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X:\01_市長部局\15_企画部\02_総合政策課\02_企画調整係\09_統計調査\10_統計台帳データ\統計台帳（資料収集編）\統計資料収集（R8）\完成\"/>
    </mc:Choice>
  </mc:AlternateContent>
  <xr:revisionPtr revIDLastSave="0" documentId="13_ncr:1_{BBFA945C-5B66-4A5D-A2FE-2798C87A8123}" xr6:coauthVersionLast="47" xr6:coauthVersionMax="47" xr10:uidLastSave="{00000000-0000-0000-0000-000000000000}"/>
  <bookViews>
    <workbookView xWindow="-120" yWindow="-120" windowWidth="29040" windowHeight="15720" tabRatio="918" xr2:uid="{AA42F338-96CE-479B-A322-E8EC7C92EFA2}"/>
  </bookViews>
  <sheets>
    <sheet name="(1)保育所の状況" sheetId="31" r:id="rId1"/>
    <sheet name="（２）社会福祉施設 " sheetId="10" r:id="rId2"/>
    <sheet name="（３）民生委員、保護世帯および保護人員" sheetId="12" r:id="rId3"/>
    <sheet name="（４）社会福祉施設入所人員等" sheetId="7" r:id="rId4"/>
    <sheet name="(5) 老人福祉センター「白雲荘」利用状況" sheetId="3" r:id="rId5"/>
    <sheet name="（６）生活保護世帯、人員、保護費" sheetId="6" r:id="rId6"/>
    <sheet name="（７）老人保護措置の支出状況" sheetId="13" r:id="rId7"/>
    <sheet name="（８）身体障害者数" sheetId="14" r:id="rId8"/>
    <sheet name="（９）日赤社費募集および募金" sheetId="15" r:id="rId9"/>
    <sheet name="（１０）愛の献血" sheetId="16" r:id="rId10"/>
    <sheet name="（１１）老人医療費支給状況" sheetId="17" r:id="rId11"/>
    <sheet name="（１２）敬老の日祝金等贈者数" sheetId="18" r:id="rId12"/>
    <sheet name="（１３）世帯区分別高齢者数及び世帯数 " sheetId="19" r:id="rId13"/>
    <sheet name="（１４）国民年金加入状況" sheetId="20" r:id="rId14"/>
    <sheet name="（１５）国民年金の給付状況" sheetId="21" r:id="rId15"/>
    <sheet name="（１６）児童手当支給状況" sheetId="22" r:id="rId16"/>
    <sheet name="（１７）法律相談等件数" sheetId="23" r:id="rId17"/>
    <sheet name="（１８）心配ごと相談件数" sheetId="24" r:id="rId18"/>
    <sheet name="（１９）介護保険の加入状況" sheetId="25" r:id="rId19"/>
    <sheet name="（２０） 要介護認定の状況" sheetId="26" r:id="rId20"/>
    <sheet name="(2１)要介護度別認定者数" sheetId="27" r:id="rId21"/>
    <sheet name="(22)介護サービス利用区分" sheetId="28" r:id="rId22"/>
    <sheet name="(23)介護サービス等の給付状況" sheetId="29" r:id="rId23"/>
    <sheet name="(24)第1号保険料収納状況" sheetId="30" r:id="rId24"/>
  </sheets>
  <definedNames>
    <definedName name="_xlnm.Print_Area" localSheetId="0">'(1)保育所の状況'!$A$1:$R$109</definedName>
    <definedName name="_xlnm.Print_Area" localSheetId="9">'（１０）愛の献血'!$A$1:$M$29</definedName>
    <definedName name="_xlnm.Print_Area" localSheetId="10">'（１１）老人医療費支給状況'!$A$1:$N$40</definedName>
    <definedName name="_xlnm.Print_Area" localSheetId="11">'（１２）敬老の日祝金等贈者数'!$A$1:$M$31</definedName>
    <definedName name="_xlnm.Print_Area" localSheetId="12">'（１３）世帯区分別高齢者数及び世帯数 '!$A$1:$L$31</definedName>
    <definedName name="_xlnm.Print_Area" localSheetId="13">'（１４）国民年金加入状況'!$A$1:$K$29</definedName>
    <definedName name="_xlnm.Print_Area" localSheetId="14">'（１５）国民年金の給付状況'!$A$1:$J$30</definedName>
    <definedName name="_xlnm.Print_Area" localSheetId="15">'（１６）児童手当支給状況'!$A$1:$L$82</definedName>
    <definedName name="_xlnm.Print_Area" localSheetId="16">'（１７）法律相談等件数'!$A$1:$Q$45</definedName>
    <definedName name="_xlnm.Print_Area" localSheetId="17">'（１８）心配ごと相談件数'!$A$1:$N$72</definedName>
    <definedName name="_xlnm.Print_Area" localSheetId="18">'（１９）介護保険の加入状況'!$A$1:$K$35</definedName>
    <definedName name="_xlnm.Print_Area" localSheetId="1">'（２）社会福祉施設 '!$A$1:$K$82</definedName>
    <definedName name="_xlnm.Print_Area" localSheetId="19">'（２０） 要介護認定の状況'!$A$1:$K$35</definedName>
    <definedName name="_xlnm.Print_Area" localSheetId="20">'(2１)要介護度別認定者数'!$A$1:$K$130</definedName>
    <definedName name="_xlnm.Print_Area" localSheetId="21">'(22)介護サービス利用区分'!$A$1:$K$68</definedName>
    <definedName name="_xlnm.Print_Area" localSheetId="22">'(23)介護サービス等の給付状況'!$A$1:$N$84</definedName>
    <definedName name="_xlnm.Print_Area" localSheetId="23">'(24)第1号保険料収納状況'!$A$1:$J$101</definedName>
    <definedName name="_xlnm.Print_Area" localSheetId="2">'（３）民生委員、保護世帯および保護人員'!$A$1:$O$31</definedName>
    <definedName name="_xlnm.Print_Area" localSheetId="3">'（４）社会福祉施設入所人員等'!$A$1:$O$84</definedName>
    <definedName name="_xlnm.Print_Area" localSheetId="4">'(5) 老人福祉センター「白雲荘」利用状況'!$A$1:$W$77</definedName>
    <definedName name="_xlnm.Print_Area" localSheetId="5">'（６）生活保護世帯、人員、保護費'!$A$1:$S$91</definedName>
    <definedName name="_xlnm.Print_Area" localSheetId="6">'（７）老人保護措置の支出状況'!$A$1:$L$29</definedName>
    <definedName name="_xlnm.Print_Area" localSheetId="7">'（８）身体障害者数'!$A$1:$M$29</definedName>
    <definedName name="_xlnm.Print_Area" localSheetId="8">'（９）日赤社費募集および募金'!$A$1:$K$29</definedName>
    <definedName name="_xlnm.Print_Titles" localSheetId="1">'（２）社会福祉施設 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29" l="1"/>
  <c r="H25" i="29"/>
  <c r="G25" i="29"/>
  <c r="G41" i="29" s="1"/>
  <c r="C16" i="28"/>
  <c r="D26" i="25"/>
  <c r="G93" i="31"/>
  <c r="G63" i="31"/>
  <c r="G59" i="31"/>
  <c r="G26" i="12"/>
  <c r="F26" i="12"/>
  <c r="E19" i="30"/>
  <c r="D19" i="30"/>
  <c r="F19" i="30" s="1"/>
  <c r="C19" i="30"/>
  <c r="F18" i="30"/>
  <c r="F17" i="30"/>
  <c r="I15" i="27"/>
  <c r="H15" i="27"/>
  <c r="G15" i="27"/>
  <c r="F15" i="27"/>
  <c r="E15" i="27"/>
  <c r="D15" i="27"/>
  <c r="C15" i="27"/>
  <c r="J14" i="27"/>
  <c r="J13" i="27"/>
  <c r="F27" i="26"/>
  <c r="I23" i="24"/>
  <c r="F14" i="30"/>
  <c r="F15" i="30"/>
  <c r="F41" i="29"/>
  <c r="J10" i="27"/>
  <c r="J9" i="27"/>
  <c r="F26" i="26"/>
  <c r="D25" i="25"/>
  <c r="B24" i="20"/>
  <c r="H23" i="24"/>
  <c r="G91" i="31"/>
  <c r="G87" i="31"/>
  <c r="G85" i="31"/>
  <c r="G83" i="31"/>
  <c r="G81" i="31"/>
  <c r="G79" i="31"/>
  <c r="G77" i="31"/>
  <c r="G75" i="31"/>
  <c r="G73" i="31"/>
  <c r="G71" i="31"/>
  <c r="G69" i="31"/>
  <c r="G67" i="31"/>
  <c r="G65" i="31"/>
  <c r="G61" i="31"/>
  <c r="G50" i="31"/>
  <c r="G48" i="31"/>
  <c r="G46" i="31"/>
  <c r="G44" i="31"/>
  <c r="G42" i="31"/>
  <c r="G40" i="31"/>
  <c r="G38" i="31"/>
  <c r="G36" i="31"/>
  <c r="G34" i="31"/>
  <c r="G32" i="31"/>
  <c r="G30" i="31"/>
  <c r="G28" i="31"/>
  <c r="G26" i="31"/>
  <c r="G24" i="31"/>
  <c r="G22" i="31"/>
  <c r="G20" i="31"/>
  <c r="G18" i="31"/>
  <c r="G16" i="31"/>
  <c r="G14" i="31"/>
  <c r="G10" i="31"/>
  <c r="M7" i="31"/>
  <c r="L7" i="31"/>
  <c r="K7" i="31"/>
  <c r="J7" i="31"/>
  <c r="I7" i="31"/>
  <c r="H7" i="31"/>
  <c r="F7" i="31"/>
  <c r="H28" i="22"/>
  <c r="E13" i="30"/>
  <c r="D13" i="30"/>
  <c r="F13" i="30"/>
  <c r="C13" i="30"/>
  <c r="F12" i="30"/>
  <c r="F11" i="30"/>
  <c r="E41" i="29"/>
  <c r="I9" i="28"/>
  <c r="I7" i="27"/>
  <c r="H7" i="27"/>
  <c r="G7" i="27"/>
  <c r="F7" i="27"/>
  <c r="E7" i="27"/>
  <c r="D7" i="27"/>
  <c r="C7" i="27"/>
  <c r="J6" i="27"/>
  <c r="J5" i="27"/>
  <c r="J7" i="27"/>
  <c r="D28" i="22"/>
  <c r="G9" i="28"/>
  <c r="D24" i="25"/>
  <c r="I11" i="27"/>
  <c r="H11" i="27"/>
  <c r="G11" i="27"/>
  <c r="F11" i="27"/>
  <c r="E11" i="27"/>
  <c r="E12" i="27"/>
  <c r="D11" i="27"/>
  <c r="C11" i="27"/>
  <c r="R68" i="3"/>
  <c r="Q68" i="3"/>
  <c r="M68" i="3"/>
  <c r="C68" i="3"/>
  <c r="D68" i="3"/>
  <c r="G23" i="24"/>
  <c r="C41" i="29"/>
  <c r="D41" i="29"/>
  <c r="E16" i="30"/>
  <c r="D16" i="30"/>
  <c r="C16" i="30"/>
  <c r="B23" i="20"/>
  <c r="T24" i="3"/>
  <c r="P24" i="3"/>
  <c r="L24" i="3"/>
  <c r="H24" i="3"/>
  <c r="D24" i="3"/>
  <c r="E10" i="30"/>
  <c r="D10" i="30"/>
  <c r="C10" i="30"/>
  <c r="F9" i="30"/>
  <c r="F8" i="30"/>
  <c r="N21" i="29"/>
  <c r="M21" i="29"/>
  <c r="J82" i="27"/>
  <c r="I82" i="27"/>
  <c r="H82" i="27"/>
  <c r="G82" i="27"/>
  <c r="F82" i="27"/>
  <c r="E82" i="27"/>
  <c r="D82" i="27"/>
  <c r="D83" i="27"/>
  <c r="C82" i="27"/>
  <c r="F23" i="24"/>
  <c r="B22" i="20"/>
  <c r="D67" i="3"/>
  <c r="C67" i="3"/>
  <c r="E22" i="3"/>
  <c r="D22" i="3"/>
  <c r="E7" i="30"/>
  <c r="F7" i="30"/>
  <c r="D7" i="30"/>
  <c r="C7" i="30"/>
  <c r="F6" i="30"/>
  <c r="F5" i="30"/>
  <c r="M79" i="29"/>
  <c r="C21" i="29"/>
  <c r="E21" i="29"/>
  <c r="G21" i="29"/>
  <c r="I21" i="29"/>
  <c r="L21" i="29"/>
  <c r="K21" i="29"/>
  <c r="I78" i="27"/>
  <c r="H78" i="27"/>
  <c r="G78" i="27"/>
  <c r="F78" i="27"/>
  <c r="E78" i="27"/>
  <c r="E79" i="27"/>
  <c r="D78" i="27"/>
  <c r="D79" i="27"/>
  <c r="C78" i="27"/>
  <c r="J78" i="27"/>
  <c r="I79" i="27"/>
  <c r="B21" i="20"/>
  <c r="B20" i="20"/>
  <c r="B19" i="20"/>
  <c r="B16" i="20"/>
  <c r="B17" i="20"/>
  <c r="B18" i="20"/>
  <c r="E23" i="24"/>
  <c r="C66" i="3"/>
  <c r="D66" i="3"/>
  <c r="T23" i="3"/>
  <c r="T22" i="3"/>
  <c r="P23" i="3"/>
  <c r="L23" i="3"/>
  <c r="H23" i="3"/>
  <c r="E23" i="3"/>
  <c r="F23" i="3"/>
  <c r="D23" i="3"/>
  <c r="C65" i="3"/>
  <c r="B65" i="3"/>
  <c r="D65" i="3"/>
  <c r="E63" i="30"/>
  <c r="F63" i="30"/>
  <c r="D63" i="30"/>
  <c r="C63" i="30"/>
  <c r="F62" i="30"/>
  <c r="F61" i="30"/>
  <c r="J21" i="29"/>
  <c r="I74" i="27"/>
  <c r="H74" i="27"/>
  <c r="G74" i="27"/>
  <c r="F74" i="27"/>
  <c r="F75" i="27"/>
  <c r="E74" i="27"/>
  <c r="D74" i="27"/>
  <c r="C74" i="27"/>
  <c r="J73" i="27"/>
  <c r="J72" i="27"/>
  <c r="J74" i="27"/>
  <c r="F22" i="3"/>
  <c r="P22" i="3"/>
  <c r="L22" i="3"/>
  <c r="H22" i="3"/>
  <c r="D23" i="24"/>
  <c r="E20" i="3"/>
  <c r="E21" i="3"/>
  <c r="D21" i="3"/>
  <c r="F20" i="3"/>
  <c r="F21" i="3"/>
  <c r="P21" i="3"/>
  <c r="L21" i="3"/>
  <c r="H21" i="3"/>
  <c r="E60" i="30"/>
  <c r="D60" i="30"/>
  <c r="C60" i="30"/>
  <c r="F59" i="30"/>
  <c r="F58" i="30"/>
  <c r="H21" i="29"/>
  <c r="G67" i="28"/>
  <c r="I70" i="27"/>
  <c r="H70" i="27"/>
  <c r="G70" i="27"/>
  <c r="F70" i="27"/>
  <c r="E70" i="27"/>
  <c r="D70" i="27"/>
  <c r="C70" i="27"/>
  <c r="J69" i="27"/>
  <c r="J68" i="27"/>
  <c r="J70" i="27"/>
  <c r="F21" i="26"/>
  <c r="D20" i="25"/>
  <c r="D63" i="3"/>
  <c r="C63" i="3"/>
  <c r="B63" i="3"/>
  <c r="D64" i="3"/>
  <c r="C64" i="3"/>
  <c r="C23" i="24"/>
  <c r="F21" i="29"/>
  <c r="E57" i="30"/>
  <c r="D57" i="30"/>
  <c r="C57" i="30"/>
  <c r="F56" i="30"/>
  <c r="F55" i="30"/>
  <c r="I66" i="27"/>
  <c r="H66" i="27"/>
  <c r="G66" i="27"/>
  <c r="F66" i="27"/>
  <c r="E66" i="27"/>
  <c r="D66" i="27"/>
  <c r="C66" i="27"/>
  <c r="J65" i="27"/>
  <c r="J66" i="27"/>
  <c r="J64" i="27"/>
  <c r="D19" i="25"/>
  <c r="B23" i="24"/>
  <c r="C19" i="13"/>
  <c r="B19" i="13"/>
  <c r="E54" i="30"/>
  <c r="D54" i="30"/>
  <c r="C54" i="30"/>
  <c r="F53" i="30"/>
  <c r="F52" i="30"/>
  <c r="E51" i="30"/>
  <c r="D51" i="30"/>
  <c r="C51" i="30"/>
  <c r="F50" i="30"/>
  <c r="F49" i="30"/>
  <c r="E48" i="30"/>
  <c r="F48" i="30"/>
  <c r="F47" i="30"/>
  <c r="F46" i="30"/>
  <c r="E42" i="30"/>
  <c r="D42" i="30"/>
  <c r="C42" i="30"/>
  <c r="F90" i="30"/>
  <c r="F89" i="30"/>
  <c r="D21" i="29"/>
  <c r="N79" i="29"/>
  <c r="L79" i="29"/>
  <c r="K79" i="29"/>
  <c r="F79" i="29"/>
  <c r="E79" i="29"/>
  <c r="D79" i="29"/>
  <c r="C79" i="29"/>
  <c r="N61" i="29"/>
  <c r="M61" i="29"/>
  <c r="I62" i="27"/>
  <c r="H62" i="27"/>
  <c r="H63" i="27"/>
  <c r="G62" i="27"/>
  <c r="F62" i="27"/>
  <c r="E62" i="27"/>
  <c r="D62" i="27"/>
  <c r="C62" i="27"/>
  <c r="J61" i="27"/>
  <c r="J60" i="27"/>
  <c r="I58" i="27"/>
  <c r="H58" i="27"/>
  <c r="G58" i="27"/>
  <c r="F58" i="27"/>
  <c r="E58" i="27"/>
  <c r="D58" i="27"/>
  <c r="C58" i="27"/>
  <c r="J57" i="27"/>
  <c r="J56" i="27"/>
  <c r="J58" i="27"/>
  <c r="I55" i="27"/>
  <c r="H55" i="27"/>
  <c r="G55" i="27"/>
  <c r="F55" i="27"/>
  <c r="E55" i="27"/>
  <c r="D55" i="27"/>
  <c r="C55" i="27"/>
  <c r="J124" i="27"/>
  <c r="J123" i="27"/>
  <c r="J122" i="27"/>
  <c r="I120" i="27"/>
  <c r="H120" i="27"/>
  <c r="G120" i="27"/>
  <c r="F120" i="27"/>
  <c r="E120" i="27"/>
  <c r="D120" i="27"/>
  <c r="J120" i="27"/>
  <c r="J119" i="27"/>
  <c r="J118" i="27"/>
  <c r="J115" i="27"/>
  <c r="J114" i="27"/>
  <c r="J116" i="27"/>
  <c r="I112" i="27"/>
  <c r="H112" i="27"/>
  <c r="G112" i="27"/>
  <c r="F112" i="27"/>
  <c r="E112" i="27"/>
  <c r="D112" i="27"/>
  <c r="C112" i="27"/>
  <c r="J111" i="27"/>
  <c r="J112" i="27"/>
  <c r="J110" i="27"/>
  <c r="D18" i="25"/>
  <c r="D17" i="25"/>
  <c r="D16" i="25"/>
  <c r="D13" i="25"/>
  <c r="D12" i="25"/>
  <c r="D11" i="25"/>
  <c r="D10" i="25"/>
  <c r="D8" i="25"/>
  <c r="N59" i="24"/>
  <c r="M59" i="24"/>
  <c r="L59" i="24"/>
  <c r="K59" i="24"/>
  <c r="J59" i="24"/>
  <c r="I59" i="24"/>
  <c r="H59" i="24"/>
  <c r="G59" i="24"/>
  <c r="F59" i="24"/>
  <c r="E59" i="24"/>
  <c r="D59" i="24"/>
  <c r="C59" i="24"/>
  <c r="B15" i="23"/>
  <c r="H67" i="22"/>
  <c r="D67" i="22"/>
  <c r="H64" i="22"/>
  <c r="D64" i="22"/>
  <c r="H61" i="22"/>
  <c r="D61" i="22"/>
  <c r="H60" i="22"/>
  <c r="D60" i="22"/>
  <c r="H58" i="22"/>
  <c r="D58" i="22"/>
  <c r="C13" i="21"/>
  <c r="B13" i="21"/>
  <c r="C12" i="21"/>
  <c r="B12" i="21"/>
  <c r="C10" i="21"/>
  <c r="B15" i="20"/>
  <c r="B13" i="20"/>
  <c r="B12" i="20"/>
  <c r="B11" i="20"/>
  <c r="B10" i="20"/>
  <c r="K17" i="19"/>
  <c r="J17" i="19"/>
  <c r="K16" i="19"/>
  <c r="B13" i="14"/>
  <c r="C18" i="13"/>
  <c r="B18" i="13"/>
  <c r="C17" i="13"/>
  <c r="B17" i="13"/>
  <c r="F19" i="3"/>
  <c r="E19" i="3"/>
  <c r="D19" i="3"/>
  <c r="D62" i="3"/>
  <c r="C62" i="3"/>
  <c r="F18" i="3"/>
  <c r="D18" i="3"/>
  <c r="E18" i="3"/>
  <c r="T14" i="3"/>
  <c r="P14" i="3"/>
  <c r="T13" i="3"/>
  <c r="P13" i="3"/>
  <c r="T12" i="3"/>
  <c r="P12" i="3"/>
  <c r="D61" i="3"/>
  <c r="C61" i="3"/>
  <c r="B61" i="3"/>
  <c r="D57" i="3"/>
  <c r="C57" i="3"/>
  <c r="B57" i="3"/>
  <c r="D14" i="3"/>
  <c r="D11" i="3"/>
  <c r="D10" i="3"/>
  <c r="D9" i="3"/>
  <c r="D8" i="3"/>
  <c r="L13" i="3"/>
  <c r="H13" i="3"/>
  <c r="D13" i="3"/>
  <c r="L12" i="3"/>
  <c r="H12" i="3"/>
  <c r="F12" i="3"/>
  <c r="E12" i="3"/>
  <c r="D12" i="3"/>
  <c r="D51" i="6"/>
  <c r="B67" i="3"/>
  <c r="J62" i="27"/>
  <c r="F63" i="27"/>
  <c r="C83" i="27"/>
  <c r="F83" i="27"/>
  <c r="G79" i="27"/>
  <c r="G83" i="27"/>
  <c r="C79" i="27"/>
  <c r="J11" i="27"/>
  <c r="H12" i="27"/>
  <c r="I83" i="27"/>
  <c r="H79" i="27"/>
  <c r="J15" i="27"/>
  <c r="D16" i="27" s="1"/>
  <c r="F79" i="27"/>
  <c r="H83" i="27"/>
  <c r="E83" i="27"/>
  <c r="C63" i="27"/>
  <c r="E63" i="27"/>
  <c r="D63" i="27"/>
  <c r="G63" i="27"/>
  <c r="I63" i="27"/>
  <c r="F54" i="30"/>
  <c r="F57" i="30"/>
  <c r="F60" i="30"/>
  <c r="F51" i="30"/>
  <c r="F10" i="30"/>
  <c r="F16" i="30"/>
  <c r="C71" i="27"/>
  <c r="G67" i="27"/>
  <c r="H67" i="27"/>
  <c r="D67" i="27"/>
  <c r="E67" i="27"/>
  <c r="I67" i="27"/>
  <c r="F67" i="27"/>
  <c r="C67" i="27"/>
  <c r="G71" i="27"/>
  <c r="D71" i="27"/>
  <c r="H71" i="27"/>
  <c r="I71" i="27"/>
  <c r="E71" i="27"/>
  <c r="I8" i="27"/>
  <c r="C8" i="27"/>
  <c r="G8" i="27"/>
  <c r="F8" i="27"/>
  <c r="D8" i="27"/>
  <c r="H8" i="27"/>
  <c r="E8" i="27"/>
  <c r="F71" i="27"/>
  <c r="E75" i="27"/>
  <c r="H75" i="27"/>
  <c r="C75" i="27"/>
  <c r="I75" i="27"/>
  <c r="G75" i="27"/>
  <c r="D75" i="27"/>
  <c r="I113" i="27"/>
  <c r="F113" i="27"/>
  <c r="C113" i="27"/>
  <c r="G113" i="27"/>
  <c r="D113" i="27"/>
  <c r="E113" i="27"/>
  <c r="H113" i="27"/>
  <c r="G12" i="27"/>
  <c r="I12" i="27"/>
  <c r="D12" i="27"/>
  <c r="F12" i="27"/>
  <c r="C12" i="27"/>
  <c r="B66" i="3"/>
  <c r="B68" i="3"/>
  <c r="B64" i="3"/>
  <c r="B62" i="3"/>
  <c r="J12" i="27"/>
  <c r="H41" i="29" l="1"/>
  <c r="C16" i="27"/>
  <c r="G16" i="27"/>
  <c r="F16" i="27"/>
  <c r="H16" i="27"/>
  <c r="E16" i="27"/>
  <c r="I16" i="27"/>
  <c r="G7" i="31"/>
  <c r="J16" i="27" l="1"/>
</calcChain>
</file>

<file path=xl/sharedStrings.xml><?xml version="1.0" encoding="utf-8"?>
<sst xmlns="http://schemas.openxmlformats.org/spreadsheetml/2006/main" count="2008" uniqueCount="818">
  <si>
    <t>職員</t>
    <rPh sb="0" eb="2">
      <t>ショクイン</t>
    </rPh>
    <phoneticPr fontId="3"/>
  </si>
  <si>
    <t>－</t>
    <phoneticPr fontId="3"/>
  </si>
  <si>
    <t>久能２９９５－２</t>
    <rPh sb="0" eb="2">
      <t>クノウ</t>
    </rPh>
    <phoneticPr fontId="3"/>
  </si>
  <si>
    <t>市民１，０００人当たりの</t>
    <rPh sb="0" eb="2">
      <t>シミン</t>
    </rPh>
    <rPh sb="7" eb="8">
      <t>ニン</t>
    </rPh>
    <rPh sb="8" eb="9">
      <t>ア</t>
    </rPh>
    <phoneticPr fontId="3"/>
  </si>
  <si>
    <t>被保険者数（保護率）</t>
    <rPh sb="0" eb="1">
      <t>ヒ</t>
    </rPh>
    <rPh sb="1" eb="4">
      <t>ホケンシャ</t>
    </rPh>
    <rPh sb="4" eb="5">
      <t>スウ</t>
    </rPh>
    <rPh sb="6" eb="8">
      <t>ホゴ</t>
    </rPh>
    <rPh sb="8" eb="9">
      <t>リツ</t>
    </rPh>
    <phoneticPr fontId="3"/>
  </si>
  <si>
    <t>岡崎２５２５</t>
    <rPh sb="0" eb="2">
      <t>オカザキ</t>
    </rPh>
    <phoneticPr fontId="3"/>
  </si>
  <si>
    <t>開　館</t>
    <rPh sb="0" eb="3">
      <t>カイカン</t>
    </rPh>
    <phoneticPr fontId="3"/>
  </si>
  <si>
    <t>実利用</t>
    <rPh sb="0" eb="1">
      <t>ジツ</t>
    </rPh>
    <rPh sb="1" eb="3">
      <t>リヨウ</t>
    </rPh>
    <phoneticPr fontId="3"/>
  </si>
  <si>
    <t>総利用人員</t>
    <rPh sb="0" eb="1">
      <t>ソウ</t>
    </rPh>
    <rPh sb="1" eb="3">
      <t>リヨウ</t>
    </rPh>
    <rPh sb="3" eb="5">
      <t>ジンイン</t>
    </rPh>
    <phoneticPr fontId="3"/>
  </si>
  <si>
    <t>老　　人　　ク　　ラ　　ブ</t>
    <rPh sb="0" eb="4">
      <t>ロウジン</t>
    </rPh>
    <phoneticPr fontId="3"/>
  </si>
  <si>
    <t>年度</t>
    <rPh sb="0" eb="2">
      <t>ネンド</t>
    </rPh>
    <phoneticPr fontId="3"/>
  </si>
  <si>
    <t>日　数</t>
    <rPh sb="0" eb="3">
      <t>ニッスウ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</si>
  <si>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</si>
  <si>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</si>
  <si>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</si>
  <si>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団　　　　　体</t>
    <rPh sb="0" eb="1">
      <t>ダン</t>
    </rPh>
    <rPh sb="6" eb="7">
      <t>タイ</t>
    </rPh>
    <phoneticPr fontId="3"/>
  </si>
  <si>
    <t>趣　味　ク　ラ　ブ</t>
    <rPh sb="0" eb="3">
      <t>シュミ</t>
    </rPh>
    <phoneticPr fontId="3"/>
  </si>
  <si>
    <t>回数</t>
    <rPh sb="0" eb="2">
      <t>カイスウ</t>
    </rPh>
    <phoneticPr fontId="3"/>
  </si>
  <si>
    <t>各種団体</t>
    <rPh sb="0" eb="2">
      <t>カクシュ</t>
    </rPh>
    <rPh sb="2" eb="4">
      <t>ダンタイ</t>
    </rPh>
    <phoneticPr fontId="3"/>
  </si>
  <si>
    <t>一般利用</t>
    <rPh sb="0" eb="2">
      <t>イッパン</t>
    </rPh>
    <rPh sb="2" eb="4">
      <t>リヨウ</t>
    </rPh>
    <phoneticPr fontId="3"/>
  </si>
  <si>
    <t>一日当り</t>
    <rPh sb="0" eb="2">
      <t>イチニチ</t>
    </rPh>
    <rPh sb="2" eb="3">
      <t>ア</t>
    </rPh>
    <phoneticPr fontId="3"/>
  </si>
  <si>
    <t>利用人員</t>
    <rPh sb="0" eb="2">
      <t>リヨウ</t>
    </rPh>
    <rPh sb="2" eb="4">
      <t>ジンイン</t>
    </rPh>
    <phoneticPr fontId="3"/>
  </si>
  <si>
    <t>世帯数</t>
    <rPh sb="0" eb="3">
      <t>セタイスウ</t>
    </rPh>
    <phoneticPr fontId="3"/>
  </si>
  <si>
    <t>人員</t>
    <rPh sb="0" eb="2">
      <t>ジンイン</t>
    </rPh>
    <phoneticPr fontId="3"/>
  </si>
  <si>
    <t>保護費</t>
    <rPh sb="0" eb="3">
      <t>ホゴヒ</t>
    </rPh>
    <phoneticPr fontId="3"/>
  </si>
  <si>
    <t>生活扶助</t>
    <rPh sb="0" eb="2">
      <t>セイカツ</t>
    </rPh>
    <rPh sb="2" eb="4">
      <t>フジョ</t>
    </rPh>
    <phoneticPr fontId="3"/>
  </si>
  <si>
    <t>住宅扶助</t>
    <rPh sb="0" eb="2">
      <t>ジュウタク</t>
    </rPh>
    <rPh sb="2" eb="4">
      <t>フジョ</t>
    </rPh>
    <phoneticPr fontId="3"/>
  </si>
  <si>
    <t>教育扶助</t>
    <rPh sb="0" eb="2">
      <t>キョウイク</t>
    </rPh>
    <rPh sb="2" eb="4">
      <t>フジョ</t>
    </rPh>
    <phoneticPr fontId="3"/>
  </si>
  <si>
    <t>医療扶助</t>
    <rPh sb="0" eb="2">
      <t>イリョウ</t>
    </rPh>
    <rPh sb="2" eb="4">
      <t>フジョ</t>
    </rPh>
    <phoneticPr fontId="3"/>
  </si>
  <si>
    <t>出産扶助</t>
    <rPh sb="0" eb="2">
      <t>シュッサン</t>
    </rPh>
    <rPh sb="2" eb="4">
      <t>フジョ</t>
    </rPh>
    <phoneticPr fontId="3"/>
  </si>
  <si>
    <t>世帯</t>
    <rPh sb="0" eb="2">
      <t>セタイ</t>
    </rPh>
    <phoneticPr fontId="3"/>
  </si>
  <si>
    <t>介護扶助</t>
    <rPh sb="0" eb="2">
      <t>カイゴ</t>
    </rPh>
    <rPh sb="2" eb="4">
      <t>フジョ</t>
    </rPh>
    <phoneticPr fontId="3"/>
  </si>
  <si>
    <t>生業扶助</t>
    <rPh sb="0" eb="2">
      <t>セイギョウ</t>
    </rPh>
    <rPh sb="2" eb="4">
      <t>フジョ</t>
    </rPh>
    <phoneticPr fontId="3"/>
  </si>
  <si>
    <t>葬祭扶助</t>
    <rPh sb="0" eb="1">
      <t>ソウ</t>
    </rPh>
    <rPh sb="1" eb="2">
      <t>マツ</t>
    </rPh>
    <rPh sb="2" eb="4">
      <t>フジョ</t>
    </rPh>
    <phoneticPr fontId="3"/>
  </si>
  <si>
    <t>保護施設委託事務費</t>
    <rPh sb="0" eb="2">
      <t>ホゴ</t>
    </rPh>
    <rPh sb="2" eb="4">
      <t>シセツ</t>
    </rPh>
    <rPh sb="4" eb="6">
      <t>イタク</t>
    </rPh>
    <rPh sb="6" eb="9">
      <t>ジムヒ</t>
    </rPh>
    <phoneticPr fontId="3"/>
  </si>
  <si>
    <t>※世帯・人員は生活保護の実施状況年度集計表による延数</t>
    <rPh sb="1" eb="3">
      <t>セタイ</t>
    </rPh>
    <rPh sb="4" eb="6">
      <t>ジンイン</t>
    </rPh>
    <rPh sb="7" eb="9">
      <t>セイカツ</t>
    </rPh>
    <rPh sb="9" eb="11">
      <t>ホゴ</t>
    </rPh>
    <rPh sb="12" eb="14">
      <t>ジッシ</t>
    </rPh>
    <rPh sb="14" eb="16">
      <t>ジョウキョウ</t>
    </rPh>
    <rPh sb="16" eb="18">
      <t>ネンド</t>
    </rPh>
    <rPh sb="18" eb="21">
      <t>シュウケイヒョウ</t>
    </rPh>
    <rPh sb="24" eb="25">
      <t>エン</t>
    </rPh>
    <rPh sb="25" eb="26">
      <t>スウ</t>
    </rPh>
    <phoneticPr fontId="3"/>
  </si>
  <si>
    <t>※（但し生業扶助は生活保護実施状況年度集計表でなく年度間累計）</t>
    <rPh sb="2" eb="3">
      <t>タダ</t>
    </rPh>
    <rPh sb="4" eb="6">
      <t>セイギョウ</t>
    </rPh>
    <rPh sb="6" eb="8">
      <t>フジョ</t>
    </rPh>
    <rPh sb="9" eb="11">
      <t>セイカツ</t>
    </rPh>
    <rPh sb="11" eb="13">
      <t>ホゴ</t>
    </rPh>
    <rPh sb="13" eb="15">
      <t>ジッシ</t>
    </rPh>
    <rPh sb="15" eb="17">
      <t>ジョウキョウ</t>
    </rPh>
    <rPh sb="17" eb="19">
      <t>ネンド</t>
    </rPh>
    <rPh sb="19" eb="22">
      <t>シュウケイヒョウ</t>
    </rPh>
    <rPh sb="25" eb="27">
      <t>ネンド</t>
    </rPh>
    <rPh sb="27" eb="28">
      <t>カン</t>
    </rPh>
    <rPh sb="28" eb="30">
      <t>ルイケイ</t>
    </rPh>
    <phoneticPr fontId="3"/>
  </si>
  <si>
    <t>（単位：人）</t>
    <rPh sb="1" eb="3">
      <t>タンイ</t>
    </rPh>
    <rPh sb="4" eb="5">
      <t>ヒト</t>
    </rPh>
    <phoneticPr fontId="3"/>
  </si>
  <si>
    <t>総　　　　　　　　　数</t>
    <rPh sb="0" eb="11">
      <t>ソウスウ</t>
    </rPh>
    <phoneticPr fontId="3"/>
  </si>
  <si>
    <t>文芸</t>
    <rPh sb="0" eb="2">
      <t>ブンゲイ</t>
    </rPh>
    <phoneticPr fontId="3"/>
  </si>
  <si>
    <t>絵画</t>
    <rPh sb="0" eb="2">
      <t>カイガ</t>
    </rPh>
    <phoneticPr fontId="3"/>
  </si>
  <si>
    <t>手芸</t>
    <rPh sb="0" eb="2">
      <t>シュゲイ</t>
    </rPh>
    <phoneticPr fontId="3"/>
  </si>
  <si>
    <t>囲碁将棋</t>
    <rPh sb="0" eb="2">
      <t>イゴ</t>
    </rPh>
    <rPh sb="2" eb="4">
      <t>ショウギ</t>
    </rPh>
    <phoneticPr fontId="3"/>
  </si>
  <si>
    <t>総数</t>
    <rPh sb="0" eb="1">
      <t>ソウ</t>
    </rPh>
    <rPh sb="1" eb="2">
      <t>スウ</t>
    </rPh>
    <phoneticPr fontId="3"/>
  </si>
  <si>
    <t>ヘルストロン・風呂等</t>
    <rPh sb="7" eb="9">
      <t>フロ</t>
    </rPh>
    <rPh sb="9" eb="10">
      <t>ナド</t>
    </rPh>
    <phoneticPr fontId="3"/>
  </si>
  <si>
    <t>（単位：人）</t>
    <rPh sb="1" eb="3">
      <t>タンイ</t>
    </rPh>
    <rPh sb="4" eb="5">
      <t>ニン</t>
    </rPh>
    <phoneticPr fontId="3"/>
  </si>
  <si>
    <t>各年４月１日現在</t>
    <rPh sb="0" eb="1">
      <t>カク</t>
    </rPh>
    <rPh sb="1" eb="2">
      <t>トシ</t>
    </rPh>
    <rPh sb="3" eb="4">
      <t>ガツ</t>
    </rPh>
    <rPh sb="5" eb="6">
      <t>ニチ</t>
    </rPh>
    <rPh sb="6" eb="8">
      <t>ゲンザイ</t>
    </rPh>
    <phoneticPr fontId="3"/>
  </si>
  <si>
    <t>施設名</t>
    <rPh sb="0" eb="2">
      <t>シセツ</t>
    </rPh>
    <rPh sb="2" eb="3">
      <t>ナ</t>
    </rPh>
    <phoneticPr fontId="3"/>
  </si>
  <si>
    <t>経営主体</t>
    <rPh sb="0" eb="2">
      <t>ケイエイ</t>
    </rPh>
    <rPh sb="2" eb="4">
      <t>シュタイ</t>
    </rPh>
    <phoneticPr fontId="3"/>
  </si>
  <si>
    <t>所在地</t>
    <rPh sb="0" eb="3">
      <t>ショザイチ</t>
    </rPh>
    <phoneticPr fontId="3"/>
  </si>
  <si>
    <t>創設年月日</t>
    <rPh sb="0" eb="2">
      <t>ソウセツ</t>
    </rPh>
    <rPh sb="2" eb="3">
      <t>ネン</t>
    </rPh>
    <rPh sb="3" eb="4">
      <t>ガツ</t>
    </rPh>
    <rPh sb="4" eb="5">
      <t>ヒ</t>
    </rPh>
    <phoneticPr fontId="3"/>
  </si>
  <si>
    <t>定員（人）</t>
    <rPh sb="0" eb="2">
      <t>テイイン</t>
    </rPh>
    <rPh sb="3" eb="4">
      <t>ニン</t>
    </rPh>
    <phoneticPr fontId="3"/>
  </si>
  <si>
    <t>入所人員</t>
    <rPh sb="0" eb="2">
      <t>ニュウショ</t>
    </rPh>
    <rPh sb="2" eb="4">
      <t>ジンイン</t>
    </rPh>
    <phoneticPr fontId="3"/>
  </si>
  <si>
    <t>年次</t>
    <rPh sb="0" eb="2">
      <t>ネンジ</t>
    </rPh>
    <phoneticPr fontId="3"/>
  </si>
  <si>
    <t>可睡寮</t>
    <rPh sb="0" eb="2">
      <t>カスイ</t>
    </rPh>
    <rPh sb="2" eb="3">
      <t>リョウ</t>
    </rPh>
    <phoneticPr fontId="3"/>
  </si>
  <si>
    <t>袋井学園</t>
    <rPh sb="0" eb="2">
      <t>フクロイ</t>
    </rPh>
    <rPh sb="2" eb="4">
      <t>ガクエン</t>
    </rPh>
    <phoneticPr fontId="3"/>
  </si>
  <si>
    <t>あきは寮</t>
    <rPh sb="3" eb="4">
      <t>リョウ</t>
    </rPh>
    <phoneticPr fontId="3"/>
  </si>
  <si>
    <t>あゆみの家</t>
    <rPh sb="4" eb="5">
      <t>イエ</t>
    </rPh>
    <phoneticPr fontId="3"/>
  </si>
  <si>
    <t>袋井市</t>
    <rPh sb="0" eb="3">
      <t>フクロイシ</t>
    </rPh>
    <phoneticPr fontId="3"/>
  </si>
  <si>
    <t>広岡４２９６</t>
    <rPh sb="0" eb="2">
      <t>ヒロオカ</t>
    </rPh>
    <phoneticPr fontId="3"/>
  </si>
  <si>
    <t>横井２３３</t>
    <rPh sb="0" eb="2">
      <t>ヨコイ</t>
    </rPh>
    <phoneticPr fontId="3"/>
  </si>
  <si>
    <t>　　通所</t>
    <rPh sb="2" eb="3">
      <t>ツウ</t>
    </rPh>
    <rPh sb="3" eb="4">
      <t>ショ</t>
    </rPh>
    <phoneticPr fontId="3"/>
  </si>
  <si>
    <t>堀越８６２－２</t>
    <rPh sb="0" eb="2">
      <t>ホリコシ</t>
    </rPh>
    <phoneticPr fontId="3"/>
  </si>
  <si>
    <t>袋井市立岡崎会館</t>
    <rPh sb="0" eb="3">
      <t>フクロイシ</t>
    </rPh>
    <rPh sb="3" eb="4">
      <t>リツ</t>
    </rPh>
    <rPh sb="4" eb="6">
      <t>オカザキ</t>
    </rPh>
    <rPh sb="6" eb="8">
      <t>カイカン</t>
    </rPh>
    <phoneticPr fontId="3"/>
  </si>
  <si>
    <t>袋井市立笠原老人福祉センター</t>
    <rPh sb="0" eb="2">
      <t>フクロイ</t>
    </rPh>
    <rPh sb="2" eb="4">
      <t>シリツ</t>
    </rPh>
    <rPh sb="4" eb="6">
      <t>カサハラ</t>
    </rPh>
    <rPh sb="6" eb="8">
      <t>ロウジン</t>
    </rPh>
    <rPh sb="8" eb="10">
      <t>フクシ</t>
    </rPh>
    <phoneticPr fontId="3"/>
  </si>
  <si>
    <t>岡崎２１５０－１</t>
    <rPh sb="0" eb="2">
      <t>オカザキ</t>
    </rPh>
    <phoneticPr fontId="3"/>
  </si>
  <si>
    <t>明和苑</t>
    <rPh sb="0" eb="2">
      <t>メイワ</t>
    </rPh>
    <rPh sb="2" eb="3">
      <t>エン</t>
    </rPh>
    <phoneticPr fontId="3"/>
  </si>
  <si>
    <t>宇刈８５０－１</t>
    <rPh sb="0" eb="2">
      <t>ウガリ</t>
    </rPh>
    <phoneticPr fontId="3"/>
  </si>
  <si>
    <t>萩の花</t>
    <rPh sb="0" eb="1">
      <t>ハギ</t>
    </rPh>
    <rPh sb="2" eb="3">
      <t>ハナ</t>
    </rPh>
    <phoneticPr fontId="3"/>
  </si>
  <si>
    <t>高尾１４３９－１</t>
    <rPh sb="0" eb="2">
      <t>タカオ</t>
    </rPh>
    <phoneticPr fontId="3"/>
  </si>
  <si>
    <t>紅紫萩</t>
    <rPh sb="0" eb="2">
      <t>コウシ</t>
    </rPh>
    <rPh sb="2" eb="3">
      <t>ハギ</t>
    </rPh>
    <phoneticPr fontId="3"/>
  </si>
  <si>
    <t>高尾１４６８</t>
    <rPh sb="0" eb="2">
      <t>タカオ</t>
    </rPh>
    <phoneticPr fontId="3"/>
  </si>
  <si>
    <t>袋井市立笠原児童館</t>
    <rPh sb="0" eb="2">
      <t>フクロイ</t>
    </rPh>
    <rPh sb="2" eb="4">
      <t>シリツ</t>
    </rPh>
    <rPh sb="4" eb="6">
      <t>カサハラ</t>
    </rPh>
    <rPh sb="6" eb="9">
      <t>ジドウカン</t>
    </rPh>
    <phoneticPr fontId="3"/>
  </si>
  <si>
    <t>岡崎５２９－１</t>
    <rPh sb="0" eb="2">
      <t>オカザキ</t>
    </rPh>
    <phoneticPr fontId="3"/>
  </si>
  <si>
    <t>民生委員数</t>
    <rPh sb="0" eb="2">
      <t>ミンセイ</t>
    </rPh>
    <rPh sb="2" eb="4">
      <t>イイン</t>
    </rPh>
    <rPh sb="4" eb="5">
      <t>スウ</t>
    </rPh>
    <phoneticPr fontId="3"/>
  </si>
  <si>
    <t>保護世帯数</t>
    <rPh sb="0" eb="2">
      <t>ホゴ</t>
    </rPh>
    <rPh sb="2" eb="4">
      <t>セタイ</t>
    </rPh>
    <rPh sb="4" eb="5">
      <t>スウ</t>
    </rPh>
    <phoneticPr fontId="3"/>
  </si>
  <si>
    <t>保護人員</t>
    <rPh sb="0" eb="2">
      <t>ホゴ</t>
    </rPh>
    <rPh sb="2" eb="4">
      <t>ジニン</t>
    </rPh>
    <phoneticPr fontId="3"/>
  </si>
  <si>
    <t>民生委員１人当たりの</t>
    <rPh sb="0" eb="2">
      <t>ミンセイ</t>
    </rPh>
    <rPh sb="2" eb="4">
      <t>イイン</t>
    </rPh>
    <rPh sb="5" eb="6">
      <t>ニン</t>
    </rPh>
    <rPh sb="6" eb="7">
      <t>ア</t>
    </rPh>
    <phoneticPr fontId="3"/>
  </si>
  <si>
    <t>保護世帯数</t>
    <rPh sb="0" eb="2">
      <t>ホゴ</t>
    </rPh>
    <rPh sb="2" eb="5">
      <t>セタイスウ</t>
    </rPh>
    <phoneticPr fontId="3"/>
  </si>
  <si>
    <t>保護人員</t>
    <rPh sb="0" eb="2">
      <t>ホゴ</t>
    </rPh>
    <rPh sb="2" eb="4">
      <t>ジンイン</t>
    </rPh>
    <phoneticPr fontId="3"/>
  </si>
  <si>
    <t>デンマーク牧場福祉会</t>
    <rPh sb="5" eb="7">
      <t>ボクジョウ</t>
    </rPh>
    <rPh sb="7" eb="10">
      <t>フクシカイ</t>
    </rPh>
    <phoneticPr fontId="3"/>
  </si>
  <si>
    <t>萬松の里</t>
    <rPh sb="0" eb="1">
      <t>マン</t>
    </rPh>
    <rPh sb="1" eb="2">
      <t>マツ</t>
    </rPh>
    <rPh sb="3" eb="4">
      <t>サト</t>
    </rPh>
    <phoneticPr fontId="3"/>
  </si>
  <si>
    <t>萬松会</t>
    <rPh sb="0" eb="1">
      <t>マン</t>
    </rPh>
    <rPh sb="1" eb="2">
      <t>マツ</t>
    </rPh>
    <rPh sb="2" eb="3">
      <t>カイ</t>
    </rPh>
    <phoneticPr fontId="3"/>
  </si>
  <si>
    <t>すずらん共同作業所</t>
    <rPh sb="4" eb="6">
      <t>キョウドウ</t>
    </rPh>
    <rPh sb="6" eb="9">
      <t>サギョウジョ</t>
    </rPh>
    <phoneticPr fontId="3"/>
  </si>
  <si>
    <t>久能２９１４－４</t>
    <rPh sb="0" eb="2">
      <t>クノウ</t>
    </rPh>
    <phoneticPr fontId="3"/>
  </si>
  <si>
    <t>NPO法人すずらんの会</t>
    <rPh sb="3" eb="5">
      <t>ホウジン</t>
    </rPh>
    <rPh sb="10" eb="11">
      <t>カイ</t>
    </rPh>
    <phoneticPr fontId="3"/>
  </si>
  <si>
    <t>障害児放課後児童ｸﾗﾌﾞつばめの家</t>
    <rPh sb="0" eb="3">
      <t>ショウガイジ</t>
    </rPh>
    <rPh sb="3" eb="6">
      <t>ホウカゴ</t>
    </rPh>
    <rPh sb="6" eb="8">
      <t>ジドウ</t>
    </rPh>
    <rPh sb="16" eb="17">
      <t>イエ</t>
    </rPh>
    <phoneticPr fontId="3"/>
  </si>
  <si>
    <t>浅羽１３２２</t>
    <rPh sb="0" eb="2">
      <t>アサバ</t>
    </rPh>
    <phoneticPr fontId="3"/>
  </si>
  <si>
    <t>紫雲の園</t>
    <rPh sb="0" eb="2">
      <t>シウン</t>
    </rPh>
    <rPh sb="3" eb="4">
      <t>ソノ</t>
    </rPh>
    <phoneticPr fontId="3"/>
  </si>
  <si>
    <t>（福）三宝会</t>
    <rPh sb="1" eb="2">
      <t>フク</t>
    </rPh>
    <rPh sb="3" eb="6">
      <t>サンポウカイ</t>
    </rPh>
    <phoneticPr fontId="3"/>
  </si>
  <si>
    <t>浅名１５７７－１</t>
    <rPh sb="0" eb="2">
      <t>アサナ</t>
    </rPh>
    <phoneticPr fontId="3"/>
  </si>
  <si>
    <t>特別養護老人ホーム</t>
    <rPh sb="0" eb="2">
      <t>トクベツ</t>
    </rPh>
    <rPh sb="2" eb="4">
      <t>ヨウゴ</t>
    </rPh>
    <rPh sb="4" eb="6">
      <t>ロウジン</t>
    </rPh>
    <phoneticPr fontId="3"/>
  </si>
  <si>
    <t>グループホーム松葉の家</t>
    <rPh sb="7" eb="9">
      <t>マツバ</t>
    </rPh>
    <rPh sb="10" eb="11">
      <t>イエ</t>
    </rPh>
    <phoneticPr fontId="3"/>
  </si>
  <si>
    <t>（医）社団長敬会</t>
    <rPh sb="1" eb="2">
      <t>イ</t>
    </rPh>
    <rPh sb="3" eb="5">
      <t>シャダン</t>
    </rPh>
    <rPh sb="5" eb="6">
      <t>チョウ</t>
    </rPh>
    <rPh sb="6" eb="7">
      <t>ケイ</t>
    </rPh>
    <rPh sb="7" eb="8">
      <t>カイ</t>
    </rPh>
    <phoneticPr fontId="3"/>
  </si>
  <si>
    <t>大野２７３０－４</t>
    <rPh sb="0" eb="2">
      <t>オオノ</t>
    </rPh>
    <phoneticPr fontId="3"/>
  </si>
  <si>
    <t>グループホーム</t>
    <phoneticPr fontId="3"/>
  </si>
  <si>
    <t>グループホーム宝寿</t>
    <rPh sb="7" eb="8">
      <t>タカラ</t>
    </rPh>
    <rPh sb="8" eb="9">
      <t>コトブキ</t>
    </rPh>
    <phoneticPr fontId="3"/>
  </si>
  <si>
    <t>（有）ナチュラル・ライフ</t>
    <rPh sb="1" eb="2">
      <t>ユウ</t>
    </rPh>
    <phoneticPr fontId="3"/>
  </si>
  <si>
    <t>浅羽６４－６</t>
    <rPh sb="0" eb="2">
      <t>アサバ</t>
    </rPh>
    <phoneticPr fontId="3"/>
  </si>
  <si>
    <t>(5) 老人福祉センター「白雲荘」利用状況</t>
    <rPh sb="4" eb="6">
      <t>ロウジン</t>
    </rPh>
    <rPh sb="6" eb="8">
      <t>フクシ</t>
    </rPh>
    <rPh sb="13" eb="15">
      <t>ハクウン</t>
    </rPh>
    <rPh sb="15" eb="16">
      <t>ソウ</t>
    </rPh>
    <rPh sb="17" eb="19">
      <t>リヨウ</t>
    </rPh>
    <rPh sb="19" eb="21">
      <t>ジョウキョウ</t>
    </rPh>
    <phoneticPr fontId="3"/>
  </si>
  <si>
    <t>カラオケ</t>
    <phoneticPr fontId="3"/>
  </si>
  <si>
    <t>平成18年</t>
    <rPh sb="0" eb="2">
      <t>ヘイセイ</t>
    </rPh>
    <rPh sb="4" eb="5">
      <t>ネン</t>
    </rPh>
    <phoneticPr fontId="3"/>
  </si>
  <si>
    <t>通20</t>
    <rPh sb="0" eb="1">
      <t>ツウ</t>
    </rPh>
    <phoneticPr fontId="3"/>
  </si>
  <si>
    <t>通15</t>
    <rPh sb="0" eb="1">
      <t>ツウ</t>
    </rPh>
    <phoneticPr fontId="3"/>
  </si>
  <si>
    <t>通10</t>
    <rPh sb="0" eb="1">
      <t>ツウ</t>
    </rPh>
    <phoneticPr fontId="3"/>
  </si>
  <si>
    <t>グループホーム紅葉の家</t>
    <rPh sb="7" eb="9">
      <t>コウヨウ</t>
    </rPh>
    <rPh sb="10" eb="11">
      <t>イエ</t>
    </rPh>
    <phoneticPr fontId="3"/>
  </si>
  <si>
    <t>（医）社団清怜会</t>
    <rPh sb="1" eb="2">
      <t>イ</t>
    </rPh>
    <rPh sb="3" eb="5">
      <t>シャダン</t>
    </rPh>
    <rPh sb="5" eb="6">
      <t>セイ</t>
    </rPh>
    <rPh sb="6" eb="7">
      <t>レイ</t>
    </rPh>
    <rPh sb="7" eb="8">
      <t>カイ</t>
    </rPh>
    <phoneticPr fontId="3"/>
  </si>
  <si>
    <t>萱間944-1</t>
    <rPh sb="0" eb="1">
      <t>カヤ</t>
    </rPh>
    <rPh sb="1" eb="2">
      <t>マ</t>
    </rPh>
    <phoneticPr fontId="3"/>
  </si>
  <si>
    <t>グループホーム布衣乃郷</t>
    <rPh sb="7" eb="8">
      <t>フ</t>
    </rPh>
    <rPh sb="8" eb="9">
      <t>イ</t>
    </rPh>
    <rPh sb="9" eb="10">
      <t>ノ</t>
    </rPh>
    <rPh sb="10" eb="11">
      <t>ゴウ</t>
    </rPh>
    <phoneticPr fontId="3"/>
  </si>
  <si>
    <t>（有）グループホーム布衣乃郷</t>
    <rPh sb="1" eb="2">
      <t>ユウ</t>
    </rPh>
    <rPh sb="10" eb="11">
      <t>フ</t>
    </rPh>
    <rPh sb="11" eb="12">
      <t>イ</t>
    </rPh>
    <rPh sb="12" eb="13">
      <t>ノ</t>
    </rPh>
    <rPh sb="13" eb="14">
      <t>ゴウ</t>
    </rPh>
    <phoneticPr fontId="3"/>
  </si>
  <si>
    <t>堀越694-1</t>
    <rPh sb="0" eb="2">
      <t>ホリコシ</t>
    </rPh>
    <phoneticPr fontId="3"/>
  </si>
  <si>
    <t>堀越2-14-1</t>
    <rPh sb="0" eb="2">
      <t>ホリコシ</t>
    </rPh>
    <phoneticPr fontId="3"/>
  </si>
  <si>
    <t>グループホーム袋井やすらぎの家</t>
    <rPh sb="7" eb="9">
      <t>フクロイ</t>
    </rPh>
    <rPh sb="14" eb="15">
      <t>イエ</t>
    </rPh>
    <phoneticPr fontId="3"/>
  </si>
  <si>
    <t>（有）政経</t>
    <rPh sb="1" eb="2">
      <t>ユウ</t>
    </rPh>
    <rPh sb="3" eb="5">
      <t>セイケイ</t>
    </rPh>
    <phoneticPr fontId="3"/>
  </si>
  <si>
    <t>木原439-4</t>
    <rPh sb="0" eb="2">
      <t>キハラ</t>
    </rPh>
    <phoneticPr fontId="3"/>
  </si>
  <si>
    <t>民謡・民踊</t>
    <rPh sb="0" eb="2">
      <t>ミンヨウ</t>
    </rPh>
    <rPh sb="3" eb="4">
      <t>ミン</t>
    </rPh>
    <rPh sb="4" eb="5">
      <t>オド</t>
    </rPh>
    <phoneticPr fontId="3"/>
  </si>
  <si>
    <t>※平成19年10月１日～平成20年１月31日まで（４ヶ月間）耐震工事の為休館</t>
    <rPh sb="1" eb="3">
      <t>ヘイセイ</t>
    </rPh>
    <rPh sb="5" eb="6">
      <t>ネン</t>
    </rPh>
    <rPh sb="8" eb="9">
      <t>ガツ</t>
    </rPh>
    <rPh sb="10" eb="11">
      <t>ニチ</t>
    </rPh>
    <rPh sb="12" eb="14">
      <t>ヘイセイ</t>
    </rPh>
    <rPh sb="16" eb="17">
      <t>ネン</t>
    </rPh>
    <rPh sb="18" eb="19">
      <t>ガツ</t>
    </rPh>
    <rPh sb="21" eb="22">
      <t>ニチ</t>
    </rPh>
    <rPh sb="27" eb="28">
      <t>ゲツ</t>
    </rPh>
    <rPh sb="28" eb="29">
      <t>カン</t>
    </rPh>
    <rPh sb="30" eb="32">
      <t>タイシン</t>
    </rPh>
    <rPh sb="32" eb="34">
      <t>コウジ</t>
    </rPh>
    <rPh sb="35" eb="36">
      <t>タメ</t>
    </rPh>
    <rPh sb="36" eb="38">
      <t>キュウカン</t>
    </rPh>
    <phoneticPr fontId="3"/>
  </si>
  <si>
    <t>旭町２－１０－５</t>
    <rPh sb="0" eb="2">
      <t>アサヒチョウ</t>
    </rPh>
    <phoneticPr fontId="3"/>
  </si>
  <si>
    <t>久能2497-11</t>
    <rPh sb="0" eb="2">
      <t>クノウ</t>
    </rPh>
    <phoneticPr fontId="3"/>
  </si>
  <si>
    <t>(福）なごみかぜ</t>
    <rPh sb="1" eb="2">
      <t>フク</t>
    </rPh>
    <phoneticPr fontId="3"/>
  </si>
  <si>
    <t>なごみかぜ工房</t>
    <rPh sb="5" eb="7">
      <t>コウボウ</t>
    </rPh>
    <phoneticPr fontId="3"/>
  </si>
  <si>
    <t>小山９８４</t>
    <rPh sb="0" eb="2">
      <t>オヤマ</t>
    </rPh>
    <phoneticPr fontId="3"/>
  </si>
  <si>
    <t>大野３９１</t>
    <rPh sb="0" eb="2">
      <t>オオノ</t>
    </rPh>
    <phoneticPr fontId="3"/>
  </si>
  <si>
    <t>久能２４９７－１２</t>
    <rPh sb="0" eb="2">
      <t>クノウ</t>
    </rPh>
    <phoneticPr fontId="3"/>
  </si>
  <si>
    <t>（福）明和会</t>
    <rPh sb="1" eb="2">
      <t>フク</t>
    </rPh>
    <rPh sb="3" eb="5">
      <t>メイワ</t>
    </rPh>
    <rPh sb="5" eb="6">
      <t>カイ</t>
    </rPh>
    <phoneticPr fontId="3"/>
  </si>
  <si>
    <t>愛の家グル－プホ－ム袋井</t>
    <rPh sb="0" eb="1">
      <t>アイ</t>
    </rPh>
    <rPh sb="2" eb="3">
      <t>イエ</t>
    </rPh>
    <rPh sb="10" eb="12">
      <t>フクロイ</t>
    </rPh>
    <phoneticPr fontId="3"/>
  </si>
  <si>
    <t>メディカル・ケア・サ－ビス（株）</t>
    <rPh sb="13" eb="16">
      <t>カブ</t>
    </rPh>
    <phoneticPr fontId="3"/>
  </si>
  <si>
    <t>吟詠</t>
    <rPh sb="0" eb="2">
      <t>ギンエイ</t>
    </rPh>
    <phoneticPr fontId="3"/>
  </si>
  <si>
    <t>子ども早期療育支援センター　はぐくみ</t>
    <rPh sb="0" eb="1">
      <t>コ</t>
    </rPh>
    <rPh sb="3" eb="5">
      <t>ソウキ</t>
    </rPh>
    <rPh sb="5" eb="7">
      <t>リョウイク</t>
    </rPh>
    <rPh sb="7" eb="9">
      <t>シエン</t>
    </rPh>
    <phoneticPr fontId="3"/>
  </si>
  <si>
    <t>地域生活支援事業所　ふぅ</t>
    <rPh sb="0" eb="2">
      <t>チイキ</t>
    </rPh>
    <rPh sb="2" eb="4">
      <t>セイカツ</t>
    </rPh>
    <rPh sb="4" eb="6">
      <t>シエン</t>
    </rPh>
    <rPh sb="6" eb="9">
      <t>ジギョウショ</t>
    </rPh>
    <phoneticPr fontId="3"/>
  </si>
  <si>
    <t>通３（１日当たり）</t>
    <rPh sb="0" eb="1">
      <t>ツウ</t>
    </rPh>
    <rPh sb="4" eb="5">
      <t>ニチ</t>
    </rPh>
    <rPh sb="5" eb="6">
      <t>ア</t>
    </rPh>
    <phoneticPr fontId="3"/>
  </si>
  <si>
    <t>生活介護事業所　風の森</t>
    <rPh sb="0" eb="2">
      <t>セイカツ</t>
    </rPh>
    <rPh sb="2" eb="4">
      <t>カイゴ</t>
    </rPh>
    <rPh sb="4" eb="7">
      <t>ジギョウショ</t>
    </rPh>
    <rPh sb="8" eb="9">
      <t>カゼ</t>
    </rPh>
    <rPh sb="10" eb="11">
      <t>モリ</t>
    </rPh>
    <phoneticPr fontId="3"/>
  </si>
  <si>
    <t>村松1456</t>
    <rPh sb="0" eb="2">
      <t>ムラマツ</t>
    </rPh>
    <phoneticPr fontId="3"/>
  </si>
  <si>
    <t>NPO法人　やくわり</t>
    <rPh sb="3" eb="5">
      <t>ホウジン</t>
    </rPh>
    <phoneticPr fontId="3"/>
  </si>
  <si>
    <t>大野３９３－１</t>
    <rPh sb="0" eb="2">
      <t>オオノ</t>
    </rPh>
    <phoneticPr fontId="3"/>
  </si>
  <si>
    <t>袋井ゆうあいの里</t>
    <rPh sb="0" eb="2">
      <t>フクロイ</t>
    </rPh>
    <rPh sb="7" eb="8">
      <t>サト</t>
    </rPh>
    <phoneticPr fontId="3"/>
  </si>
  <si>
    <t>（福）遠州中央福祉会</t>
    <rPh sb="1" eb="2">
      <t>フク</t>
    </rPh>
    <rPh sb="3" eb="5">
      <t>エンシュウ</t>
    </rPh>
    <rPh sb="5" eb="7">
      <t>チュウオウ</t>
    </rPh>
    <rPh sb="7" eb="10">
      <t>フクシカイ</t>
    </rPh>
    <phoneticPr fontId="3"/>
  </si>
  <si>
    <t>　　〃</t>
  </si>
  <si>
    <t>（福）紅紫会</t>
    <rPh sb="3" eb="5">
      <t>コウシ</t>
    </rPh>
    <rPh sb="5" eb="6">
      <t>カイ</t>
    </rPh>
    <phoneticPr fontId="3"/>
  </si>
  <si>
    <t>ディアコニア</t>
  </si>
  <si>
    <t>小山１４１０－１</t>
    <rPh sb="0" eb="2">
      <t>オヤマ</t>
    </rPh>
    <phoneticPr fontId="3"/>
  </si>
  <si>
    <t>袋井ケアセンター</t>
    <rPh sb="0" eb="2">
      <t>フクロイ</t>
    </rPh>
    <phoneticPr fontId="3"/>
  </si>
  <si>
    <t>（医）清怜会</t>
    <rPh sb="1" eb="2">
      <t>イ</t>
    </rPh>
    <rPh sb="3" eb="4">
      <t>セイ</t>
    </rPh>
    <rPh sb="4" eb="5">
      <t>レイ</t>
    </rPh>
    <rPh sb="5" eb="6">
      <t>カイ</t>
    </rPh>
    <phoneticPr fontId="3"/>
  </si>
  <si>
    <t>萱間9３３-1</t>
    <rPh sb="0" eb="1">
      <t>カヤ</t>
    </rPh>
    <rPh sb="1" eb="2">
      <t>マ</t>
    </rPh>
    <phoneticPr fontId="3"/>
  </si>
  <si>
    <t>ナーシングホーム　　オンフルール</t>
  </si>
  <si>
    <t>袋井みつかわ病院</t>
    <rPh sb="0" eb="2">
      <t>フクロイ</t>
    </rPh>
    <rPh sb="6" eb="8">
      <t>ビョウイン</t>
    </rPh>
    <phoneticPr fontId="3"/>
  </si>
  <si>
    <t>（医）社団八洲会</t>
    <rPh sb="1" eb="2">
      <t>イ</t>
    </rPh>
    <rPh sb="3" eb="5">
      <t>シャダン</t>
    </rPh>
    <rPh sb="5" eb="7">
      <t>ハツシュウ</t>
    </rPh>
    <rPh sb="7" eb="8">
      <t>カイ</t>
    </rPh>
    <phoneticPr fontId="3"/>
  </si>
  <si>
    <t>友永1111</t>
    <rPh sb="0" eb="2">
      <t>トモナガ</t>
    </rPh>
    <phoneticPr fontId="3"/>
  </si>
  <si>
    <t>たんぽぽ第二保育園</t>
    <rPh sb="4" eb="6">
      <t>ダイニ</t>
    </rPh>
    <rPh sb="6" eb="9">
      <t>ホイクエン</t>
    </rPh>
    <phoneticPr fontId="3"/>
  </si>
  <si>
    <t>どんぐり保育園</t>
    <rPh sb="4" eb="7">
      <t>ホイクエン</t>
    </rPh>
    <phoneticPr fontId="3"/>
  </si>
  <si>
    <t>S26. 9.15.</t>
  </si>
  <si>
    <t>S42. 3. 1.</t>
  </si>
  <si>
    <t>S53. 4. 1.</t>
  </si>
  <si>
    <t>S51. 4. 1.</t>
  </si>
  <si>
    <t>S44. 4. 1.</t>
  </si>
  <si>
    <t>-</t>
  </si>
  <si>
    <t>S57. 1. 1.</t>
  </si>
  <si>
    <t>グループホーム　おらんち</t>
  </si>
  <si>
    <t>泉町2-10-13　他</t>
    <rPh sb="0" eb="2">
      <t>イズミチョウ</t>
    </rPh>
    <rPh sb="10" eb="11">
      <t>ホカ</t>
    </rPh>
    <phoneticPr fontId="3"/>
  </si>
  <si>
    <t>ワークスつばさ</t>
  </si>
  <si>
    <t>S62. 4. 1.</t>
  </si>
  <si>
    <t>障害児放課後児童クラブ　そよかぜ</t>
    <rPh sb="0" eb="3">
      <t>ショウガイジ</t>
    </rPh>
    <rPh sb="3" eb="6">
      <t>ホウカゴ</t>
    </rPh>
    <rPh sb="6" eb="8">
      <t>ジドウ</t>
    </rPh>
    <phoneticPr fontId="3"/>
  </si>
  <si>
    <t>愛野2961</t>
  </si>
  <si>
    <t>通６（１日当たり）</t>
    <rPh sb="0" eb="1">
      <t>ツウ</t>
    </rPh>
    <rPh sb="4" eb="5">
      <t>ニチ</t>
    </rPh>
    <rPh sb="5" eb="6">
      <t>ア</t>
    </rPh>
    <phoneticPr fontId="3"/>
  </si>
  <si>
    <t>ワークショップ　やくわり</t>
  </si>
  <si>
    <t>あいまいもこ</t>
  </si>
  <si>
    <t>（福）ひつじ</t>
    <rPh sb="1" eb="2">
      <t>フク</t>
    </rPh>
    <phoneticPr fontId="3"/>
  </si>
  <si>
    <t>ケアハウス　やくわり</t>
  </si>
  <si>
    <t>(株)タップ</t>
    <rPh sb="0" eb="3">
      <t>カブ</t>
    </rPh>
    <phoneticPr fontId="3"/>
  </si>
  <si>
    <t>浅羽1402-5</t>
    <rPh sb="0" eb="2">
      <t>アサバ</t>
    </rPh>
    <phoneticPr fontId="3"/>
  </si>
  <si>
    <t>(有)文長</t>
    <rPh sb="0" eb="3">
      <t>ユウゲンガイシャ</t>
    </rPh>
    <rPh sb="3" eb="4">
      <t>ブン</t>
    </rPh>
    <rPh sb="4" eb="5">
      <t>ナガ</t>
    </rPh>
    <phoneticPr fontId="3"/>
  </si>
  <si>
    <t>(福）ひつじ</t>
  </si>
  <si>
    <t>はたらき</t>
  </si>
  <si>
    <t>久能2497-16</t>
    <rPh sb="0" eb="1">
      <t>ヒサ</t>
    </rPh>
    <rPh sb="1" eb="2">
      <t>ノウ</t>
    </rPh>
    <phoneticPr fontId="3"/>
  </si>
  <si>
    <t>保　育　所　名</t>
    <rPh sb="0" eb="1">
      <t>タモツ</t>
    </rPh>
    <rPh sb="2" eb="3">
      <t>イク</t>
    </rPh>
    <rPh sb="4" eb="5">
      <t>ジョ</t>
    </rPh>
    <rPh sb="6" eb="7">
      <t>メイ</t>
    </rPh>
    <phoneticPr fontId="3"/>
  </si>
  <si>
    <t>定員</t>
    <rPh sb="0" eb="2">
      <t>テイイン</t>
    </rPh>
    <phoneticPr fontId="3"/>
  </si>
  <si>
    <t>0歳児</t>
    <rPh sb="1" eb="3">
      <t>サイジ</t>
    </rPh>
    <phoneticPr fontId="3"/>
  </si>
  <si>
    <t>1歳児</t>
    <rPh sb="1" eb="3">
      <t>サイジ</t>
    </rPh>
    <phoneticPr fontId="3"/>
  </si>
  <si>
    <t>2歳児</t>
    <rPh sb="1" eb="3">
      <t>サイジ</t>
    </rPh>
    <phoneticPr fontId="3"/>
  </si>
  <si>
    <t>3歳児</t>
    <rPh sb="1" eb="3">
      <t>サイジ</t>
    </rPh>
    <phoneticPr fontId="3"/>
  </si>
  <si>
    <t>4歳児</t>
    <rPh sb="1" eb="3">
      <t>サイジ</t>
    </rPh>
    <phoneticPr fontId="3"/>
  </si>
  <si>
    <t>5歳児</t>
    <rPh sb="1" eb="3">
      <t>サイジ</t>
    </rPh>
    <phoneticPr fontId="3"/>
  </si>
  <si>
    <t>総　　　　　　　　　数</t>
    <rPh sb="0" eb="1">
      <t>フサ</t>
    </rPh>
    <rPh sb="10" eb="11">
      <t>スウ</t>
    </rPh>
    <phoneticPr fontId="3"/>
  </si>
  <si>
    <t>袋井南保育所</t>
    <rPh sb="0" eb="2">
      <t>フクロイ</t>
    </rPh>
    <rPh sb="2" eb="3">
      <t>ミナミ</t>
    </rPh>
    <rPh sb="3" eb="6">
      <t>ホイクショ</t>
    </rPh>
    <phoneticPr fontId="3"/>
  </si>
  <si>
    <t>明和第一保育園</t>
    <rPh sb="0" eb="2">
      <t>メイワ</t>
    </rPh>
    <rPh sb="2" eb="4">
      <t>ダイイチ</t>
    </rPh>
    <rPh sb="4" eb="7">
      <t>ホイクエン</t>
    </rPh>
    <phoneticPr fontId="3"/>
  </si>
  <si>
    <t>明和第二保育園</t>
    <rPh sb="0" eb="2">
      <t>メイワ</t>
    </rPh>
    <rPh sb="2" eb="4">
      <t>ダイニ</t>
    </rPh>
    <rPh sb="4" eb="7">
      <t>ホイクエン</t>
    </rPh>
    <phoneticPr fontId="3"/>
  </si>
  <si>
    <t>めいわ可睡保育園</t>
    <rPh sb="3" eb="4">
      <t>カ</t>
    </rPh>
    <rPh sb="4" eb="5">
      <t>スイ</t>
    </rPh>
    <rPh sb="5" eb="8">
      <t>ホイクエン</t>
    </rPh>
    <phoneticPr fontId="3"/>
  </si>
  <si>
    <t>たんぽぽ保育園</t>
    <rPh sb="4" eb="7">
      <t>ホイクエン</t>
    </rPh>
    <phoneticPr fontId="3"/>
  </si>
  <si>
    <t>あさば保育園</t>
    <rPh sb="3" eb="6">
      <t>ホイクエン</t>
    </rPh>
    <phoneticPr fontId="3"/>
  </si>
  <si>
    <t>※認可されている保育施設</t>
    <rPh sb="1" eb="3">
      <t>ニンカ</t>
    </rPh>
    <rPh sb="8" eb="10">
      <t>ホイク</t>
    </rPh>
    <rPh sb="10" eb="12">
      <t>シセツ</t>
    </rPh>
    <phoneticPr fontId="3"/>
  </si>
  <si>
    <t>軽費老人ホーム</t>
    <rPh sb="0" eb="2">
      <t>ケイヒ</t>
    </rPh>
    <rPh sb="2" eb="4">
      <t>ロウジン</t>
    </rPh>
    <phoneticPr fontId="3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</si>
  <si>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3"/>
  </si>
  <si>
    <t>介護療養型医療施設</t>
    <rPh sb="0" eb="2">
      <t>カイゴ</t>
    </rPh>
    <rPh sb="2" eb="4">
      <t>リョウヨウ</t>
    </rPh>
    <rPh sb="4" eb="5">
      <t>カタ</t>
    </rPh>
    <rPh sb="5" eb="7">
      <t>イリョウ</t>
    </rPh>
    <rPh sb="7" eb="9">
      <t>シセツ</t>
    </rPh>
    <phoneticPr fontId="3"/>
  </si>
  <si>
    <t>グループホーム</t>
  </si>
  <si>
    <t>すまいる保育園</t>
    <rPh sb="4" eb="7">
      <t>ホイクエン</t>
    </rPh>
    <phoneticPr fontId="3"/>
  </si>
  <si>
    <t>山崎５９０２－１６7</t>
    <rPh sb="0" eb="2">
      <t>ヤマザキ</t>
    </rPh>
    <phoneticPr fontId="3"/>
  </si>
  <si>
    <t>通80</t>
    <rPh sb="0" eb="1">
      <t>ツウ</t>
    </rPh>
    <phoneticPr fontId="3"/>
  </si>
  <si>
    <t>高尾754-1</t>
    <rPh sb="0" eb="2">
      <t>タカオ</t>
    </rPh>
    <phoneticPr fontId="3"/>
  </si>
  <si>
    <t>きらり（児童発達支援）</t>
    <rPh sb="4" eb="6">
      <t>ジドウ</t>
    </rPh>
    <rPh sb="6" eb="8">
      <t>ハッタツ</t>
    </rPh>
    <rPh sb="8" eb="10">
      <t>シエン</t>
    </rPh>
    <phoneticPr fontId="3"/>
  </si>
  <si>
    <t>(株）クラゼミ</t>
    <rPh sb="1" eb="2">
      <t>カブ</t>
    </rPh>
    <phoneticPr fontId="3"/>
  </si>
  <si>
    <t>旭町2-10-5</t>
    <rPh sb="0" eb="2">
      <t>アサヒチョウ</t>
    </rPh>
    <phoneticPr fontId="3"/>
  </si>
  <si>
    <t>泉町2-10-5</t>
    <rPh sb="0" eb="2">
      <t>イズミマチ</t>
    </rPh>
    <phoneticPr fontId="3"/>
  </si>
  <si>
    <t>可睡すずらん共同作業所</t>
    <rPh sb="6" eb="8">
      <t>キョウドウ</t>
    </rPh>
    <rPh sb="8" eb="11">
      <t>サギョウジョ</t>
    </rPh>
    <phoneticPr fontId="3"/>
  </si>
  <si>
    <t>通８（１日当たり）</t>
    <rPh sb="0" eb="1">
      <t>ツウ</t>
    </rPh>
    <rPh sb="4" eb="5">
      <t>ニチ</t>
    </rPh>
    <rPh sb="5" eb="6">
      <t>ア</t>
    </rPh>
    <phoneticPr fontId="3"/>
  </si>
  <si>
    <t>きらり（放課後等デイ）</t>
    <rPh sb="4" eb="7">
      <t>ホウカゴ</t>
    </rPh>
    <rPh sb="7" eb="8">
      <t>ナド</t>
    </rPh>
    <phoneticPr fontId="3"/>
  </si>
  <si>
    <t>就労自立給付金</t>
    <rPh sb="0" eb="2">
      <t>シュウロウ</t>
    </rPh>
    <rPh sb="2" eb="4">
      <t>ジリツ</t>
    </rPh>
    <rPh sb="4" eb="7">
      <t>キュウフキン</t>
    </rPh>
    <phoneticPr fontId="3"/>
  </si>
  <si>
    <t>通10</t>
    <rPh sb="0" eb="1">
      <t>カヨ</t>
    </rPh>
    <phoneticPr fontId="3"/>
  </si>
  <si>
    <t>風の駅　壱番館</t>
    <rPh sb="0" eb="1">
      <t>カゼ</t>
    </rPh>
    <rPh sb="2" eb="3">
      <t>エキ</t>
    </rPh>
    <rPh sb="4" eb="5">
      <t>イチ</t>
    </rPh>
    <rPh sb="5" eb="7">
      <t>バンカン</t>
    </rPh>
    <phoneticPr fontId="3"/>
  </si>
  <si>
    <t>田町1-4-12</t>
    <rPh sb="0" eb="2">
      <t>タマチ</t>
    </rPh>
    <phoneticPr fontId="3"/>
  </si>
  <si>
    <t>入5</t>
    <rPh sb="0" eb="1">
      <t>ニュウ</t>
    </rPh>
    <phoneticPr fontId="3"/>
  </si>
  <si>
    <t>国本2463-5</t>
    <rPh sb="0" eb="2">
      <t>クニモト</t>
    </rPh>
    <phoneticPr fontId="3"/>
  </si>
  <si>
    <t>笠原こども園（保育部）</t>
    <rPh sb="0" eb="2">
      <t>カサハラ</t>
    </rPh>
    <rPh sb="5" eb="6">
      <t>エン</t>
    </rPh>
    <rPh sb="7" eb="10">
      <t>ホイクブ</t>
    </rPh>
    <phoneticPr fontId="3"/>
  </si>
  <si>
    <t>愛野こども園(保育部)</t>
    <rPh sb="0" eb="2">
      <t>アイノ</t>
    </rPh>
    <rPh sb="5" eb="6">
      <t>エン</t>
    </rPh>
    <rPh sb="7" eb="9">
      <t>ホイク</t>
    </rPh>
    <rPh sb="9" eb="10">
      <t>ブ</t>
    </rPh>
    <phoneticPr fontId="3"/>
  </si>
  <si>
    <t>めいわ月見保育園</t>
    <rPh sb="3" eb="5">
      <t>ツキミ</t>
    </rPh>
    <rPh sb="5" eb="8">
      <t>ホイクエン</t>
    </rPh>
    <phoneticPr fontId="3"/>
  </si>
  <si>
    <t>こどもサポートかみふうせん</t>
  </si>
  <si>
    <t>ハローきっず</t>
  </si>
  <si>
    <t>ルンビニ保育室花びら</t>
    <rPh sb="4" eb="7">
      <t>ホイクシツ</t>
    </rPh>
    <rPh sb="7" eb="8">
      <t>ハナ</t>
    </rPh>
    <phoneticPr fontId="3"/>
  </si>
  <si>
    <t>袋井のびやか保育園</t>
    <rPh sb="0" eb="2">
      <t>フクロイ</t>
    </rPh>
    <rPh sb="6" eb="9">
      <t>ホイクエン</t>
    </rPh>
    <phoneticPr fontId="3"/>
  </si>
  <si>
    <t>市が認可する小規模保育施設</t>
    <rPh sb="0" eb="1">
      <t>シ</t>
    </rPh>
    <rPh sb="2" eb="4">
      <t>ニンカ</t>
    </rPh>
    <rPh sb="6" eb="9">
      <t>ショウキボ</t>
    </rPh>
    <rPh sb="9" eb="11">
      <t>ホイク</t>
    </rPh>
    <rPh sb="11" eb="13">
      <t>シセツ</t>
    </rPh>
    <phoneticPr fontId="3"/>
  </si>
  <si>
    <t>MOE保育園てんじん園</t>
    <rPh sb="3" eb="6">
      <t>ホイクエン</t>
    </rPh>
    <rPh sb="10" eb="11">
      <t>エン</t>
    </rPh>
    <phoneticPr fontId="3"/>
  </si>
  <si>
    <t>（７）老人保護措置の支出状況</t>
    <rPh sb="3" eb="5">
      <t>ロウジン</t>
    </rPh>
    <rPh sb="5" eb="7">
      <t>ホゴ</t>
    </rPh>
    <rPh sb="7" eb="9">
      <t>ソチ</t>
    </rPh>
    <rPh sb="10" eb="12">
      <t>シシュツ</t>
    </rPh>
    <rPh sb="12" eb="14">
      <t>ジョウキョウ</t>
    </rPh>
    <phoneticPr fontId="3"/>
  </si>
  <si>
    <t>総　　　　数</t>
    <rPh sb="0" eb="6">
      <t>ソウスウ</t>
    </rPh>
    <phoneticPr fontId="3"/>
  </si>
  <si>
    <t>養護老人ホーム</t>
    <rPh sb="0" eb="2">
      <t>ヨウゴ</t>
    </rPh>
    <rPh sb="2" eb="4">
      <t>ロウジン</t>
    </rPh>
    <phoneticPr fontId="3"/>
  </si>
  <si>
    <t>人　員</t>
    <rPh sb="0" eb="3">
      <t>ジンイン</t>
    </rPh>
    <phoneticPr fontId="3"/>
  </si>
  <si>
    <t>保護措置費</t>
    <rPh sb="0" eb="2">
      <t>ホゴ</t>
    </rPh>
    <rPh sb="2" eb="5">
      <t>ソチヒ</t>
    </rPh>
    <phoneticPr fontId="3"/>
  </si>
  <si>
    <t>視覚障害</t>
    <rPh sb="0" eb="2">
      <t>シカク</t>
    </rPh>
    <rPh sb="2" eb="4">
      <t>ショウガイ</t>
    </rPh>
    <phoneticPr fontId="3"/>
  </si>
  <si>
    <t>聴覚、平衡機能</t>
    <rPh sb="0" eb="2">
      <t>チョウカク</t>
    </rPh>
    <rPh sb="3" eb="5">
      <t>ヘイコウ</t>
    </rPh>
    <rPh sb="5" eb="7">
      <t>キノウ</t>
    </rPh>
    <phoneticPr fontId="3"/>
  </si>
  <si>
    <t>肢体不自由</t>
    <rPh sb="0" eb="2">
      <t>シタイ</t>
    </rPh>
    <rPh sb="2" eb="5">
      <t>フジユウ</t>
    </rPh>
    <phoneticPr fontId="3"/>
  </si>
  <si>
    <t>内部障害</t>
    <rPh sb="0" eb="2">
      <t>ナイブ</t>
    </rPh>
    <rPh sb="2" eb="4">
      <t>ショウガイ</t>
    </rPh>
    <phoneticPr fontId="3"/>
  </si>
  <si>
    <t>音声言語障害</t>
    <rPh sb="0" eb="2">
      <t>オンセイ</t>
    </rPh>
    <rPh sb="2" eb="4">
      <t>ゲンゴ</t>
    </rPh>
    <rPh sb="4" eb="6">
      <t>ショウガイ</t>
    </rPh>
    <phoneticPr fontId="3"/>
  </si>
  <si>
    <t>(438)</t>
    <phoneticPr fontId="3"/>
  </si>
  <si>
    <t>(17)</t>
    <phoneticPr fontId="3"/>
  </si>
  <si>
    <t>(43)</t>
    <phoneticPr fontId="3"/>
  </si>
  <si>
    <t>(273)</t>
    <phoneticPr fontId="3"/>
  </si>
  <si>
    <t>(105)</t>
    <phoneticPr fontId="3"/>
  </si>
  <si>
    <r>
      <t>(</t>
    </r>
    <r>
      <rPr>
        <sz val="11"/>
        <rFont val="ＭＳ Ｐゴシック"/>
        <family val="3"/>
        <charset val="128"/>
      </rPr>
      <t>457</t>
    </r>
    <r>
      <rPr>
        <sz val="11"/>
        <rFont val="ＭＳ Ｐゴシック"/>
        <family val="3"/>
        <charset val="128"/>
      </rPr>
      <t>)</t>
    </r>
    <phoneticPr fontId="3"/>
  </si>
  <si>
    <r>
      <t>(1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)</t>
    </r>
    <phoneticPr fontId="3"/>
  </si>
  <si>
    <r>
      <t>(</t>
    </r>
    <r>
      <rPr>
        <sz val="11"/>
        <rFont val="ＭＳ Ｐゴシック"/>
        <family val="3"/>
        <charset val="128"/>
      </rPr>
      <t>45</t>
    </r>
    <r>
      <rPr>
        <sz val="11"/>
        <rFont val="ＭＳ Ｐゴシック"/>
        <family val="3"/>
        <charset val="128"/>
      </rPr>
      <t>)</t>
    </r>
    <phoneticPr fontId="3"/>
  </si>
  <si>
    <r>
      <t>(</t>
    </r>
    <r>
      <rPr>
        <sz val="11"/>
        <rFont val="ＭＳ Ｐゴシック"/>
        <family val="3"/>
        <charset val="128"/>
      </rPr>
      <t>282</t>
    </r>
    <r>
      <rPr>
        <sz val="11"/>
        <rFont val="ＭＳ Ｐゴシック"/>
        <family val="3"/>
        <charset val="128"/>
      </rPr>
      <t>)</t>
    </r>
    <phoneticPr fontId="3"/>
  </si>
  <si>
    <r>
      <t>(</t>
    </r>
    <r>
      <rPr>
        <sz val="11"/>
        <rFont val="ＭＳ Ｐゴシック"/>
        <family val="3"/>
        <charset val="128"/>
      </rPr>
      <t>112</t>
    </r>
    <r>
      <rPr>
        <sz val="11"/>
        <rFont val="ＭＳ Ｐゴシック"/>
        <family val="3"/>
        <charset val="128"/>
      </rPr>
      <t>)</t>
    </r>
    <phoneticPr fontId="3"/>
  </si>
  <si>
    <t>（   ）は、浅羽町分再掲</t>
    <rPh sb="7" eb="10">
      <t>アサバチョウ</t>
    </rPh>
    <rPh sb="10" eb="11">
      <t>ブン</t>
    </rPh>
    <rPh sb="11" eb="13">
      <t>サイケイ</t>
    </rPh>
    <phoneticPr fontId="3"/>
  </si>
  <si>
    <t>（９）日赤社費募集および募金</t>
    <rPh sb="3" eb="5">
      <t>ニッセキ</t>
    </rPh>
    <rPh sb="5" eb="7">
      <t>シャヒ</t>
    </rPh>
    <rPh sb="7" eb="9">
      <t>ボシュウ</t>
    </rPh>
    <rPh sb="12" eb="14">
      <t>ボキン</t>
    </rPh>
    <phoneticPr fontId="3"/>
  </si>
  <si>
    <t>（単位：円）</t>
    <rPh sb="1" eb="3">
      <t>タンイ</t>
    </rPh>
    <rPh sb="4" eb="5">
      <t>エン</t>
    </rPh>
    <phoneticPr fontId="3"/>
  </si>
  <si>
    <t>赤十字社費募集</t>
    <rPh sb="0" eb="3">
      <t>セキジュウジ</t>
    </rPh>
    <rPh sb="3" eb="5">
      <t>シャヒ</t>
    </rPh>
    <rPh sb="5" eb="7">
      <t>ボシュウ</t>
    </rPh>
    <phoneticPr fontId="3"/>
  </si>
  <si>
    <t>共同募金</t>
    <rPh sb="0" eb="2">
      <t>キョウドウ</t>
    </rPh>
    <rPh sb="2" eb="4">
      <t>ボキン</t>
    </rPh>
    <phoneticPr fontId="3"/>
  </si>
  <si>
    <t>歳末助け合い募金</t>
    <rPh sb="0" eb="2">
      <t>サイマツ</t>
    </rPh>
    <rPh sb="2" eb="5">
      <t>タスケア</t>
    </rPh>
    <rPh sb="6" eb="8">
      <t>ボキン</t>
    </rPh>
    <phoneticPr fontId="3"/>
  </si>
  <si>
    <t>目標額</t>
    <rPh sb="0" eb="2">
      <t>モクヒョウ</t>
    </rPh>
    <rPh sb="2" eb="3">
      <t>ガク</t>
    </rPh>
    <phoneticPr fontId="3"/>
  </si>
  <si>
    <t>実績額</t>
    <rPh sb="0" eb="3">
      <t>ジッセキガク</t>
    </rPh>
    <phoneticPr fontId="3"/>
  </si>
  <si>
    <t>目標額</t>
    <rPh sb="0" eb="3">
      <t>モクヒョウガク</t>
    </rPh>
    <phoneticPr fontId="3"/>
  </si>
  <si>
    <t>実績額</t>
    <rPh sb="0" eb="2">
      <t>ジッセキ</t>
    </rPh>
    <rPh sb="2" eb="3">
      <t>ガク</t>
    </rPh>
    <phoneticPr fontId="3"/>
  </si>
  <si>
    <t>人数</t>
    <rPh sb="0" eb="2">
      <t>ニンズウ</t>
    </rPh>
    <phoneticPr fontId="3"/>
  </si>
  <si>
    <t>地区での</t>
    <rPh sb="0" eb="2">
      <t>チク</t>
    </rPh>
    <phoneticPr fontId="3"/>
  </si>
  <si>
    <t>事業所での</t>
    <rPh sb="0" eb="3">
      <t>ジギョウショ</t>
    </rPh>
    <phoneticPr fontId="3"/>
  </si>
  <si>
    <t>学校での</t>
    <rPh sb="0" eb="2">
      <t>ガッコウ</t>
    </rPh>
    <phoneticPr fontId="3"/>
  </si>
  <si>
    <t>目標</t>
    <rPh sb="0" eb="2">
      <t>モクヒョウ</t>
    </rPh>
    <phoneticPr fontId="3"/>
  </si>
  <si>
    <t>実績</t>
    <rPh sb="0" eb="2">
      <t>ジッセキ</t>
    </rPh>
    <phoneticPr fontId="3"/>
  </si>
  <si>
    <t>献血（実績）</t>
    <rPh sb="0" eb="2">
      <t>ケンケツ</t>
    </rPh>
    <rPh sb="3" eb="5">
      <t>ジッセキ</t>
    </rPh>
    <phoneticPr fontId="3"/>
  </si>
  <si>
    <t>（１１）老人医療費支給状況</t>
    <rPh sb="4" eb="6">
      <t>ロウジン</t>
    </rPh>
    <rPh sb="6" eb="8">
      <t>イリョウ</t>
    </rPh>
    <rPh sb="8" eb="9">
      <t>ヒ</t>
    </rPh>
    <rPh sb="9" eb="11">
      <t>シキュウ</t>
    </rPh>
    <rPh sb="11" eb="13">
      <t>ジョウキョウ</t>
    </rPh>
    <phoneticPr fontId="3"/>
  </si>
  <si>
    <t>（単位：件・円）</t>
    <rPh sb="1" eb="3">
      <t>タンイ</t>
    </rPh>
    <rPh sb="4" eb="5">
      <t>ケン</t>
    </rPh>
    <rPh sb="6" eb="7">
      <t>エン</t>
    </rPh>
    <phoneticPr fontId="3"/>
  </si>
  <si>
    <t>年　度</t>
    <rPh sb="0" eb="3">
      <t>ネンド</t>
    </rPh>
    <phoneticPr fontId="3"/>
  </si>
  <si>
    <t>医科</t>
    <rPh sb="0" eb="1">
      <t>イ</t>
    </rPh>
    <rPh sb="1" eb="2">
      <t>カ</t>
    </rPh>
    <phoneticPr fontId="3"/>
  </si>
  <si>
    <t>歯科</t>
    <rPh sb="0" eb="1">
      <t>ハ</t>
    </rPh>
    <rPh sb="1" eb="2">
      <t>カ</t>
    </rPh>
    <phoneticPr fontId="3"/>
  </si>
  <si>
    <t>調剤</t>
    <rPh sb="0" eb="2">
      <t>チョウザイ</t>
    </rPh>
    <phoneticPr fontId="3"/>
  </si>
  <si>
    <t>その他</t>
    <rPh sb="0" eb="3">
      <t>ソノタ</t>
    </rPh>
    <phoneticPr fontId="3"/>
  </si>
  <si>
    <t>食事療養費</t>
    <rPh sb="0" eb="2">
      <t>ショクジ</t>
    </rPh>
    <rPh sb="2" eb="5">
      <t>リョウヨウヒ</t>
    </rPh>
    <phoneticPr fontId="3"/>
  </si>
  <si>
    <t>件数</t>
    <rPh sb="0" eb="2">
      <t>ケンスウ</t>
    </rPh>
    <phoneticPr fontId="3"/>
  </si>
  <si>
    <t>金額</t>
    <rPh sb="0" eb="2">
      <t>キンガク</t>
    </rPh>
    <phoneticPr fontId="3"/>
  </si>
  <si>
    <t>〔5,232〕</t>
    <phoneticPr fontId="3"/>
  </si>
  <si>
    <t>※H20～後期高齢者医療制度へ移行のため、該当ﾃﾞｰﾀなし</t>
    <rPh sb="5" eb="7">
      <t>コウキ</t>
    </rPh>
    <rPh sb="7" eb="10">
      <t>コウレイシャ</t>
    </rPh>
    <rPh sb="10" eb="12">
      <t>イリョウ</t>
    </rPh>
    <rPh sb="12" eb="14">
      <t>セイド</t>
    </rPh>
    <rPh sb="15" eb="17">
      <t>イコウ</t>
    </rPh>
    <rPh sb="21" eb="23">
      <t>ガイトウ</t>
    </rPh>
    <phoneticPr fontId="3"/>
  </si>
  <si>
    <t>※件数は延件数</t>
    <rPh sb="1" eb="3">
      <t>ケンスウ</t>
    </rPh>
    <rPh sb="4" eb="5">
      <t>エン</t>
    </rPh>
    <rPh sb="5" eb="7">
      <t>ケンスウ</t>
    </rPh>
    <phoneticPr fontId="3"/>
  </si>
  <si>
    <t>〔　　〕内件数は総数には含まない。</t>
    <rPh sb="4" eb="5">
      <t>ナイ</t>
    </rPh>
    <rPh sb="5" eb="7">
      <t>ケンスウ</t>
    </rPh>
    <rPh sb="8" eb="10">
      <t>ソウスウ</t>
    </rPh>
    <rPh sb="12" eb="13">
      <t>フク</t>
    </rPh>
    <phoneticPr fontId="3"/>
  </si>
  <si>
    <t>（１２）敬老の日祝金等贈者数</t>
    <rPh sb="4" eb="6">
      <t>ケイロウ</t>
    </rPh>
    <rPh sb="7" eb="8">
      <t>ヒ</t>
    </rPh>
    <rPh sb="8" eb="10">
      <t>イワイキン</t>
    </rPh>
    <rPh sb="10" eb="11">
      <t>トウ</t>
    </rPh>
    <rPh sb="11" eb="12">
      <t>オク</t>
    </rPh>
    <rPh sb="12" eb="13">
      <t>シャ</t>
    </rPh>
    <rPh sb="13" eb="14">
      <t>スウ</t>
    </rPh>
    <phoneticPr fontId="3"/>
  </si>
  <si>
    <t>年　次</t>
    <rPh sb="0" eb="1">
      <t>トシ</t>
    </rPh>
    <rPh sb="2" eb="3">
      <t>ツギ</t>
    </rPh>
    <phoneticPr fontId="3"/>
  </si>
  <si>
    <t>敬老会対象者数</t>
    <rPh sb="0" eb="3">
      <t>ケイロウカイ</t>
    </rPh>
    <rPh sb="3" eb="6">
      <t>タイショウシャ</t>
    </rPh>
    <rPh sb="6" eb="7">
      <t>スウ</t>
    </rPh>
    <phoneticPr fontId="3"/>
  </si>
  <si>
    <t>祝金対象者数</t>
    <rPh sb="0" eb="1">
      <t>シュク</t>
    </rPh>
    <rPh sb="1" eb="2">
      <t>キン</t>
    </rPh>
    <rPh sb="2" eb="5">
      <t>タイショウシャ</t>
    </rPh>
    <rPh sb="5" eb="6">
      <t>カズ</t>
    </rPh>
    <phoneticPr fontId="3"/>
  </si>
  <si>
    <t>７，２３０人（Ｓ６．４．１以前に出生）</t>
    <rPh sb="5" eb="6">
      <t>ニン</t>
    </rPh>
    <rPh sb="13" eb="15">
      <t>イゼン</t>
    </rPh>
    <rPh sb="16" eb="18">
      <t>シュッショウ</t>
    </rPh>
    <phoneticPr fontId="3"/>
  </si>
  <si>
    <t>男１００才　女１０３才</t>
    <rPh sb="0" eb="1">
      <t>オトコ</t>
    </rPh>
    <rPh sb="4" eb="5">
      <t>サイ</t>
    </rPh>
    <rPh sb="6" eb="7">
      <t>オンナ</t>
    </rPh>
    <rPh sb="10" eb="11">
      <t>サイ</t>
    </rPh>
    <phoneticPr fontId="3"/>
  </si>
  <si>
    <t>７，５３２人（S７．４．１以前に出生）</t>
  </si>
  <si>
    <t>男１０１才　女１０４才</t>
    <rPh sb="0" eb="1">
      <t>オトコ</t>
    </rPh>
    <rPh sb="4" eb="5">
      <t>サイ</t>
    </rPh>
    <rPh sb="6" eb="7">
      <t>オンナ</t>
    </rPh>
    <rPh sb="10" eb="11">
      <t>サイ</t>
    </rPh>
    <phoneticPr fontId="3"/>
  </si>
  <si>
    <t>７，８３６人（S8.4.1以前に出生）</t>
    <rPh sb="5" eb="6">
      <t>ニン</t>
    </rPh>
    <rPh sb="13" eb="15">
      <t>イゼン</t>
    </rPh>
    <rPh sb="16" eb="18">
      <t>シュッショウ</t>
    </rPh>
    <phoneticPr fontId="3"/>
  </si>
  <si>
    <t>男１０１才　女１０３才</t>
    <rPh sb="0" eb="1">
      <t>オトコ</t>
    </rPh>
    <rPh sb="4" eb="5">
      <t>サイ</t>
    </rPh>
    <rPh sb="6" eb="7">
      <t>オンナ</t>
    </rPh>
    <rPh sb="10" eb="11">
      <t>サイ</t>
    </rPh>
    <phoneticPr fontId="3"/>
  </si>
  <si>
    <t>７，４４３人(Ｓ8.4.1以前に出生)</t>
    <rPh sb="5" eb="6">
      <t>ニン</t>
    </rPh>
    <rPh sb="13" eb="15">
      <t>イゼン</t>
    </rPh>
    <rPh sb="16" eb="18">
      <t>シュッセイ</t>
    </rPh>
    <phoneticPr fontId="3"/>
  </si>
  <si>
    <t>男女問わず１名、女１０３才</t>
    <rPh sb="0" eb="2">
      <t>ダンジョ</t>
    </rPh>
    <rPh sb="2" eb="3">
      <t>ト</t>
    </rPh>
    <rPh sb="6" eb="7">
      <t>メイ</t>
    </rPh>
    <rPh sb="8" eb="9">
      <t>オンナ</t>
    </rPh>
    <rPh sb="12" eb="13">
      <t>サイ</t>
    </rPh>
    <phoneticPr fontId="3"/>
  </si>
  <si>
    <t>６，９８３人(Ｓ8.4.1以前に出生)</t>
    <rPh sb="5" eb="6">
      <t>ニン</t>
    </rPh>
    <phoneticPr fontId="3"/>
  </si>
  <si>
    <t>男女問わず１名、女１０４才</t>
    <rPh sb="0" eb="2">
      <t>ダンジョ</t>
    </rPh>
    <rPh sb="2" eb="3">
      <t>ト</t>
    </rPh>
    <rPh sb="6" eb="7">
      <t>メイ</t>
    </rPh>
    <rPh sb="8" eb="9">
      <t>オンナ</t>
    </rPh>
    <rPh sb="12" eb="13">
      <t>サイ</t>
    </rPh>
    <phoneticPr fontId="3"/>
  </si>
  <si>
    <t>７，１６４人(Ｓ9.4.1以前に出生)</t>
    <rPh sb="5" eb="6">
      <t>ニン</t>
    </rPh>
    <phoneticPr fontId="3"/>
  </si>
  <si>
    <t>７，３５８人(Ｓ10.4.1以前に出生)</t>
    <rPh sb="5" eb="6">
      <t>ニン</t>
    </rPh>
    <phoneticPr fontId="3"/>
  </si>
  <si>
    <t>７，４８５人(Ｓ11.4.1以前に出生)</t>
    <rPh sb="5" eb="6">
      <t>ニン</t>
    </rPh>
    <phoneticPr fontId="3"/>
  </si>
  <si>
    <t>男女問わず１名、女１０５才</t>
    <rPh sb="0" eb="2">
      <t>ダンジョ</t>
    </rPh>
    <rPh sb="2" eb="3">
      <t>ト</t>
    </rPh>
    <rPh sb="6" eb="7">
      <t>メイ</t>
    </rPh>
    <rPh sb="8" eb="9">
      <t>オンナ</t>
    </rPh>
    <rPh sb="12" eb="13">
      <t>サイ</t>
    </rPh>
    <phoneticPr fontId="3"/>
  </si>
  <si>
    <t>７，６７２人（S12.4.1以前に出生）</t>
    <rPh sb="5" eb="6">
      <t>ヒト</t>
    </rPh>
    <rPh sb="14" eb="16">
      <t>イゼン</t>
    </rPh>
    <rPh sb="17" eb="19">
      <t>シュッセイ</t>
    </rPh>
    <phoneticPr fontId="3"/>
  </si>
  <si>
    <t>男女問わず１名、女１０５才</t>
    <rPh sb="0" eb="2">
      <t>ダンジョ</t>
    </rPh>
    <rPh sb="2" eb="3">
      <t>ト</t>
    </rPh>
    <rPh sb="6" eb="7">
      <t>ナ</t>
    </rPh>
    <rPh sb="8" eb="9">
      <t>オンナ</t>
    </rPh>
    <rPh sb="12" eb="13">
      <t>サイ</t>
    </rPh>
    <phoneticPr fontId="3"/>
  </si>
  <si>
    <t>７，８６１人（S13.4.1以前に出生）</t>
    <rPh sb="5" eb="6">
      <t>ヒト</t>
    </rPh>
    <rPh sb="14" eb="16">
      <t>イゼン</t>
    </rPh>
    <rPh sb="17" eb="19">
      <t>シュッセイ</t>
    </rPh>
    <phoneticPr fontId="3"/>
  </si>
  <si>
    <t>男女問わず１名、女１０６才</t>
    <rPh sb="0" eb="2">
      <t>ダンジョ</t>
    </rPh>
    <rPh sb="2" eb="3">
      <t>ト</t>
    </rPh>
    <rPh sb="6" eb="7">
      <t>ナ</t>
    </rPh>
    <rPh sb="8" eb="9">
      <t>オンナ</t>
    </rPh>
    <rPh sb="12" eb="13">
      <t>サイ</t>
    </rPh>
    <phoneticPr fontId="3"/>
  </si>
  <si>
    <t>８，２４０人（S14.4.1以前に出生）</t>
    <phoneticPr fontId="3"/>
  </si>
  <si>
    <t>男女問わず１名、女１０7才</t>
    <phoneticPr fontId="3"/>
  </si>
  <si>
    <t>８，１１４人（S15.4.1以前に出生）</t>
    <phoneticPr fontId="3"/>
  </si>
  <si>
    <t>男女問わず１名、女１０８才</t>
    <phoneticPr fontId="3"/>
  </si>
  <si>
    <t>８，３２１人（S16.4.1以前に出生）</t>
  </si>
  <si>
    <t>男女問わず１名、女１０９才</t>
    <rPh sb="0" eb="2">
      <t>ダンジョ</t>
    </rPh>
    <rPh sb="2" eb="3">
      <t>ト</t>
    </rPh>
    <rPh sb="6" eb="7">
      <t>メイ</t>
    </rPh>
    <rPh sb="8" eb="9">
      <t>オンナ</t>
    </rPh>
    <rPh sb="12" eb="13">
      <t>サイ</t>
    </rPh>
    <phoneticPr fontId="3"/>
  </si>
  <si>
    <t>（１３）世帯区分別高齢者数及び世帯数</t>
    <rPh sb="4" eb="6">
      <t>セタイ</t>
    </rPh>
    <rPh sb="6" eb="8">
      <t>クブン</t>
    </rPh>
    <rPh sb="8" eb="9">
      <t>ベツ</t>
    </rPh>
    <rPh sb="9" eb="12">
      <t>コウレイシャ</t>
    </rPh>
    <rPh sb="12" eb="13">
      <t>スウ</t>
    </rPh>
    <rPh sb="13" eb="14">
      <t>オヨ</t>
    </rPh>
    <rPh sb="15" eb="18">
      <t>セタイスウ</t>
    </rPh>
    <phoneticPr fontId="3"/>
  </si>
  <si>
    <t>各年４月１日現在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phoneticPr fontId="3"/>
  </si>
  <si>
    <t>　子らとの同居世帯</t>
    <rPh sb="1" eb="2">
      <t>コ</t>
    </rPh>
    <rPh sb="5" eb="7">
      <t>ドウキョ</t>
    </rPh>
    <rPh sb="7" eb="9">
      <t>セタイ</t>
    </rPh>
    <phoneticPr fontId="3"/>
  </si>
  <si>
    <t>　ひとり暮らし世帯</t>
    <rPh sb="4" eb="5">
      <t>ク</t>
    </rPh>
    <rPh sb="7" eb="9">
      <t>セタイ</t>
    </rPh>
    <phoneticPr fontId="3"/>
  </si>
  <si>
    <t>夫婦のみの世帯</t>
    <rPh sb="0" eb="2">
      <t>フウフ</t>
    </rPh>
    <rPh sb="5" eb="7">
      <t>セタイ</t>
    </rPh>
    <phoneticPr fontId="3"/>
  </si>
  <si>
    <t>その他の高齢者のみの世帯</t>
    <rPh sb="2" eb="3">
      <t>タ</t>
    </rPh>
    <rPh sb="4" eb="7">
      <t>コウレイシャ</t>
    </rPh>
    <rPh sb="10" eb="12">
      <t>セタイ</t>
    </rPh>
    <phoneticPr fontId="3"/>
  </si>
  <si>
    <t>　計</t>
    <rPh sb="1" eb="2">
      <t>ケイ</t>
    </rPh>
    <phoneticPr fontId="3"/>
  </si>
  <si>
    <t>※６５才以上</t>
    <rPh sb="3" eb="4">
      <t>サイ</t>
    </rPh>
    <rPh sb="4" eb="6">
      <t>イジョウ</t>
    </rPh>
    <phoneticPr fontId="3"/>
  </si>
  <si>
    <t>（１４）国民年金加入状況　</t>
    <rPh sb="4" eb="6">
      <t>コクミン</t>
    </rPh>
    <rPh sb="6" eb="8">
      <t>ネンキン</t>
    </rPh>
    <rPh sb="8" eb="10">
      <t>カニュウ</t>
    </rPh>
    <rPh sb="10" eb="12">
      <t>ジョウキョウ</t>
    </rPh>
    <phoneticPr fontId="3"/>
  </si>
  <si>
    <t>総　　数</t>
    <rPh sb="0" eb="4">
      <t>ソウスウ</t>
    </rPh>
    <phoneticPr fontId="3"/>
  </si>
  <si>
    <t>１号強制</t>
    <rPh sb="1" eb="2">
      <t>ゴウ</t>
    </rPh>
    <rPh sb="2" eb="4">
      <t>キョウセイ</t>
    </rPh>
    <phoneticPr fontId="3"/>
  </si>
  <si>
    <t>１号任意</t>
    <rPh sb="1" eb="2">
      <t>ゴウ</t>
    </rPh>
    <rPh sb="2" eb="4">
      <t>ニンイ</t>
    </rPh>
    <phoneticPr fontId="3"/>
  </si>
  <si>
    <t>３号</t>
    <rPh sb="1" eb="2">
      <t>ゴウ</t>
    </rPh>
    <phoneticPr fontId="3"/>
  </si>
  <si>
    <t>老　　齢　　年　　金</t>
    <rPh sb="0" eb="4">
      <t>ロウレイ</t>
    </rPh>
    <rPh sb="6" eb="10">
      <t>ネンキン</t>
    </rPh>
    <phoneticPr fontId="3"/>
  </si>
  <si>
    <t>旧　　法</t>
    <rPh sb="0" eb="4">
      <t>キュウホウ</t>
    </rPh>
    <phoneticPr fontId="3"/>
  </si>
  <si>
    <t>新　　法</t>
    <rPh sb="0" eb="4">
      <t>シンポウ</t>
    </rPh>
    <phoneticPr fontId="3"/>
  </si>
  <si>
    <t>福　　祉</t>
    <rPh sb="0" eb="4">
      <t>フクシ</t>
    </rPh>
    <phoneticPr fontId="3"/>
  </si>
  <si>
    <t>受給者数</t>
    <rPh sb="0" eb="3">
      <t>ジュキュウシャ</t>
    </rPh>
    <rPh sb="3" eb="4">
      <t>スウ</t>
    </rPh>
    <phoneticPr fontId="3"/>
  </si>
  <si>
    <t>年金額</t>
    <rPh sb="0" eb="3">
      <t>ネンキンガク</t>
    </rPh>
    <phoneticPr fontId="3"/>
  </si>
  <si>
    <t>（単位：人、円）</t>
    <rPh sb="1" eb="3">
      <t>タンイ</t>
    </rPh>
    <rPh sb="4" eb="5">
      <t>ニン</t>
    </rPh>
    <rPh sb="6" eb="7">
      <t>エン</t>
    </rPh>
    <phoneticPr fontId="3"/>
  </si>
  <si>
    <t>障　　害　　年　　金</t>
    <rPh sb="0" eb="4">
      <t>ショウガイ</t>
    </rPh>
    <rPh sb="6" eb="10">
      <t>ネンキン</t>
    </rPh>
    <phoneticPr fontId="3"/>
  </si>
  <si>
    <t>遺　　族　　年　　金</t>
    <rPh sb="0" eb="4">
      <t>イゾク</t>
    </rPh>
    <rPh sb="6" eb="10">
      <t>ネンキン</t>
    </rPh>
    <phoneticPr fontId="3"/>
  </si>
  <si>
    <t>※平成２４年度分データから情報提供が受けられなくなったため未記入（平成２２年度以降、年金事務所から</t>
    <rPh sb="1" eb="3">
      <t>ヘイセイ</t>
    </rPh>
    <rPh sb="5" eb="8">
      <t>ネンドブン</t>
    </rPh>
    <rPh sb="13" eb="15">
      <t>ジョウホウ</t>
    </rPh>
    <rPh sb="15" eb="17">
      <t>テイキョウ</t>
    </rPh>
    <rPh sb="18" eb="19">
      <t>ウ</t>
    </rPh>
    <rPh sb="29" eb="32">
      <t>ミキニュウ</t>
    </rPh>
    <rPh sb="33" eb="35">
      <t>ヘイセイ</t>
    </rPh>
    <rPh sb="37" eb="39">
      <t>ネンド</t>
    </rPh>
    <rPh sb="39" eb="41">
      <t>イコウ</t>
    </rPh>
    <rPh sb="42" eb="44">
      <t>ネンキン</t>
    </rPh>
    <rPh sb="44" eb="47">
      <t>ジムショ</t>
    </rPh>
    <phoneticPr fontId="3"/>
  </si>
  <si>
    <t>各市町への情報が無くなったが、袋井市については独自に情報提供をうけていた。）</t>
    <rPh sb="0" eb="3">
      <t>カクシチョウ</t>
    </rPh>
    <rPh sb="5" eb="7">
      <t>ジョウホウ</t>
    </rPh>
    <rPh sb="8" eb="9">
      <t>ナ</t>
    </rPh>
    <rPh sb="15" eb="18">
      <t>フクロイシ</t>
    </rPh>
    <rPh sb="23" eb="25">
      <t>ドクジ</t>
    </rPh>
    <rPh sb="26" eb="28">
      <t>ジョウホウ</t>
    </rPh>
    <rPh sb="28" eb="30">
      <t>テイキョウ</t>
    </rPh>
    <phoneticPr fontId="3"/>
  </si>
  <si>
    <t>（１６）児童手当支給状況</t>
    <rPh sb="4" eb="6">
      <t>ジドウ</t>
    </rPh>
    <rPh sb="6" eb="8">
      <t>テアテ</t>
    </rPh>
    <rPh sb="8" eb="10">
      <t>シキュウ</t>
    </rPh>
    <rPh sb="10" eb="12">
      <t>ジョウキョウ</t>
    </rPh>
    <phoneticPr fontId="3"/>
  </si>
  <si>
    <t>受給対象児童数（延）</t>
    <rPh sb="0" eb="2">
      <t>ジュキュウ</t>
    </rPh>
    <rPh sb="2" eb="4">
      <t>タイショウ</t>
    </rPh>
    <rPh sb="4" eb="6">
      <t>ジドウ</t>
    </rPh>
    <rPh sb="6" eb="7">
      <t>スウ</t>
    </rPh>
    <rPh sb="8" eb="9">
      <t>エン</t>
    </rPh>
    <phoneticPr fontId="3"/>
  </si>
  <si>
    <t>児童手当</t>
    <rPh sb="0" eb="2">
      <t>ジドウ</t>
    </rPh>
    <rPh sb="2" eb="4">
      <t>テアテ</t>
    </rPh>
    <phoneticPr fontId="3"/>
  </si>
  <si>
    <t>被用者</t>
    <rPh sb="0" eb="1">
      <t>ヒ</t>
    </rPh>
    <rPh sb="1" eb="2">
      <t>ヨウ</t>
    </rPh>
    <rPh sb="2" eb="3">
      <t>シャ</t>
    </rPh>
    <phoneticPr fontId="3"/>
  </si>
  <si>
    <t>非被用者</t>
    <rPh sb="0" eb="1">
      <t>ヒ</t>
    </rPh>
    <rPh sb="1" eb="2">
      <t>ヒ</t>
    </rPh>
    <rPh sb="2" eb="3">
      <t>ヨウ</t>
    </rPh>
    <rPh sb="3" eb="4">
      <t>シャ</t>
    </rPh>
    <phoneticPr fontId="3"/>
  </si>
  <si>
    <t>計</t>
    <rPh sb="0" eb="1">
      <t>ケイ</t>
    </rPh>
    <phoneticPr fontId="3"/>
  </si>
  <si>
    <t>支給額</t>
    <rPh sb="0" eb="3">
      <t>シキュウガク</t>
    </rPh>
    <phoneticPr fontId="3"/>
  </si>
  <si>
    <t>　 特  　446</t>
    <rPh sb="2" eb="3">
      <t>トク</t>
    </rPh>
    <phoneticPr fontId="3"/>
  </si>
  <si>
    <t>特　5,708</t>
    <rPh sb="0" eb="1">
      <t>トク</t>
    </rPh>
    <phoneticPr fontId="3"/>
  </si>
  <si>
    <t>　 被  1,283</t>
    <rPh sb="2" eb="3">
      <t>ヒ</t>
    </rPh>
    <phoneticPr fontId="3"/>
  </si>
  <si>
    <r>
      <t xml:space="preserve">被 </t>
    </r>
    <r>
      <rPr>
        <sz val="11"/>
        <rFont val="ＭＳ Ｐゴシック"/>
        <family val="3"/>
        <charset val="128"/>
      </rPr>
      <t>16,957</t>
    </r>
    <rPh sb="0" eb="1">
      <t>ヒ</t>
    </rPh>
    <phoneticPr fontId="3"/>
  </si>
  <si>
    <t>３歳以上 2,719</t>
    <rPh sb="1" eb="2">
      <t>サイ</t>
    </rPh>
    <rPh sb="2" eb="4">
      <t>イジョウ</t>
    </rPh>
    <phoneticPr fontId="3"/>
  </si>
  <si>
    <t>３歳以上3,592</t>
    <phoneticPr fontId="3"/>
  </si>
  <si>
    <t>３歳以上3,627</t>
    <phoneticPr fontId="3"/>
  </si>
  <si>
    <t>0～2歳</t>
    <rPh sb="3" eb="4">
      <t>サイ</t>
    </rPh>
    <phoneticPr fontId="3"/>
  </si>
  <si>
    <t>3歳～小学生</t>
    <rPh sb="1" eb="2">
      <t>サイ</t>
    </rPh>
    <rPh sb="3" eb="6">
      <t>ショウガクセイ</t>
    </rPh>
    <phoneticPr fontId="3"/>
  </si>
  <si>
    <t>中学生</t>
    <rPh sb="0" eb="3">
      <t>チュウガクセイ</t>
    </rPh>
    <phoneticPr fontId="3"/>
  </si>
  <si>
    <t>※受給者数は各年度末現在</t>
    <rPh sb="1" eb="4">
      <t>ジュキュウシャ</t>
    </rPh>
    <rPh sb="4" eb="5">
      <t>スウ</t>
    </rPh>
    <rPh sb="6" eb="9">
      <t>カクネンド</t>
    </rPh>
    <rPh sb="9" eb="10">
      <t>マツ</t>
    </rPh>
    <rPh sb="10" eb="12">
      <t>ゲンザイ</t>
    </rPh>
    <phoneticPr fontId="3"/>
  </si>
  <si>
    <t>※被用者　…　社会保険</t>
    <rPh sb="1" eb="2">
      <t>ヒ</t>
    </rPh>
    <rPh sb="2" eb="3">
      <t>ヨウ</t>
    </rPh>
    <rPh sb="3" eb="4">
      <t>シャ</t>
    </rPh>
    <rPh sb="9" eb="11">
      <t>ホケン</t>
    </rPh>
    <phoneticPr fontId="3"/>
  </si>
  <si>
    <t>　　非被者　…　　国民年金</t>
    <rPh sb="2" eb="3">
      <t>ヒ</t>
    </rPh>
    <rPh sb="3" eb="4">
      <t>ヒ</t>
    </rPh>
    <rPh sb="4" eb="5">
      <t>シャ</t>
    </rPh>
    <rPh sb="9" eb="11">
      <t>コクミン</t>
    </rPh>
    <rPh sb="11" eb="13">
      <t>ネンキン</t>
    </rPh>
    <phoneticPr fontId="3"/>
  </si>
  <si>
    <t>（１７）法律相談等件数</t>
    <rPh sb="4" eb="6">
      <t>ホウリツ</t>
    </rPh>
    <rPh sb="6" eb="8">
      <t>ソウダン</t>
    </rPh>
    <rPh sb="8" eb="9">
      <t>ナド</t>
    </rPh>
    <rPh sb="9" eb="11">
      <t>ケンスウ</t>
    </rPh>
    <phoneticPr fontId="3"/>
  </si>
  <si>
    <t>（単位：件）</t>
    <rPh sb="1" eb="3">
      <t>タンイ</t>
    </rPh>
    <rPh sb="4" eb="5">
      <t>ケン</t>
    </rPh>
    <phoneticPr fontId="3"/>
  </si>
  <si>
    <t>相　　　　談　　　　内　　　　容</t>
    <rPh sb="0" eb="1">
      <t>ソウ</t>
    </rPh>
    <rPh sb="5" eb="6">
      <t>ダン</t>
    </rPh>
    <rPh sb="10" eb="11">
      <t>ウチ</t>
    </rPh>
    <rPh sb="15" eb="16">
      <t>カタチ</t>
    </rPh>
    <phoneticPr fontId="3"/>
  </si>
  <si>
    <t>市民相談</t>
    <rPh sb="0" eb="2">
      <t>シミン</t>
    </rPh>
    <rPh sb="2" eb="4">
      <t>ソウダン</t>
    </rPh>
    <phoneticPr fontId="3"/>
  </si>
  <si>
    <t>行政相談</t>
    <rPh sb="0" eb="2">
      <t>ギョウセイ</t>
    </rPh>
    <rPh sb="2" eb="4">
      <t>ソウダン</t>
    </rPh>
    <phoneticPr fontId="3"/>
  </si>
  <si>
    <t>人権相談</t>
    <rPh sb="0" eb="2">
      <t>ジンケン</t>
    </rPh>
    <rPh sb="2" eb="4">
      <t>ソウダン</t>
    </rPh>
    <phoneticPr fontId="3"/>
  </si>
  <si>
    <t>司法書士相談</t>
    <phoneticPr fontId="3"/>
  </si>
  <si>
    <t>土地</t>
    <rPh sb="0" eb="2">
      <t>トチ</t>
    </rPh>
    <phoneticPr fontId="3"/>
  </si>
  <si>
    <t>不動産</t>
    <rPh sb="0" eb="3">
      <t>フドウサン</t>
    </rPh>
    <phoneticPr fontId="3"/>
  </si>
  <si>
    <t>借家</t>
    <rPh sb="0" eb="2">
      <t>シャクヤ</t>
    </rPh>
    <phoneticPr fontId="3"/>
  </si>
  <si>
    <t>夫婦</t>
    <rPh sb="0" eb="2">
      <t>フウフ</t>
    </rPh>
    <phoneticPr fontId="3"/>
  </si>
  <si>
    <t>家庭</t>
    <rPh sb="0" eb="2">
      <t>カテイ</t>
    </rPh>
    <phoneticPr fontId="3"/>
  </si>
  <si>
    <t>相続</t>
    <rPh sb="0" eb="2">
      <t>ソウゾク</t>
    </rPh>
    <phoneticPr fontId="3"/>
  </si>
  <si>
    <t>道路</t>
    <rPh sb="0" eb="2">
      <t>ドウロ</t>
    </rPh>
    <phoneticPr fontId="3"/>
  </si>
  <si>
    <t>交通</t>
    <rPh sb="0" eb="2">
      <t>コウツウ</t>
    </rPh>
    <phoneticPr fontId="3"/>
  </si>
  <si>
    <t>公害</t>
    <rPh sb="0" eb="2">
      <t>コウガイ</t>
    </rPh>
    <phoneticPr fontId="3"/>
  </si>
  <si>
    <t>その他</t>
    <rPh sb="2" eb="3">
      <t>タ</t>
    </rPh>
    <phoneticPr fontId="3"/>
  </si>
  <si>
    <t>金銭貸借問題</t>
    <rPh sb="0" eb="2">
      <t>キンセン</t>
    </rPh>
    <rPh sb="2" eb="4">
      <t>タイシャク</t>
    </rPh>
    <rPh sb="4" eb="6">
      <t>モンダイ</t>
    </rPh>
    <phoneticPr fontId="3"/>
  </si>
  <si>
    <t>13(1)</t>
    <phoneticPr fontId="3"/>
  </si>
  <si>
    <t>56(6)</t>
    <phoneticPr fontId="3"/>
  </si>
  <si>
    <t>8(2)</t>
    <phoneticPr fontId="3"/>
  </si>
  <si>
    <t>45(1)</t>
    <phoneticPr fontId="3"/>
  </si>
  <si>
    <t>-</t>
    <phoneticPr fontId="3"/>
  </si>
  <si>
    <t>73(8)</t>
    <phoneticPr fontId="3"/>
  </si>
  <si>
    <t>5(1)</t>
    <phoneticPr fontId="3"/>
  </si>
  <si>
    <t>6(1)</t>
    <phoneticPr fontId="3"/>
  </si>
  <si>
    <t>41(3)</t>
    <phoneticPr fontId="3"/>
  </si>
  <si>
    <t>13(5)</t>
    <phoneticPr fontId="3"/>
  </si>
  <si>
    <t>32(1)</t>
    <phoneticPr fontId="3"/>
  </si>
  <si>
    <t>96(8)</t>
    <phoneticPr fontId="3"/>
  </si>
  <si>
    <t>11(1)</t>
    <phoneticPr fontId="3"/>
  </si>
  <si>
    <t>56(4)</t>
    <phoneticPr fontId="3"/>
  </si>
  <si>
    <t>2(1)</t>
    <phoneticPr fontId="3"/>
  </si>
  <si>
    <t>1(1)</t>
    <phoneticPr fontId="3"/>
  </si>
  <si>
    <t>59(7)</t>
    <phoneticPr fontId="3"/>
  </si>
  <si>
    <t>28(1)</t>
    <phoneticPr fontId="3"/>
  </si>
  <si>
    <t>49(1)</t>
    <phoneticPr fontId="3"/>
  </si>
  <si>
    <t>64(8)</t>
    <phoneticPr fontId="3"/>
  </si>
  <si>
    <t>31(2)</t>
    <phoneticPr fontId="3"/>
  </si>
  <si>
    <t>41(2)</t>
    <phoneticPr fontId="3"/>
  </si>
  <si>
    <t>92(12)</t>
    <phoneticPr fontId="3"/>
  </si>
  <si>
    <t>16(1)</t>
    <phoneticPr fontId="3"/>
  </si>
  <si>
    <t>60(3)</t>
    <phoneticPr fontId="3"/>
  </si>
  <si>
    <t>6(3)</t>
    <phoneticPr fontId="3"/>
  </si>
  <si>
    <t>70(5)</t>
    <phoneticPr fontId="3"/>
  </si>
  <si>
    <t>31(1)</t>
    <phoneticPr fontId="3"/>
  </si>
  <si>
    <t>8(1)</t>
    <phoneticPr fontId="3"/>
  </si>
  <si>
    <t>44(1)</t>
    <phoneticPr fontId="3"/>
  </si>
  <si>
    <t>74(5)</t>
    <phoneticPr fontId="3"/>
  </si>
  <si>
    <t>48(1)</t>
    <phoneticPr fontId="3"/>
  </si>
  <si>
    <t>14(3)</t>
    <phoneticPr fontId="3"/>
  </si>
  <si>
    <t>37(3)</t>
    <phoneticPr fontId="3"/>
  </si>
  <si>
    <t>110(9)</t>
    <phoneticPr fontId="3"/>
  </si>
  <si>
    <t>53(3)</t>
    <phoneticPr fontId="3"/>
  </si>
  <si>
    <t>7(2)</t>
    <phoneticPr fontId="3"/>
  </si>
  <si>
    <t>59(2)</t>
    <phoneticPr fontId="3"/>
  </si>
  <si>
    <t>82(11)</t>
    <phoneticPr fontId="3"/>
  </si>
  <si>
    <t>6〔1〕</t>
    <phoneticPr fontId="3"/>
  </si>
  <si>
    <t>60〔2〕</t>
    <phoneticPr fontId="3"/>
  </si>
  <si>
    <t>50〔1〕</t>
    <phoneticPr fontId="3"/>
  </si>
  <si>
    <t>70〔4〕</t>
  </si>
  <si>
    <t>10《4》〔1〕</t>
  </si>
  <si>
    <t>1《1》</t>
  </si>
  <si>
    <t>7《1》</t>
  </si>
  <si>
    <t>48《4》</t>
  </si>
  <si>
    <t>55《14》〔1〕</t>
  </si>
  <si>
    <t>8《1》</t>
  </si>
  <si>
    <t>75《11》〔2〕</t>
  </si>
  <si>
    <t>25《3》</t>
  </si>
  <si>
    <t>（　）は市民相談数、《 》は司法書士相談数、［ ］は行政相談数を再掲</t>
    <rPh sb="20" eb="21">
      <t>スウ</t>
    </rPh>
    <rPh sb="30" eb="31">
      <t>スウ</t>
    </rPh>
    <rPh sb="32" eb="34">
      <t>サイケイ</t>
    </rPh>
    <phoneticPr fontId="3"/>
  </si>
  <si>
    <t>〔 〕は行政相談を再掲</t>
    <rPh sb="4" eb="6">
      <t>ギョウセイ</t>
    </rPh>
    <rPh sb="6" eb="8">
      <t>ソウダン</t>
    </rPh>
    <rPh sb="9" eb="11">
      <t>サイケイ</t>
    </rPh>
    <phoneticPr fontId="3"/>
  </si>
  <si>
    <t>＊市民相談は平成25年度をもって廃止</t>
    <rPh sb="1" eb="3">
      <t>シミン</t>
    </rPh>
    <rPh sb="3" eb="5">
      <t>ソウダン</t>
    </rPh>
    <rPh sb="6" eb="8">
      <t>ヘイセイ</t>
    </rPh>
    <rPh sb="10" eb="12">
      <t>ネンド</t>
    </rPh>
    <rPh sb="16" eb="18">
      <t>ハイシ</t>
    </rPh>
    <phoneticPr fontId="3"/>
  </si>
  <si>
    <t>＊平成29年度から弁護士による法律相談に加え、司法書士による法律相談を開始</t>
    <rPh sb="1" eb="3">
      <t>ヘイセイ</t>
    </rPh>
    <rPh sb="5" eb="7">
      <t>ネンド</t>
    </rPh>
    <rPh sb="9" eb="12">
      <t>ベンゴシ</t>
    </rPh>
    <rPh sb="15" eb="17">
      <t>ホウリツ</t>
    </rPh>
    <rPh sb="17" eb="19">
      <t>ソウダン</t>
    </rPh>
    <rPh sb="20" eb="21">
      <t>クワ</t>
    </rPh>
    <rPh sb="23" eb="25">
      <t>シホウ</t>
    </rPh>
    <rPh sb="25" eb="27">
      <t>ショシ</t>
    </rPh>
    <rPh sb="30" eb="32">
      <t>ホウリツ</t>
    </rPh>
    <rPh sb="32" eb="34">
      <t>ソウダン</t>
    </rPh>
    <rPh sb="35" eb="37">
      <t>カイシ</t>
    </rPh>
    <phoneticPr fontId="3"/>
  </si>
  <si>
    <t>（１８）心配ごと相談</t>
    <rPh sb="4" eb="6">
      <t>シンパイ</t>
    </rPh>
    <rPh sb="8" eb="10">
      <t>ソウダン</t>
    </rPh>
    <phoneticPr fontId="3"/>
  </si>
  <si>
    <t>項目</t>
    <rPh sb="0" eb="2">
      <t>コウモク</t>
    </rPh>
    <phoneticPr fontId="3"/>
  </si>
  <si>
    <t>生計</t>
    <rPh sb="0" eb="2">
      <t>セイケイ</t>
    </rPh>
    <phoneticPr fontId="3"/>
  </si>
  <si>
    <t>家族</t>
    <rPh sb="0" eb="2">
      <t>カゾク</t>
    </rPh>
    <phoneticPr fontId="3"/>
  </si>
  <si>
    <t>職業、生業</t>
    <rPh sb="0" eb="2">
      <t>ショクギョウ</t>
    </rPh>
    <rPh sb="3" eb="5">
      <t>セイギョウ</t>
    </rPh>
    <phoneticPr fontId="3"/>
  </si>
  <si>
    <t>健康、衛生</t>
    <rPh sb="0" eb="2">
      <t>ケンコウ</t>
    </rPh>
    <rPh sb="3" eb="5">
      <t>エイセイ</t>
    </rPh>
    <phoneticPr fontId="3"/>
  </si>
  <si>
    <t>結婚</t>
    <rPh sb="0" eb="2">
      <t>ケッコン</t>
    </rPh>
    <phoneticPr fontId="3"/>
  </si>
  <si>
    <t>離婚</t>
    <rPh sb="0" eb="2">
      <t>リコン</t>
    </rPh>
    <phoneticPr fontId="3"/>
  </si>
  <si>
    <t>住宅</t>
    <rPh sb="0" eb="2">
      <t>ジュウタク</t>
    </rPh>
    <phoneticPr fontId="3"/>
  </si>
  <si>
    <t>心身障害者（児）福祉</t>
    <rPh sb="0" eb="2">
      <t>シンシン</t>
    </rPh>
    <rPh sb="2" eb="5">
      <t>ショウガイシャ</t>
    </rPh>
    <rPh sb="6" eb="7">
      <t>ジ</t>
    </rPh>
    <rPh sb="8" eb="10">
      <t>フクシ</t>
    </rPh>
    <phoneticPr fontId="3"/>
  </si>
  <si>
    <t>児童福祉、母子保健</t>
    <rPh sb="0" eb="2">
      <t>ジドウ</t>
    </rPh>
    <rPh sb="2" eb="4">
      <t>フクシ</t>
    </rPh>
    <rPh sb="5" eb="7">
      <t>ボシ</t>
    </rPh>
    <rPh sb="7" eb="9">
      <t>ホケン</t>
    </rPh>
    <phoneticPr fontId="3"/>
  </si>
  <si>
    <t>教育、青少年</t>
    <rPh sb="0" eb="2">
      <t>キョウイク</t>
    </rPh>
    <rPh sb="3" eb="6">
      <t>セイショウネン</t>
    </rPh>
    <phoneticPr fontId="3"/>
  </si>
  <si>
    <t>老人福祉</t>
    <rPh sb="0" eb="2">
      <t>ロウジン</t>
    </rPh>
    <rPh sb="2" eb="4">
      <t>フクシ</t>
    </rPh>
    <phoneticPr fontId="3"/>
  </si>
  <si>
    <t>人権、法律</t>
    <rPh sb="0" eb="2">
      <t>ジンケン</t>
    </rPh>
    <rPh sb="3" eb="5">
      <t>ホウリツ</t>
    </rPh>
    <phoneticPr fontId="3"/>
  </si>
  <si>
    <t>事故</t>
    <rPh sb="0" eb="2">
      <t>ジコ</t>
    </rPh>
    <phoneticPr fontId="3"/>
  </si>
  <si>
    <t>苦情</t>
    <rPh sb="0" eb="2">
      <t>クジョウ</t>
    </rPh>
    <phoneticPr fontId="3"/>
  </si>
  <si>
    <t>財産</t>
    <rPh sb="0" eb="2">
      <t>ザイサン</t>
    </rPh>
    <phoneticPr fontId="3"/>
  </si>
  <si>
    <t>年金</t>
    <rPh sb="0" eb="2">
      <t>ネンキン</t>
    </rPh>
    <phoneticPr fontId="3"/>
  </si>
  <si>
    <t>医療</t>
    <rPh sb="0" eb="2">
      <t>イリョウ</t>
    </rPh>
    <phoneticPr fontId="3"/>
  </si>
  <si>
    <t>（１９）介護保険の加入状況</t>
    <rPh sb="4" eb="6">
      <t>カイゴ</t>
    </rPh>
    <rPh sb="6" eb="8">
      <t>ホケン</t>
    </rPh>
    <rPh sb="9" eb="11">
      <t>カニュウ</t>
    </rPh>
    <rPh sb="11" eb="13">
      <t>ジョウキョウ</t>
    </rPh>
    <phoneticPr fontId="3"/>
  </si>
  <si>
    <t>第１号</t>
    <rPh sb="0" eb="1">
      <t>ダイ</t>
    </rPh>
    <rPh sb="2" eb="3">
      <t>ゴウ</t>
    </rPh>
    <phoneticPr fontId="3"/>
  </si>
  <si>
    <t>第２号</t>
    <rPh sb="0" eb="1">
      <t>ダイ</t>
    </rPh>
    <rPh sb="2" eb="3">
      <t>ゴウ</t>
    </rPh>
    <phoneticPr fontId="3"/>
  </si>
  <si>
    <t>合計（人）</t>
    <rPh sb="0" eb="2">
      <t>ゴウケイ</t>
    </rPh>
    <rPh sb="3" eb="4">
      <t>ニン</t>
    </rPh>
    <phoneticPr fontId="3"/>
  </si>
  <si>
    <t>（２０）要介護認定の状況</t>
    <rPh sb="4" eb="5">
      <t>ヨウ</t>
    </rPh>
    <rPh sb="5" eb="7">
      <t>カイゴ</t>
    </rPh>
    <rPh sb="7" eb="9">
      <t>ニンテイ</t>
    </rPh>
    <rPh sb="10" eb="12">
      <t>ジョウキョウ</t>
    </rPh>
    <phoneticPr fontId="3"/>
  </si>
  <si>
    <t>第１号被保険者</t>
    <rPh sb="0" eb="1">
      <t>ダイ</t>
    </rPh>
    <rPh sb="2" eb="3">
      <t>ゴウ</t>
    </rPh>
    <rPh sb="3" eb="4">
      <t>ヒ</t>
    </rPh>
    <rPh sb="4" eb="7">
      <t>ホケンシャ</t>
    </rPh>
    <phoneticPr fontId="3"/>
  </si>
  <si>
    <t>第２号被保険者</t>
    <rPh sb="0" eb="1">
      <t>ダイ</t>
    </rPh>
    <rPh sb="2" eb="3">
      <t>ゴウ</t>
    </rPh>
    <rPh sb="3" eb="4">
      <t>ヒ</t>
    </rPh>
    <rPh sb="4" eb="7">
      <t>ホケンシャ</t>
    </rPh>
    <phoneticPr fontId="3"/>
  </si>
  <si>
    <t>合　　　　　　　計</t>
    <rPh sb="0" eb="9">
      <t>ゴウケイ</t>
    </rPh>
    <phoneticPr fontId="3"/>
  </si>
  <si>
    <t>人数（人）</t>
    <rPh sb="0" eb="1">
      <t>ニン</t>
    </rPh>
    <rPh sb="1" eb="2">
      <t>スウ</t>
    </rPh>
    <rPh sb="3" eb="4">
      <t>ニン</t>
    </rPh>
    <phoneticPr fontId="3"/>
  </si>
  <si>
    <t>区　　　　　分</t>
    <rPh sb="0" eb="1">
      <t>ク</t>
    </rPh>
    <rPh sb="6" eb="7">
      <t>ブン</t>
    </rPh>
    <phoneticPr fontId="3"/>
  </si>
  <si>
    <t>要支援</t>
    <rPh sb="0" eb="1">
      <t>ヨウ</t>
    </rPh>
    <rPh sb="1" eb="3">
      <t>シエン</t>
    </rPh>
    <phoneticPr fontId="3"/>
  </si>
  <si>
    <t>要介護１</t>
    <rPh sb="0" eb="1">
      <t>ヨウ</t>
    </rPh>
    <rPh sb="1" eb="3">
      <t>カイゴ</t>
    </rPh>
    <phoneticPr fontId="3"/>
  </si>
  <si>
    <t>要介護２</t>
    <rPh sb="0" eb="1">
      <t>ヨウ</t>
    </rPh>
    <rPh sb="1" eb="3">
      <t>カイゴ</t>
    </rPh>
    <phoneticPr fontId="3"/>
  </si>
  <si>
    <t>要介護３</t>
    <rPh sb="0" eb="1">
      <t>ヨウ</t>
    </rPh>
    <rPh sb="1" eb="3">
      <t>カイゴ</t>
    </rPh>
    <phoneticPr fontId="3"/>
  </si>
  <si>
    <t>要介護４</t>
    <rPh sb="0" eb="1">
      <t>ヨウ</t>
    </rPh>
    <rPh sb="1" eb="3">
      <t>カイゴ</t>
    </rPh>
    <phoneticPr fontId="3"/>
  </si>
  <si>
    <t>要介護５</t>
    <rPh sb="0" eb="1">
      <t>ヨウ</t>
    </rPh>
    <rPh sb="1" eb="3">
      <t>カイゴ</t>
    </rPh>
    <phoneticPr fontId="3"/>
  </si>
  <si>
    <t>合計</t>
    <rPh sb="0" eb="2">
      <t>ゴウケイ</t>
    </rPh>
    <phoneticPr fontId="3"/>
  </si>
  <si>
    <t>第１号被保険者（人）</t>
    <rPh sb="0" eb="1">
      <t>ダイ</t>
    </rPh>
    <rPh sb="2" eb="3">
      <t>ゴウ</t>
    </rPh>
    <rPh sb="3" eb="4">
      <t>ヒ</t>
    </rPh>
    <rPh sb="4" eb="7">
      <t>ホケンシャ</t>
    </rPh>
    <rPh sb="8" eb="9">
      <t>ニン</t>
    </rPh>
    <phoneticPr fontId="3"/>
  </si>
  <si>
    <t>第２号被保険者（人）</t>
    <rPh sb="0" eb="1">
      <t>ダイ</t>
    </rPh>
    <rPh sb="2" eb="3">
      <t>ゴウ</t>
    </rPh>
    <rPh sb="3" eb="4">
      <t>ヒ</t>
    </rPh>
    <rPh sb="4" eb="7">
      <t>ホケンシャ</t>
    </rPh>
    <rPh sb="8" eb="9">
      <t>ニン</t>
    </rPh>
    <phoneticPr fontId="3"/>
  </si>
  <si>
    <t>構成比率（％）</t>
    <rPh sb="0" eb="2">
      <t>コウセイ</t>
    </rPh>
    <rPh sb="2" eb="4">
      <t>ヒリツ</t>
    </rPh>
    <phoneticPr fontId="3"/>
  </si>
  <si>
    <t>要支援１</t>
    <rPh sb="0" eb="3">
      <t>ヨウシエン</t>
    </rPh>
    <phoneticPr fontId="3"/>
  </si>
  <si>
    <t>要支援２</t>
    <rPh sb="0" eb="3">
      <t>ヨウシエン</t>
    </rPh>
    <phoneticPr fontId="3"/>
  </si>
  <si>
    <t>要介護１</t>
    <rPh sb="0" eb="3">
      <t>ヨウカイゴ</t>
    </rPh>
    <phoneticPr fontId="3"/>
  </si>
  <si>
    <t>（２２）介護サービス利用区分</t>
    <rPh sb="4" eb="6">
      <t>カイゴ</t>
    </rPh>
    <rPh sb="10" eb="12">
      <t>リヨウ</t>
    </rPh>
    <rPh sb="12" eb="14">
      <t>クブン</t>
    </rPh>
    <phoneticPr fontId="3"/>
  </si>
  <si>
    <t>（２３）介護サービス等の給付状況</t>
    <rPh sb="4" eb="6">
      <t>カイゴ</t>
    </rPh>
    <rPh sb="10" eb="11">
      <t>トウ</t>
    </rPh>
    <rPh sb="12" eb="14">
      <t>キュウフ</t>
    </rPh>
    <rPh sb="14" eb="16">
      <t>ジョウキョウ</t>
    </rPh>
    <phoneticPr fontId="3"/>
  </si>
  <si>
    <t>件数（件）</t>
    <rPh sb="0" eb="2">
      <t>ケンスウ</t>
    </rPh>
    <rPh sb="3" eb="4">
      <t>ケンスウ</t>
    </rPh>
    <phoneticPr fontId="3"/>
  </si>
  <si>
    <t>費用（円）</t>
    <rPh sb="0" eb="2">
      <t>ヒヨウ</t>
    </rPh>
    <rPh sb="3" eb="4">
      <t>センエン</t>
    </rPh>
    <phoneticPr fontId="3"/>
  </si>
  <si>
    <t>居宅介護サービス</t>
    <rPh sb="0" eb="2">
      <t>キョタク</t>
    </rPh>
    <rPh sb="2" eb="4">
      <t>カイゴ</t>
    </rPh>
    <phoneticPr fontId="3"/>
  </si>
  <si>
    <t>居宅介護サービス給付費</t>
    <rPh sb="0" eb="2">
      <t>キョタク</t>
    </rPh>
    <rPh sb="2" eb="4">
      <t>カイゴ</t>
    </rPh>
    <rPh sb="8" eb="11">
      <t>キュウフヒ</t>
    </rPh>
    <phoneticPr fontId="3"/>
  </si>
  <si>
    <t>居宅介護福祉用具購入費</t>
    <rPh sb="0" eb="2">
      <t>キョタク</t>
    </rPh>
    <rPh sb="2" eb="4">
      <t>カイゴ</t>
    </rPh>
    <rPh sb="4" eb="6">
      <t>フクシ</t>
    </rPh>
    <rPh sb="6" eb="8">
      <t>ヨウグ</t>
    </rPh>
    <rPh sb="8" eb="11">
      <t>コウニュウヒ</t>
    </rPh>
    <phoneticPr fontId="3"/>
  </si>
  <si>
    <t>居宅介護住宅改修費</t>
    <rPh sb="0" eb="2">
      <t>キョタク</t>
    </rPh>
    <rPh sb="2" eb="4">
      <t>カイゴ</t>
    </rPh>
    <rPh sb="4" eb="6">
      <t>ジュウタク</t>
    </rPh>
    <rPh sb="6" eb="9">
      <t>カイシュウヒ</t>
    </rPh>
    <phoneticPr fontId="3"/>
  </si>
  <si>
    <t>居宅介護サービス計画給付費</t>
    <rPh sb="0" eb="2">
      <t>キョタク</t>
    </rPh>
    <rPh sb="2" eb="4">
      <t>カイゴ</t>
    </rPh>
    <rPh sb="8" eb="10">
      <t>ケイカク</t>
    </rPh>
    <rPh sb="10" eb="13">
      <t>キュウフヒ</t>
    </rPh>
    <phoneticPr fontId="3"/>
  </si>
  <si>
    <t>施設介護サービス給付費</t>
    <rPh sb="0" eb="2">
      <t>シセツ</t>
    </rPh>
    <rPh sb="2" eb="4">
      <t>カイゴ</t>
    </rPh>
    <rPh sb="8" eb="11">
      <t>キュウフヒ</t>
    </rPh>
    <phoneticPr fontId="3"/>
  </si>
  <si>
    <t>合　　　　計</t>
    <rPh sb="0" eb="6">
      <t>ゴウケイ</t>
    </rPh>
    <phoneticPr fontId="3"/>
  </si>
  <si>
    <t>地域密着型介護サービス給付費</t>
    <rPh sb="0" eb="2">
      <t>チイキ</t>
    </rPh>
    <rPh sb="2" eb="5">
      <t>ミッチャクガタ</t>
    </rPh>
    <rPh sb="5" eb="7">
      <t>カイゴ</t>
    </rPh>
    <rPh sb="11" eb="14">
      <t>キュウフヒ</t>
    </rPh>
    <phoneticPr fontId="3"/>
  </si>
  <si>
    <t>居宅介護予防サービス給付費</t>
    <rPh sb="0" eb="2">
      <t>キョタク</t>
    </rPh>
    <rPh sb="2" eb="4">
      <t>カイゴ</t>
    </rPh>
    <rPh sb="4" eb="6">
      <t>ヨボウ</t>
    </rPh>
    <rPh sb="10" eb="13">
      <t>キュウフヒ</t>
    </rPh>
    <phoneticPr fontId="3"/>
  </si>
  <si>
    <t>地域密着型介護予防サービス給付費</t>
    <rPh sb="0" eb="2">
      <t>チイキ</t>
    </rPh>
    <rPh sb="2" eb="5">
      <t>ミッチャクガタ</t>
    </rPh>
    <rPh sb="5" eb="7">
      <t>カイゴ</t>
    </rPh>
    <rPh sb="7" eb="9">
      <t>ヨボウ</t>
    </rPh>
    <rPh sb="13" eb="16">
      <t>キュウフヒ</t>
    </rPh>
    <phoneticPr fontId="3"/>
  </si>
  <si>
    <t>居宅介護予防福祉用具購入費</t>
    <rPh sb="0" eb="2">
      <t>キョタク</t>
    </rPh>
    <rPh sb="2" eb="4">
      <t>カイゴ</t>
    </rPh>
    <rPh sb="4" eb="6">
      <t>ヨボウ</t>
    </rPh>
    <rPh sb="6" eb="8">
      <t>フクシ</t>
    </rPh>
    <rPh sb="8" eb="10">
      <t>ヨウグ</t>
    </rPh>
    <rPh sb="10" eb="13">
      <t>コウニュウヒ</t>
    </rPh>
    <phoneticPr fontId="3"/>
  </si>
  <si>
    <t>居宅介護予防住宅改修費</t>
    <rPh sb="0" eb="2">
      <t>キョタク</t>
    </rPh>
    <rPh sb="2" eb="4">
      <t>カイゴ</t>
    </rPh>
    <rPh sb="4" eb="6">
      <t>ヨボウ</t>
    </rPh>
    <rPh sb="6" eb="8">
      <t>ジュウタク</t>
    </rPh>
    <rPh sb="8" eb="11">
      <t>カイシュウヒ</t>
    </rPh>
    <phoneticPr fontId="3"/>
  </si>
  <si>
    <t>居宅介護予防サービス計画給付費</t>
    <rPh sb="0" eb="2">
      <t>キョタク</t>
    </rPh>
    <rPh sb="2" eb="4">
      <t>カイゴ</t>
    </rPh>
    <rPh sb="4" eb="6">
      <t>ヨボウ</t>
    </rPh>
    <rPh sb="10" eb="12">
      <t>ケイカク</t>
    </rPh>
    <rPh sb="12" eb="15">
      <t>キュウフヒ</t>
    </rPh>
    <phoneticPr fontId="3"/>
  </si>
  <si>
    <t>高額介護（予防）サービス費</t>
    <rPh sb="0" eb="2">
      <t>コウガク</t>
    </rPh>
    <rPh sb="2" eb="4">
      <t>カイゴ</t>
    </rPh>
    <rPh sb="5" eb="7">
      <t>ヨボウ</t>
    </rPh>
    <rPh sb="12" eb="13">
      <t>ヒ</t>
    </rPh>
    <phoneticPr fontId="3"/>
  </si>
  <si>
    <t>高額医療合算介護サービス費</t>
    <rPh sb="0" eb="2">
      <t>コウガク</t>
    </rPh>
    <rPh sb="2" eb="4">
      <t>イリョウ</t>
    </rPh>
    <rPh sb="4" eb="6">
      <t>ガッサン</t>
    </rPh>
    <rPh sb="6" eb="8">
      <t>カイゴ</t>
    </rPh>
    <rPh sb="12" eb="13">
      <t>ヒ</t>
    </rPh>
    <phoneticPr fontId="3"/>
  </si>
  <si>
    <t>特定入所者介護支援サービス費</t>
    <rPh sb="0" eb="2">
      <t>トクテイ</t>
    </rPh>
    <rPh sb="2" eb="5">
      <t>ニュウショシャ</t>
    </rPh>
    <rPh sb="5" eb="7">
      <t>カイゴ</t>
    </rPh>
    <rPh sb="7" eb="9">
      <t>シエン</t>
    </rPh>
    <rPh sb="13" eb="14">
      <t>ヒ</t>
    </rPh>
    <phoneticPr fontId="3"/>
  </si>
  <si>
    <t>（２４）第１号保険料収納状況</t>
    <rPh sb="4" eb="5">
      <t>ダイ</t>
    </rPh>
    <rPh sb="6" eb="7">
      <t>ゴウ</t>
    </rPh>
    <rPh sb="7" eb="10">
      <t>ホケンリョウ</t>
    </rPh>
    <rPh sb="10" eb="12">
      <t>シュウノウ</t>
    </rPh>
    <rPh sb="12" eb="14">
      <t>ジョウキョウ</t>
    </rPh>
    <phoneticPr fontId="3"/>
  </si>
  <si>
    <t>対象者（人）</t>
    <rPh sb="0" eb="3">
      <t>タイショウシャ</t>
    </rPh>
    <rPh sb="4" eb="5">
      <t>ニン</t>
    </rPh>
    <phoneticPr fontId="3"/>
  </si>
  <si>
    <t>調定額（円）</t>
    <rPh sb="0" eb="1">
      <t>チョウテイ</t>
    </rPh>
    <rPh sb="1" eb="2">
      <t>テイ</t>
    </rPh>
    <rPh sb="2" eb="3">
      <t>ガク</t>
    </rPh>
    <rPh sb="4" eb="5">
      <t>エン</t>
    </rPh>
    <phoneticPr fontId="3"/>
  </si>
  <si>
    <t>収入済額（円）</t>
    <rPh sb="0" eb="2">
      <t>シュウニュウ</t>
    </rPh>
    <rPh sb="2" eb="3">
      <t>ス</t>
    </rPh>
    <rPh sb="3" eb="4">
      <t>ガク</t>
    </rPh>
    <rPh sb="5" eb="6">
      <t>エン</t>
    </rPh>
    <phoneticPr fontId="3"/>
  </si>
  <si>
    <t>収納率（％）</t>
    <rPh sb="0" eb="3">
      <t>シュウノウリツ</t>
    </rPh>
    <phoneticPr fontId="3"/>
  </si>
  <si>
    <t>特別徴収</t>
    <rPh sb="0" eb="2">
      <t>トクベツ</t>
    </rPh>
    <rPh sb="2" eb="4">
      <t>チョウシュウ</t>
    </rPh>
    <phoneticPr fontId="3"/>
  </si>
  <si>
    <t>普通徴収</t>
    <rPh sb="0" eb="2">
      <t>フツウ</t>
    </rPh>
    <rPh sb="2" eb="4">
      <t>チョウシュウ</t>
    </rPh>
    <phoneticPr fontId="3"/>
  </si>
  <si>
    <t>合計（人）</t>
  </si>
  <si>
    <t>（４）社会福祉施設入所人員等</t>
    <rPh sb="3" eb="5">
      <t>シャカイ</t>
    </rPh>
    <rPh sb="5" eb="7">
      <t>フクシ</t>
    </rPh>
    <rPh sb="7" eb="9">
      <t>シセツ</t>
    </rPh>
    <rPh sb="9" eb="11">
      <t>ニュウショ</t>
    </rPh>
    <rPh sb="11" eb="13">
      <t>ジンイン</t>
    </rPh>
    <rPh sb="13" eb="14">
      <t>トウ</t>
    </rPh>
    <phoneticPr fontId="3"/>
  </si>
  <si>
    <t>（２）社会福祉施設</t>
    <rPh sb="3" eb="5">
      <t>シャカイ</t>
    </rPh>
    <rPh sb="5" eb="7">
      <t>フクシ</t>
    </rPh>
    <rPh sb="7" eb="9">
      <t>シセツ</t>
    </rPh>
    <phoneticPr fontId="3"/>
  </si>
  <si>
    <t>（６）生活保護世帯、人員、保護費</t>
    <rPh sb="3" eb="5">
      <t>セイカツ</t>
    </rPh>
    <rPh sb="5" eb="7">
      <t>ホゴ</t>
    </rPh>
    <rPh sb="7" eb="9">
      <t>セタイ</t>
    </rPh>
    <rPh sb="10" eb="12">
      <t>ジンイン</t>
    </rPh>
    <rPh sb="13" eb="16">
      <t>ホゴヒ</t>
    </rPh>
    <phoneticPr fontId="3"/>
  </si>
  <si>
    <t>（８）身体障害者数</t>
    <rPh sb="3" eb="5">
      <t>シンタイ</t>
    </rPh>
    <rPh sb="5" eb="8">
      <t>ショウガイシャ</t>
    </rPh>
    <rPh sb="8" eb="9">
      <t>スウ</t>
    </rPh>
    <phoneticPr fontId="3"/>
  </si>
  <si>
    <t>（１０）愛の献血</t>
    <rPh sb="4" eb="5">
      <t>アイ</t>
    </rPh>
    <rPh sb="6" eb="8">
      <t>ケンケツ</t>
    </rPh>
    <phoneticPr fontId="3"/>
  </si>
  <si>
    <r>
      <t>入　　　所　　　</t>
    </r>
    <r>
      <rPr>
        <sz val="11"/>
        <rFont val="ＭＳ Ｐゴシック"/>
        <family val="3"/>
        <charset val="128"/>
      </rPr>
      <t>児　　　童　　　数</t>
    </r>
    <rPh sb="0" eb="1">
      <t>イリ</t>
    </rPh>
    <rPh sb="4" eb="5">
      <t>ショ</t>
    </rPh>
    <rPh sb="8" eb="9">
      <t>コ</t>
    </rPh>
    <rPh sb="12" eb="13">
      <t>ワラベ</t>
    </rPh>
    <rPh sb="16" eb="17">
      <t>スウ</t>
    </rPh>
    <phoneticPr fontId="3"/>
  </si>
  <si>
    <t>８，５２２人（S17.4.1以前に出生）</t>
    <phoneticPr fontId="3"/>
  </si>
  <si>
    <t>男女問わず１名、女１０８才</t>
    <rPh sb="0" eb="2">
      <t>ダンジョ</t>
    </rPh>
    <rPh sb="2" eb="3">
      <t>ト</t>
    </rPh>
    <rPh sb="6" eb="7">
      <t>メイ</t>
    </rPh>
    <rPh sb="8" eb="9">
      <t>オンナ</t>
    </rPh>
    <rPh sb="12" eb="13">
      <t>サイ</t>
    </rPh>
    <phoneticPr fontId="3"/>
  </si>
  <si>
    <t>10《2》</t>
    <phoneticPr fontId="3"/>
  </si>
  <si>
    <t>6《2》</t>
    <phoneticPr fontId="3"/>
  </si>
  <si>
    <t>43《1》</t>
    <phoneticPr fontId="3"/>
  </si>
  <si>
    <t>48《7》〔1〕</t>
    <phoneticPr fontId="3"/>
  </si>
  <si>
    <t>69《7》</t>
    <phoneticPr fontId="3"/>
  </si>
  <si>
    <t>26《5》</t>
    <phoneticPr fontId="3"/>
  </si>
  <si>
    <t>出典：しあわせ推進課</t>
    <rPh sb="7" eb="9">
      <t>スイシン</t>
    </rPh>
    <rPh sb="9" eb="10">
      <t>カ</t>
    </rPh>
    <phoneticPr fontId="3"/>
  </si>
  <si>
    <t>出典：しあわせ推進課</t>
    <rPh sb="7" eb="10">
      <t>スイシンカ</t>
    </rPh>
    <phoneticPr fontId="3"/>
  </si>
  <si>
    <t>出典：老人福祉センター「白雲荘」</t>
    <rPh sb="3" eb="5">
      <t>ロウジン</t>
    </rPh>
    <rPh sb="5" eb="7">
      <t>フクシ</t>
    </rPh>
    <rPh sb="12" eb="15">
      <t>ハクウンソウ</t>
    </rPh>
    <phoneticPr fontId="3"/>
  </si>
  <si>
    <t>出典：市民課（後期高齢者医療係）</t>
    <rPh sb="3" eb="5">
      <t>シミン</t>
    </rPh>
    <rPh sb="5" eb="6">
      <t>カ</t>
    </rPh>
    <rPh sb="7" eb="9">
      <t>コウキ</t>
    </rPh>
    <rPh sb="9" eb="12">
      <t>コウレイシャ</t>
    </rPh>
    <rPh sb="12" eb="14">
      <t>イリョウ</t>
    </rPh>
    <rPh sb="14" eb="15">
      <t>カカリ</t>
    </rPh>
    <phoneticPr fontId="3"/>
  </si>
  <si>
    <t>出典：市民課保険年金係</t>
    <rPh sb="3" eb="5">
      <t>シミン</t>
    </rPh>
    <rPh sb="5" eb="6">
      <t>カ</t>
    </rPh>
    <rPh sb="6" eb="8">
      <t>ホケン</t>
    </rPh>
    <rPh sb="8" eb="10">
      <t>ネンキン</t>
    </rPh>
    <rPh sb="10" eb="11">
      <t>カカリ</t>
    </rPh>
    <phoneticPr fontId="3"/>
  </si>
  <si>
    <t>令和２年</t>
    <rPh sb="0" eb="2">
      <t>レイワ</t>
    </rPh>
    <rPh sb="3" eb="4">
      <t>ネン</t>
    </rPh>
    <phoneticPr fontId="3"/>
  </si>
  <si>
    <t>通所</t>
    <rPh sb="0" eb="2">
      <t>ツウショ</t>
    </rPh>
    <phoneticPr fontId="3"/>
  </si>
  <si>
    <t>令和元年</t>
    <rPh sb="0" eb="2">
      <t>レイワ</t>
    </rPh>
    <rPh sb="2" eb="4">
      <t>ガンネン</t>
    </rPh>
    <phoneticPr fontId="3"/>
  </si>
  <si>
    <t>８，７６９人（S18.4.1以前に出生）</t>
    <phoneticPr fontId="3"/>
  </si>
  <si>
    <t>男女問わず１名、女１０６才</t>
    <rPh sb="0" eb="2">
      <t>ダンジョ</t>
    </rPh>
    <rPh sb="2" eb="3">
      <t>ト</t>
    </rPh>
    <rPh sb="6" eb="7">
      <t>メイ</t>
    </rPh>
    <rPh sb="8" eb="9">
      <t>オンナ</t>
    </rPh>
    <rPh sb="12" eb="13">
      <t>サイ</t>
    </rPh>
    <phoneticPr fontId="3"/>
  </si>
  <si>
    <t>4《3》</t>
    <phoneticPr fontId="3"/>
  </si>
  <si>
    <t>12《2》</t>
    <phoneticPr fontId="3"/>
  </si>
  <si>
    <t>61《10》</t>
    <phoneticPr fontId="3"/>
  </si>
  <si>
    <t>5《1》</t>
    <phoneticPr fontId="3"/>
  </si>
  <si>
    <t>80《10》〔2〕</t>
    <phoneticPr fontId="3"/>
  </si>
  <si>
    <t>27《3》</t>
    <phoneticPr fontId="3"/>
  </si>
  <si>
    <t>袋井南幼稚園（保育部）</t>
    <rPh sb="0" eb="2">
      <t>フクロイ</t>
    </rPh>
    <rPh sb="2" eb="3">
      <t>ミナミ</t>
    </rPh>
    <rPh sb="3" eb="6">
      <t>ヨウチエン</t>
    </rPh>
    <rPh sb="7" eb="9">
      <t>ホイク</t>
    </rPh>
    <rPh sb="9" eb="10">
      <t>ブ</t>
    </rPh>
    <phoneticPr fontId="3"/>
  </si>
  <si>
    <t>小規模保育所風かおる</t>
    <rPh sb="0" eb="3">
      <t>ショウキボ</t>
    </rPh>
    <rPh sb="3" eb="5">
      <t>ホイク</t>
    </rPh>
    <rPh sb="5" eb="6">
      <t>ジョ</t>
    </rPh>
    <rPh sb="6" eb="7">
      <t>カゼ</t>
    </rPh>
    <phoneticPr fontId="3"/>
  </si>
  <si>
    <t>ユニキッズ堀越保育園</t>
    <rPh sb="5" eb="7">
      <t>ホリコシ</t>
    </rPh>
    <rPh sb="7" eb="10">
      <t>ホイクエン</t>
    </rPh>
    <phoneticPr fontId="3"/>
  </si>
  <si>
    <t>出典：しあわせ推進課、社会福祉協議会</t>
    <rPh sb="7" eb="10">
      <t>スイシンカ</t>
    </rPh>
    <rPh sb="11" eb="13">
      <t>シャカイ</t>
    </rPh>
    <rPh sb="13" eb="15">
      <t>フクシ</t>
    </rPh>
    <rPh sb="15" eb="18">
      <t>キョウギカイ</t>
    </rPh>
    <phoneticPr fontId="3"/>
  </si>
  <si>
    <t>袋井ハローこども園（保育部）</t>
    <rPh sb="0" eb="2">
      <t>フクロイ</t>
    </rPh>
    <rPh sb="8" eb="9">
      <t>エン</t>
    </rPh>
    <rPh sb="10" eb="12">
      <t>ホイク</t>
    </rPh>
    <rPh sb="12" eb="13">
      <t>ブ</t>
    </rPh>
    <phoneticPr fontId="3"/>
  </si>
  <si>
    <t>ルンビニあゆみ園（保育部）</t>
    <rPh sb="7" eb="8">
      <t>エン</t>
    </rPh>
    <rPh sb="9" eb="11">
      <t>ホイク</t>
    </rPh>
    <rPh sb="11" eb="12">
      <t>ブ</t>
    </rPh>
    <phoneticPr fontId="3"/>
  </si>
  <si>
    <t>H31調査から追加</t>
    <rPh sb="3" eb="5">
      <t>チョウサ</t>
    </rPh>
    <rPh sb="7" eb="9">
      <t>ツイカ</t>
    </rPh>
    <phoneticPr fontId="3"/>
  </si>
  <si>
    <t>R2追加　市が認可する小規模保育施設</t>
    <rPh sb="2" eb="4">
      <t>ツイカ</t>
    </rPh>
    <rPh sb="5" eb="6">
      <t>シ</t>
    </rPh>
    <rPh sb="7" eb="9">
      <t>ニンカ</t>
    </rPh>
    <rPh sb="11" eb="14">
      <t>ショウキボ</t>
    </rPh>
    <rPh sb="14" eb="16">
      <t>ホイク</t>
    </rPh>
    <rPh sb="16" eb="18">
      <t>シセツ</t>
    </rPh>
    <phoneticPr fontId="3"/>
  </si>
  <si>
    <t>R2追加　市が認可する小規模保育施設</t>
    <rPh sb="2" eb="4">
      <t>ツイカ</t>
    </rPh>
    <phoneticPr fontId="3"/>
  </si>
  <si>
    <t>若草こども園（保育部）</t>
    <rPh sb="0" eb="2">
      <t>ワカクサ</t>
    </rPh>
    <rPh sb="5" eb="6">
      <t>エン</t>
    </rPh>
    <rPh sb="7" eb="9">
      <t>ホイク</t>
    </rPh>
    <rPh sb="9" eb="10">
      <t>ブ</t>
    </rPh>
    <phoneticPr fontId="3"/>
  </si>
  <si>
    <t>浅羽東こども園（保育部）</t>
    <rPh sb="0" eb="3">
      <t>アサバヒガシ</t>
    </rPh>
    <rPh sb="6" eb="7">
      <t>エン</t>
    </rPh>
    <rPh sb="8" eb="10">
      <t>ホイク</t>
    </rPh>
    <rPh sb="10" eb="11">
      <t>ブ</t>
    </rPh>
    <phoneticPr fontId="3"/>
  </si>
  <si>
    <t>のびやかMIRAI保育園</t>
    <rPh sb="9" eb="12">
      <t>ホイクエン</t>
    </rPh>
    <phoneticPr fontId="3"/>
  </si>
  <si>
    <t>MOE保育園やまなし園</t>
    <rPh sb="3" eb="6">
      <t>ホイクエン</t>
    </rPh>
    <rPh sb="10" eb="11">
      <t>エン</t>
    </rPh>
    <phoneticPr fontId="3"/>
  </si>
  <si>
    <t>ももいろ保育園</t>
    <rPh sb="4" eb="7">
      <t>ホイクエン</t>
    </rPh>
    <phoneticPr fontId="3"/>
  </si>
  <si>
    <t>スクルドエンジェル保育園三門園</t>
    <rPh sb="9" eb="15">
      <t>ホイクエンミカドエン</t>
    </rPh>
    <phoneticPr fontId="3"/>
  </si>
  <si>
    <t>愛野みらい保育園</t>
    <rPh sb="0" eb="2">
      <t>アイノ</t>
    </rPh>
    <rPh sb="5" eb="8">
      <t>ホイクエン</t>
    </rPh>
    <phoneticPr fontId="3"/>
  </si>
  <si>
    <t>堀越こもれび保育園</t>
    <rPh sb="0" eb="2">
      <t>ホリコシ</t>
    </rPh>
    <rPh sb="6" eb="9">
      <t>ホイクエン</t>
    </rPh>
    <phoneticPr fontId="3"/>
  </si>
  <si>
    <t>ユニキッズ堀越第二保育園</t>
    <rPh sb="5" eb="7">
      <t>ホリコシ</t>
    </rPh>
    <rPh sb="7" eb="9">
      <t>ダイニ</t>
    </rPh>
    <rPh sb="9" eb="12">
      <t>ホイクエン</t>
    </rPh>
    <phoneticPr fontId="3"/>
  </si>
  <si>
    <t>ふくろい駅前キラット保育園</t>
    <rPh sb="4" eb="6">
      <t>エキマエ</t>
    </rPh>
    <rPh sb="10" eb="13">
      <t>ホイクエン</t>
    </rPh>
    <phoneticPr fontId="3"/>
  </si>
  <si>
    <t>R3こども園化</t>
    <rPh sb="5" eb="6">
      <t>エン</t>
    </rPh>
    <rPh sb="6" eb="7">
      <t>カ</t>
    </rPh>
    <phoneticPr fontId="3"/>
  </si>
  <si>
    <t>R2こども園化</t>
    <rPh sb="5" eb="7">
      <t>エンカ</t>
    </rPh>
    <phoneticPr fontId="3"/>
  </si>
  <si>
    <t>R3追加</t>
    <rPh sb="2" eb="4">
      <t>ツイカ</t>
    </rPh>
    <phoneticPr fontId="3"/>
  </si>
  <si>
    <t>R3追加　市が認可する小規模保育施設</t>
    <rPh sb="2" eb="4">
      <t>ツイカ</t>
    </rPh>
    <phoneticPr fontId="3"/>
  </si>
  <si>
    <t>進学準備給付金</t>
    <rPh sb="0" eb="2">
      <t>シンガク</t>
    </rPh>
    <rPh sb="2" eb="4">
      <t>ジュンビ</t>
    </rPh>
    <rPh sb="4" eb="7">
      <t>キュウフキン</t>
    </rPh>
    <phoneticPr fontId="3"/>
  </si>
  <si>
    <t>男女問わず１名、女１０７才</t>
    <phoneticPr fontId="3"/>
  </si>
  <si>
    <t>※１敬老・喜寿・米寿祝金対象者</t>
    <rPh sb="2" eb="4">
      <t>ケイロウ</t>
    </rPh>
    <rPh sb="5" eb="7">
      <t>キジュ</t>
    </rPh>
    <rPh sb="8" eb="10">
      <t>ベイジュ</t>
    </rPh>
    <rPh sb="10" eb="11">
      <t>イワ</t>
    </rPh>
    <rPh sb="11" eb="12">
      <t>キン</t>
    </rPh>
    <rPh sb="12" eb="15">
      <t>タイショウシャ</t>
    </rPh>
    <phoneticPr fontId="3"/>
  </si>
  <si>
    <t>※1令和２年から「喜寿・米寿祝金対象者」となった。</t>
    <rPh sb="2" eb="4">
      <t>レイワ</t>
    </rPh>
    <rPh sb="5" eb="6">
      <t>ネン</t>
    </rPh>
    <rPh sb="9" eb="11">
      <t>キジュ</t>
    </rPh>
    <rPh sb="12" eb="14">
      <t>ベイジュ</t>
    </rPh>
    <rPh sb="14" eb="16">
      <t>イワイキン</t>
    </rPh>
    <rPh sb="16" eb="19">
      <t>タイショウシャ</t>
    </rPh>
    <phoneticPr fontId="3"/>
  </si>
  <si>
    <t>年間高額介護サービス費</t>
    <rPh sb="0" eb="2">
      <t>ネンカン</t>
    </rPh>
    <rPh sb="2" eb="4">
      <t>コウガク</t>
    </rPh>
    <rPh sb="4" eb="6">
      <t>カイゴ</t>
    </rPh>
    <rPh sb="10" eb="11">
      <t>ヒ</t>
    </rPh>
    <phoneticPr fontId="3"/>
  </si>
  <si>
    <t>審査支払手数料</t>
    <rPh sb="0" eb="2">
      <t>シンサ</t>
    </rPh>
    <rPh sb="2" eb="4">
      <t>シハライ</t>
    </rPh>
    <rPh sb="4" eb="7">
      <t>テスウリョウ</t>
    </rPh>
    <phoneticPr fontId="3"/>
  </si>
  <si>
    <t>5《1》</t>
  </si>
  <si>
    <t>30《1》</t>
  </si>
  <si>
    <t>57《7》</t>
  </si>
  <si>
    <t>79《6》</t>
  </si>
  <si>
    <t>※令和元年12月７日～15日、令和２年１月11日～19日は内装改修工事のため休館</t>
    <rPh sb="1" eb="3">
      <t>レイワ</t>
    </rPh>
    <rPh sb="3" eb="5">
      <t>ガンネン</t>
    </rPh>
    <rPh sb="7" eb="8">
      <t>ガツ</t>
    </rPh>
    <rPh sb="9" eb="10">
      <t>ニチ</t>
    </rPh>
    <rPh sb="13" eb="14">
      <t>ニチ</t>
    </rPh>
    <rPh sb="15" eb="17">
      <t>レイワ</t>
    </rPh>
    <rPh sb="18" eb="19">
      <t>ネン</t>
    </rPh>
    <rPh sb="20" eb="21">
      <t>ガツ</t>
    </rPh>
    <rPh sb="23" eb="24">
      <t>ニチ</t>
    </rPh>
    <rPh sb="27" eb="28">
      <t>ニチ</t>
    </rPh>
    <rPh sb="29" eb="31">
      <t>ナイソウ</t>
    </rPh>
    <rPh sb="31" eb="33">
      <t>カイシュウ</t>
    </rPh>
    <rPh sb="33" eb="35">
      <t>コウジ</t>
    </rPh>
    <rPh sb="38" eb="40">
      <t>キュウカン</t>
    </rPh>
    <phoneticPr fontId="3"/>
  </si>
  <si>
    <t>　 令和２年３月４日～31日まで、新型コロナウィルス感染症拡大防止のため休館</t>
    <rPh sb="2" eb="4">
      <t>レイワ</t>
    </rPh>
    <rPh sb="5" eb="6">
      <t>ネン</t>
    </rPh>
    <rPh sb="7" eb="8">
      <t>ガツ</t>
    </rPh>
    <rPh sb="9" eb="10">
      <t>ニチ</t>
    </rPh>
    <rPh sb="13" eb="14">
      <t>ニチ</t>
    </rPh>
    <rPh sb="17" eb="19">
      <t>シンガタ</t>
    </rPh>
    <rPh sb="26" eb="29">
      <t>カンセンショウ</t>
    </rPh>
    <rPh sb="29" eb="31">
      <t>カクダイ</t>
    </rPh>
    <rPh sb="31" eb="33">
      <t>ボウシ</t>
    </rPh>
    <rPh sb="36" eb="38">
      <t>キュウカン</t>
    </rPh>
    <phoneticPr fontId="3"/>
  </si>
  <si>
    <t>　 民謡・民踊、文芸、絵画は白雲荘では活動していない。</t>
    <rPh sb="2" eb="4">
      <t>ミンヨウ</t>
    </rPh>
    <rPh sb="5" eb="6">
      <t>ミン</t>
    </rPh>
    <rPh sb="6" eb="7">
      <t>ヨウ</t>
    </rPh>
    <rPh sb="8" eb="10">
      <t>ブンゲイ</t>
    </rPh>
    <rPh sb="11" eb="13">
      <t>カイガ</t>
    </rPh>
    <rPh sb="14" eb="16">
      <t>ハクウン</t>
    </rPh>
    <rPh sb="16" eb="17">
      <t>ソウ</t>
    </rPh>
    <rPh sb="19" eb="21">
      <t>カツドウ</t>
    </rPh>
    <phoneticPr fontId="3"/>
  </si>
  <si>
    <t>※　令和２年４月１日～５月24日まで、新型コロナウィルス感染症拡大防止のため休館</t>
    <rPh sb="2" eb="4">
      <t>レイワ</t>
    </rPh>
    <rPh sb="5" eb="6">
      <t>ネン</t>
    </rPh>
    <rPh sb="7" eb="8">
      <t>ガツ</t>
    </rPh>
    <rPh sb="9" eb="10">
      <t>ニチ</t>
    </rPh>
    <rPh sb="12" eb="13">
      <t>ガツ</t>
    </rPh>
    <rPh sb="15" eb="16">
      <t>ニチ</t>
    </rPh>
    <rPh sb="19" eb="21">
      <t>シンガタ</t>
    </rPh>
    <rPh sb="28" eb="31">
      <t>カンセンショウ</t>
    </rPh>
    <rPh sb="31" eb="33">
      <t>カクダイ</t>
    </rPh>
    <rPh sb="33" eb="35">
      <t>ボウシ</t>
    </rPh>
    <rPh sb="38" eb="40">
      <t>キュウカン</t>
    </rPh>
    <phoneticPr fontId="3"/>
  </si>
  <si>
    <t>7《2》</t>
    <phoneticPr fontId="3"/>
  </si>
  <si>
    <t>10《1》</t>
    <phoneticPr fontId="3"/>
  </si>
  <si>
    <t>36《1》</t>
    <phoneticPr fontId="3"/>
  </si>
  <si>
    <t>9《1》</t>
    <phoneticPr fontId="3"/>
  </si>
  <si>
    <t>54《11》</t>
    <phoneticPr fontId="3"/>
  </si>
  <si>
    <t>59《5》</t>
    <phoneticPr fontId="3"/>
  </si>
  <si>
    <t>R4 統合　子育てセンターにじいろ</t>
    <rPh sb="3" eb="5">
      <t>トウゴウ</t>
    </rPh>
    <rPh sb="6" eb="8">
      <t>コソダ</t>
    </rPh>
    <phoneticPr fontId="3"/>
  </si>
  <si>
    <t>R4 統合　子育てセンターにじいろ</t>
    <phoneticPr fontId="3"/>
  </si>
  <si>
    <t>山梨こども園(保育部)</t>
    <rPh sb="0" eb="2">
      <t>ヤマナシ</t>
    </rPh>
    <rPh sb="5" eb="6">
      <t>エン</t>
    </rPh>
    <rPh sb="7" eb="9">
      <t>ホイク</t>
    </rPh>
    <rPh sb="9" eb="10">
      <t>ブ</t>
    </rPh>
    <phoneticPr fontId="3"/>
  </si>
  <si>
    <t>R4追加　こども園化</t>
    <rPh sb="2" eb="4">
      <t>ツイカ</t>
    </rPh>
    <rPh sb="8" eb="10">
      <t>エンカ</t>
    </rPh>
    <phoneticPr fontId="3"/>
  </si>
  <si>
    <t>若葉こども園（保育部）</t>
    <rPh sb="0" eb="2">
      <t>ワカバ</t>
    </rPh>
    <rPh sb="5" eb="6">
      <t>エン</t>
    </rPh>
    <rPh sb="7" eb="9">
      <t>ホイク</t>
    </rPh>
    <rPh sb="9" eb="10">
      <t>ブ</t>
    </rPh>
    <phoneticPr fontId="3"/>
  </si>
  <si>
    <t>男女問わず１名、女１０５才</t>
    <phoneticPr fontId="3"/>
  </si>
  <si>
    <t>ひなた</t>
    <phoneticPr fontId="3"/>
  </si>
  <si>
    <t>浅羽84-9</t>
    <rPh sb="0" eb="2">
      <t>アサバ</t>
    </rPh>
    <phoneticPr fontId="3"/>
  </si>
  <si>
    <t>出典：保険課</t>
    <rPh sb="0" eb="2">
      <t>シュッテン</t>
    </rPh>
    <rPh sb="3" eb="5">
      <t>ホケン</t>
    </rPh>
    <rPh sb="5" eb="6">
      <t>カ</t>
    </rPh>
    <phoneticPr fontId="4"/>
  </si>
  <si>
    <t>平成19年</t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</si>
  <si>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</si>
  <si>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平成21年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</si>
  <si>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</si>
  <si>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</si>
  <si>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</si>
  <si>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</si>
  <si>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</si>
  <si>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</si>
  <si>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</si>
  <si>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</si>
  <si>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</si>
  <si>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平成31年</t>
    <rPh sb="0" eb="2">
      <t>ヘイセイ</t>
    </rPh>
    <rPh sb="4" eb="5">
      <t>ネン</t>
    </rPh>
    <phoneticPr fontId="3"/>
  </si>
  <si>
    <t>令和３年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</si>
  <si>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</si>
  <si>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　　各年３月31日現在</t>
    <rPh sb="2" eb="3">
      <t>カク</t>
    </rPh>
    <rPh sb="3" eb="4">
      <t>トシ</t>
    </rPh>
    <rPh sb="5" eb="6">
      <t>ガツ</t>
    </rPh>
    <rPh sb="8" eb="9">
      <t>ニチ</t>
    </rPh>
    <rPh sb="9" eb="11">
      <t>ゲンザイ</t>
    </rPh>
    <phoneticPr fontId="3"/>
  </si>
  <si>
    <t>（３）民生委員、保護世帯および保護人員</t>
    <rPh sb="3" eb="5">
      <t>ミンセイ</t>
    </rPh>
    <rPh sb="5" eb="7">
      <t>イイン</t>
    </rPh>
    <rPh sb="8" eb="10">
      <t>ホゴ</t>
    </rPh>
    <rPh sb="10" eb="12">
      <t>セタイ</t>
    </rPh>
    <rPh sb="15" eb="17">
      <t>ホゴ</t>
    </rPh>
    <rPh sb="17" eb="19">
      <t>ジンイン</t>
    </rPh>
    <phoneticPr fontId="3"/>
  </si>
  <si>
    <t>平成17年</t>
    <rPh sb="0" eb="2">
      <t>ヘイセイ</t>
    </rPh>
    <rPh sb="4" eb="5">
      <t>ネン</t>
    </rPh>
    <phoneticPr fontId="3"/>
  </si>
  <si>
    <t>（単位：日、回、人）</t>
    <rPh sb="1" eb="3">
      <t>タンイ</t>
    </rPh>
    <rPh sb="4" eb="5">
      <t>ヒ</t>
    </rPh>
    <rPh sb="6" eb="7">
      <t>カイ</t>
    </rPh>
    <rPh sb="8" eb="9">
      <t>ヒト</t>
    </rPh>
    <phoneticPr fontId="3"/>
  </si>
  <si>
    <t>―趣味クラブ利用状況内訳―</t>
    <rPh sb="1" eb="3">
      <t>シュミ</t>
    </rPh>
    <rPh sb="6" eb="8">
      <t>リヨウ</t>
    </rPh>
    <rPh sb="8" eb="10">
      <t>ジョウキョウ</t>
    </rPh>
    <rPh sb="10" eb="12">
      <t>ウチワケ</t>
    </rPh>
    <phoneticPr fontId="3"/>
  </si>
  <si>
    <t>（単位：世帯、人、千円）</t>
    <rPh sb="1" eb="3">
      <t>タンイ</t>
    </rPh>
    <rPh sb="4" eb="6">
      <t>セタイ</t>
    </rPh>
    <rPh sb="7" eb="8">
      <t>ヒト</t>
    </rPh>
    <rPh sb="9" eb="11">
      <t>センエン</t>
    </rPh>
    <phoneticPr fontId="3"/>
  </si>
  <si>
    <t>（単位：人、円）</t>
    <rPh sb="1" eb="3">
      <t>タンイ</t>
    </rPh>
    <rPh sb="4" eb="5">
      <t>ヒト</t>
    </rPh>
    <rPh sb="6" eb="7">
      <t>エン</t>
    </rPh>
    <phoneticPr fontId="3"/>
  </si>
  <si>
    <t>最高齢者</t>
    <rPh sb="0" eb="3">
      <t>サイコウレイ</t>
    </rPh>
    <rPh sb="3" eb="4">
      <t>シャ</t>
    </rPh>
    <phoneticPr fontId="3"/>
  </si>
  <si>
    <t>（単位：人、千円）</t>
    <rPh sb="1" eb="3">
      <t>タンイ</t>
    </rPh>
    <rPh sb="4" eb="5">
      <t>ニン</t>
    </rPh>
    <rPh sb="6" eb="8">
      <t>センエン</t>
    </rPh>
    <phoneticPr fontId="3"/>
  </si>
  <si>
    <t>出典：市民課、しあわせ推進課</t>
    <rPh sb="3" eb="5">
      <t>シミン</t>
    </rPh>
    <rPh sb="5" eb="6">
      <t>カ</t>
    </rPh>
    <rPh sb="11" eb="14">
      <t>スイシンカ</t>
    </rPh>
    <phoneticPr fontId="3"/>
  </si>
  <si>
    <t>被保険者</t>
    <rPh sb="0" eb="1">
      <t>ヒ</t>
    </rPh>
    <rPh sb="1" eb="4">
      <t>ホケンシャ</t>
    </rPh>
    <phoneticPr fontId="3"/>
  </si>
  <si>
    <t>（２１）要介護度別認定者数</t>
    <rPh sb="4" eb="5">
      <t>ヨウ</t>
    </rPh>
    <rPh sb="5" eb="7">
      <t>カイゴ</t>
    </rPh>
    <rPh sb="7" eb="8">
      <t>ド</t>
    </rPh>
    <rPh sb="8" eb="9">
      <t>ベツ</t>
    </rPh>
    <rPh sb="9" eb="12">
      <t>ニンテイシャ</t>
    </rPh>
    <rPh sb="12" eb="13">
      <t>スウ</t>
    </rPh>
    <phoneticPr fontId="3"/>
  </si>
  <si>
    <t>認定者数</t>
    <rPh sb="0" eb="3">
      <t>ニンテイシャ</t>
    </rPh>
    <rPh sb="3" eb="4">
      <t>スウ</t>
    </rPh>
    <phoneticPr fontId="3"/>
  </si>
  <si>
    <t>在宅サービス利用者</t>
    <rPh sb="0" eb="2">
      <t>ザイタク</t>
    </rPh>
    <rPh sb="6" eb="9">
      <t>リヨウシャ</t>
    </rPh>
    <phoneticPr fontId="3"/>
  </si>
  <si>
    <t>地域密着型サービス利用者</t>
    <rPh sb="0" eb="2">
      <t>チイキ</t>
    </rPh>
    <rPh sb="2" eb="4">
      <t>ミッチャク</t>
    </rPh>
    <rPh sb="4" eb="5">
      <t>ガタ</t>
    </rPh>
    <rPh sb="9" eb="12">
      <t>リヨウシャ</t>
    </rPh>
    <phoneticPr fontId="3"/>
  </si>
  <si>
    <t>施設サービス利用者</t>
    <rPh sb="0" eb="2">
      <t>シセツ</t>
    </rPh>
    <rPh sb="6" eb="9">
      <t>リヨウシャ</t>
    </rPh>
    <phoneticPr fontId="3"/>
  </si>
  <si>
    <t>未利用者</t>
    <rPh sb="0" eb="1">
      <t>ミリヨウ</t>
    </rPh>
    <rPh sb="1" eb="4">
      <t>リヨウシャ</t>
    </rPh>
    <phoneticPr fontId="3"/>
  </si>
  <si>
    <t>各年３月31日現在</t>
    <rPh sb="0" eb="1">
      <t>カク</t>
    </rPh>
    <rPh sb="1" eb="2">
      <t>ネン</t>
    </rPh>
    <rPh sb="3" eb="4">
      <t>ガツ</t>
    </rPh>
    <rPh sb="6" eb="7">
      <t>ニチ</t>
    </rPh>
    <rPh sb="7" eb="9">
      <t>ゲンザイ</t>
    </rPh>
    <phoneticPr fontId="3"/>
  </si>
  <si>
    <t>平成17年</t>
    <rPh sb="0" eb="2">
      <t>ヘイセイ</t>
    </rPh>
    <phoneticPr fontId="3"/>
  </si>
  <si>
    <t>平成18年</t>
    <rPh sb="0" eb="2">
      <t>ヘイセイ</t>
    </rPh>
    <phoneticPr fontId="3"/>
  </si>
  <si>
    <t>平成19年</t>
    <rPh sb="0" eb="2">
      <t>ヘイセイ</t>
    </rPh>
    <phoneticPr fontId="3"/>
  </si>
  <si>
    <t>平成20年</t>
    <rPh sb="0" eb="2">
      <t>ヘイセイ</t>
    </rPh>
    <phoneticPr fontId="3"/>
  </si>
  <si>
    <t>平成21年</t>
    <rPh sb="0" eb="2">
      <t>ヘイセイ</t>
    </rPh>
    <phoneticPr fontId="3"/>
  </si>
  <si>
    <t>平成22年</t>
    <rPh sb="0" eb="2">
      <t>ヘイセイ</t>
    </rPh>
    <phoneticPr fontId="3"/>
  </si>
  <si>
    <t>平成23年</t>
    <rPh sb="0" eb="2">
      <t>ヘイセイ</t>
    </rPh>
    <phoneticPr fontId="3"/>
  </si>
  <si>
    <t>平成24年</t>
    <rPh sb="0" eb="2">
      <t>ヘイセイ</t>
    </rPh>
    <phoneticPr fontId="3"/>
  </si>
  <si>
    <t>平成25年</t>
    <rPh sb="0" eb="2">
      <t>ヘイセイ</t>
    </rPh>
    <phoneticPr fontId="3"/>
  </si>
  <si>
    <t>平成26年</t>
    <rPh sb="0" eb="2">
      <t>ヘイセイ</t>
    </rPh>
    <phoneticPr fontId="3"/>
  </si>
  <si>
    <t>平成27年</t>
    <rPh sb="0" eb="2">
      <t>ヘイセイ</t>
    </rPh>
    <phoneticPr fontId="3"/>
  </si>
  <si>
    <t>平成28年</t>
    <rPh sb="0" eb="2">
      <t>ヘイセイ</t>
    </rPh>
    <phoneticPr fontId="3"/>
  </si>
  <si>
    <t>平成29年</t>
    <rPh sb="0" eb="2">
      <t>ヘイセイ</t>
    </rPh>
    <phoneticPr fontId="3"/>
  </si>
  <si>
    <t>平成30年</t>
    <rPh sb="0" eb="2">
      <t>ヘイセイ</t>
    </rPh>
    <phoneticPr fontId="3"/>
  </si>
  <si>
    <t>令和元年</t>
    <rPh sb="0" eb="2">
      <t>レイワ</t>
    </rPh>
    <phoneticPr fontId="3"/>
  </si>
  <si>
    <t>令和２年</t>
    <rPh sb="0" eb="2">
      <t>レイワ</t>
    </rPh>
    <phoneticPr fontId="3"/>
  </si>
  <si>
    <t>令和３年</t>
    <rPh sb="0" eb="2">
      <t>レイワ</t>
    </rPh>
    <phoneticPr fontId="3"/>
  </si>
  <si>
    <t>年</t>
    <phoneticPr fontId="3"/>
  </si>
  <si>
    <t>平成22年
（子ども手当）</t>
    <rPh sb="0" eb="2">
      <t>ヘイセイ</t>
    </rPh>
    <rPh sb="7" eb="8">
      <t>コ</t>
    </rPh>
    <rPh sb="10" eb="12">
      <t>テアテ</t>
    </rPh>
    <phoneticPr fontId="3"/>
  </si>
  <si>
    <t>平成23年    
（子ども手当）</t>
    <rPh sb="0" eb="2">
      <t>ヘイセイ</t>
    </rPh>
    <rPh sb="11" eb="12">
      <t>コ</t>
    </rPh>
    <rPh sb="14" eb="16">
      <t>テアテ</t>
    </rPh>
    <phoneticPr fontId="3"/>
  </si>
  <si>
    <t>平成24年　　　　　　
（新児童手当）</t>
    <rPh sb="0" eb="2">
      <t>ヘイセイ</t>
    </rPh>
    <rPh sb="13" eb="14">
      <t>シン</t>
    </rPh>
    <rPh sb="14" eb="16">
      <t>ジドウ</t>
    </rPh>
    <rPh sb="16" eb="18">
      <t>テアテ</t>
    </rPh>
    <phoneticPr fontId="3"/>
  </si>
  <si>
    <t>平成１７年</t>
    <rPh sb="0" eb="2">
      <t>ヘイセイ</t>
    </rPh>
    <phoneticPr fontId="3"/>
  </si>
  <si>
    <t>平成１８年</t>
    <rPh sb="0" eb="2">
      <t>ヘイセイ</t>
    </rPh>
    <phoneticPr fontId="3"/>
  </si>
  <si>
    <t>平成１９年</t>
    <rPh sb="0" eb="2">
      <t>ヘイセイ</t>
    </rPh>
    <phoneticPr fontId="3"/>
  </si>
  <si>
    <t>平成２０年</t>
    <rPh sb="0" eb="2">
      <t>ヘイセイ</t>
    </rPh>
    <phoneticPr fontId="3"/>
  </si>
  <si>
    <t>平成２１年</t>
    <rPh sb="0" eb="2">
      <t>ヘイセイ</t>
    </rPh>
    <phoneticPr fontId="3"/>
  </si>
  <si>
    <t>平成２２年</t>
    <rPh sb="0" eb="2">
      <t>ヘイセイ</t>
    </rPh>
    <phoneticPr fontId="3"/>
  </si>
  <si>
    <t>平成２３年</t>
    <rPh sb="0" eb="2">
      <t>ヘイセイ</t>
    </rPh>
    <phoneticPr fontId="3"/>
  </si>
  <si>
    <t>平成２４年</t>
    <rPh sb="0" eb="2">
      <t>ヘイセイ</t>
    </rPh>
    <phoneticPr fontId="3"/>
  </si>
  <si>
    <t>平成２５年</t>
    <rPh sb="0" eb="2">
      <t>ヘイセイ</t>
    </rPh>
    <phoneticPr fontId="3"/>
  </si>
  <si>
    <t>平成２６年</t>
    <rPh sb="0" eb="2">
      <t>ヘイセイ</t>
    </rPh>
    <phoneticPr fontId="3"/>
  </si>
  <si>
    <t>平成２７年</t>
    <rPh sb="0" eb="2">
      <t>ヘイセイ</t>
    </rPh>
    <phoneticPr fontId="3"/>
  </si>
  <si>
    <t>平成２８年</t>
    <rPh sb="0" eb="2">
      <t>ヘイセイ</t>
    </rPh>
    <phoneticPr fontId="3"/>
  </si>
  <si>
    <t>平成２９年</t>
    <rPh sb="0" eb="2">
      <t>ヘイセイ</t>
    </rPh>
    <phoneticPr fontId="3"/>
  </si>
  <si>
    <t>平成３０年</t>
    <rPh sb="0" eb="2">
      <t>ヘイセイ</t>
    </rPh>
    <phoneticPr fontId="3"/>
  </si>
  <si>
    <t>平成25年</t>
    <phoneticPr fontId="3"/>
  </si>
  <si>
    <t>平成26年</t>
    <phoneticPr fontId="3"/>
  </si>
  <si>
    <t>平成29年</t>
    <phoneticPr fontId="3"/>
  </si>
  <si>
    <t>平成30年</t>
    <phoneticPr fontId="3"/>
  </si>
  <si>
    <t>令和５年</t>
    <rPh sb="0" eb="2">
      <t>レイワ</t>
    </rPh>
    <rPh sb="3" eb="4">
      <t>ネン</t>
    </rPh>
    <phoneticPr fontId="3"/>
  </si>
  <si>
    <t>令和４年</t>
    <rPh sb="0" eb="2">
      <t>レイワ</t>
    </rPh>
    <phoneticPr fontId="3"/>
  </si>
  <si>
    <t>令和４年</t>
    <rPh sb="0" eb="1">
      <t>レイ</t>
    </rPh>
    <rPh sb="1" eb="2">
      <t>ネン</t>
    </rPh>
    <phoneticPr fontId="3"/>
  </si>
  <si>
    <t>ひよこ幼児園</t>
    <rPh sb="3" eb="5">
      <t>ヨウジ</t>
    </rPh>
    <rPh sb="5" eb="6">
      <t>エン</t>
    </rPh>
    <phoneticPr fontId="3"/>
  </si>
  <si>
    <t>R5こども園化</t>
    <rPh sb="5" eb="6">
      <t>エン</t>
    </rPh>
    <rPh sb="6" eb="7">
      <t>カ</t>
    </rPh>
    <phoneticPr fontId="3"/>
  </si>
  <si>
    <t>R4追加　3園統合</t>
    <rPh sb="2" eb="4">
      <t>ツイカ</t>
    </rPh>
    <rPh sb="6" eb="7">
      <t>エン</t>
    </rPh>
    <rPh sb="7" eb="9">
      <t>トウゴウ</t>
    </rPh>
    <phoneticPr fontId="3"/>
  </si>
  <si>
    <t>R5追加</t>
    <rPh sb="2" eb="4">
      <t>ツイカ</t>
    </rPh>
    <phoneticPr fontId="3"/>
  </si>
  <si>
    <t>ルンビニこども園（保育部）</t>
    <rPh sb="7" eb="8">
      <t>エン</t>
    </rPh>
    <rPh sb="9" eb="11">
      <t>ホイク</t>
    </rPh>
    <rPh sb="11" eb="12">
      <t>ブ</t>
    </rPh>
    <phoneticPr fontId="3"/>
  </si>
  <si>
    <t>ルンビニひかり園（保育部）</t>
    <rPh sb="7" eb="8">
      <t>エン</t>
    </rPh>
    <rPh sb="9" eb="11">
      <t>ホイク</t>
    </rPh>
    <rPh sb="11" eb="12">
      <t>ブ</t>
    </rPh>
    <phoneticPr fontId="3"/>
  </si>
  <si>
    <t>男女問わず１名、女１０６才</t>
    <phoneticPr fontId="3"/>
  </si>
  <si>
    <t>1,295人</t>
    <phoneticPr fontId="3"/>
  </si>
  <si>
    <t>出典：健康長寿課</t>
    <rPh sb="3" eb="5">
      <t>ケンコウ</t>
    </rPh>
    <rPh sb="5" eb="7">
      <t>チョウジュ</t>
    </rPh>
    <rPh sb="7" eb="8">
      <t>カ</t>
    </rPh>
    <phoneticPr fontId="3"/>
  </si>
  <si>
    <t>14《6》</t>
  </si>
  <si>
    <t>13《1》</t>
  </si>
  <si>
    <t>71《16》〔1〕</t>
  </si>
  <si>
    <t>57《5》〔2〕</t>
  </si>
  <si>
    <t>25《1》</t>
  </si>
  <si>
    <t>出典:保険課</t>
    <rPh sb="3" eb="5">
      <t>ホケン</t>
    </rPh>
    <rPh sb="5" eb="6">
      <t>カ</t>
    </rPh>
    <phoneticPr fontId="3"/>
  </si>
  <si>
    <t>出典：保険課</t>
    <rPh sb="3" eb="5">
      <t>ホケン</t>
    </rPh>
    <rPh sb="5" eb="6">
      <t>カ</t>
    </rPh>
    <phoneticPr fontId="3"/>
  </si>
  <si>
    <t>出典：しあわせ推進課（社会福祉協議会）</t>
    <rPh sb="7" eb="10">
      <t>スイシンカ</t>
    </rPh>
    <rPh sb="11" eb="13">
      <t>シャカイ</t>
    </rPh>
    <rPh sb="13" eb="15">
      <t>フクシ</t>
    </rPh>
    <rPh sb="15" eb="18">
      <t>キョウギカイ</t>
    </rPh>
    <phoneticPr fontId="3"/>
  </si>
  <si>
    <t>（１５）国民年金の給付状況</t>
    <rPh sb="4" eb="6">
      <t>コクミン</t>
    </rPh>
    <rPh sb="6" eb="8">
      <t>ネンキン</t>
    </rPh>
    <rPh sb="9" eb="11">
      <t>キュウフ</t>
    </rPh>
    <rPh sb="11" eb="13">
      <t>ジョウキョウ</t>
    </rPh>
    <phoneticPr fontId="3"/>
  </si>
  <si>
    <t>（１８）心配ごと相談件数</t>
    <rPh sb="4" eb="6">
      <t>シンパイ</t>
    </rPh>
    <rPh sb="8" eb="10">
      <t>ソウダン</t>
    </rPh>
    <rPh sb="10" eb="12">
      <t>ケンスウ</t>
    </rPh>
    <phoneticPr fontId="3"/>
  </si>
  <si>
    <t>※令和２年４月１日～５月24日まで、新型コロナウィルス感染症拡大防止のため休館</t>
    <rPh sb="1" eb="3">
      <t>レイワ</t>
    </rPh>
    <rPh sb="4" eb="5">
      <t>ネン</t>
    </rPh>
    <rPh sb="6" eb="7">
      <t>ガツ</t>
    </rPh>
    <rPh sb="8" eb="9">
      <t>ニチ</t>
    </rPh>
    <rPh sb="11" eb="12">
      <t>ガツ</t>
    </rPh>
    <rPh sb="14" eb="15">
      <t>ニチ</t>
    </rPh>
    <rPh sb="18" eb="20">
      <t>シンガタ</t>
    </rPh>
    <rPh sb="27" eb="30">
      <t>カンセンショウ</t>
    </rPh>
    <rPh sb="30" eb="32">
      <t>カクダイ</t>
    </rPh>
    <rPh sb="32" eb="34">
      <t>ボウシ</t>
    </rPh>
    <rPh sb="37" eb="39">
      <t>キュウカン</t>
    </rPh>
    <phoneticPr fontId="3"/>
  </si>
  <si>
    <t>－</t>
  </si>
  <si>
    <t>各年４月１日～３月31日の計</t>
    <rPh sb="0" eb="1">
      <t>カク</t>
    </rPh>
    <rPh sb="1" eb="2">
      <t>ネン</t>
    </rPh>
    <rPh sb="3" eb="4">
      <t>ガツ</t>
    </rPh>
    <rPh sb="5" eb="6">
      <t>ニチ</t>
    </rPh>
    <rPh sb="8" eb="9">
      <t>ガツ</t>
    </rPh>
    <rPh sb="11" eb="12">
      <t>ニチ</t>
    </rPh>
    <rPh sb="13" eb="14">
      <t>ケイ</t>
    </rPh>
    <phoneticPr fontId="3"/>
  </si>
  <si>
    <t>各年度３月31日現在</t>
    <rPh sb="0" eb="3">
      <t>カクネンド</t>
    </rPh>
    <rPh sb="4" eb="5">
      <t>ガツ</t>
    </rPh>
    <rPh sb="7" eb="8">
      <t>ニチ</t>
    </rPh>
    <rPh sb="8" eb="10">
      <t>ゲンザイ</t>
    </rPh>
    <phoneticPr fontId="3"/>
  </si>
  <si>
    <t>各年度３月31日現在</t>
    <rPh sb="0" eb="1">
      <t>カク</t>
    </rPh>
    <rPh sb="1" eb="2">
      <t>ネン</t>
    </rPh>
    <rPh sb="2" eb="3">
      <t>ド</t>
    </rPh>
    <rPh sb="4" eb="5">
      <t>ガツ</t>
    </rPh>
    <rPh sb="7" eb="8">
      <t>ニチ</t>
    </rPh>
    <rPh sb="8" eb="10">
      <t>ゲンザイ</t>
    </rPh>
    <phoneticPr fontId="3"/>
  </si>
  <si>
    <t>各年度３月31日現在</t>
    <rPh sb="0" eb="1">
      <t>カク</t>
    </rPh>
    <rPh sb="1" eb="3">
      <t>ネンド</t>
    </rPh>
    <rPh sb="4" eb="5">
      <t>ガツ</t>
    </rPh>
    <rPh sb="7" eb="8">
      <t>ニチ</t>
    </rPh>
    <rPh sb="8" eb="10">
      <t>ゲンザイ</t>
    </rPh>
    <phoneticPr fontId="3"/>
  </si>
  <si>
    <t>令和５年</t>
    <rPh sb="0" eb="2">
      <t>レイワ</t>
    </rPh>
    <phoneticPr fontId="3"/>
  </si>
  <si>
    <t>令和６年</t>
    <rPh sb="0" eb="2">
      <t>レイワ</t>
    </rPh>
    <rPh sb="3" eb="4">
      <t>ネン</t>
    </rPh>
    <phoneticPr fontId="3"/>
  </si>
  <si>
    <t>令和５年</t>
    <rPh sb="0" eb="1">
      <t>レイ</t>
    </rPh>
    <rPh sb="1" eb="2">
      <t>ネン</t>
    </rPh>
    <phoneticPr fontId="3"/>
  </si>
  <si>
    <t>16《4》</t>
    <phoneticPr fontId="3"/>
  </si>
  <si>
    <t>85《23》</t>
    <phoneticPr fontId="3"/>
  </si>
  <si>
    <t>37《9》〔1〕</t>
    <phoneticPr fontId="3"/>
  </si>
  <si>
    <t>38《1》</t>
    <phoneticPr fontId="3"/>
  </si>
  <si>
    <t>1,250人</t>
    <rPh sb="5" eb="6">
      <t>ニン</t>
    </rPh>
    <phoneticPr fontId="3"/>
  </si>
  <si>
    <t>袋井あそびこども園（保育部）</t>
    <rPh sb="0" eb="2">
      <t>フクロイ</t>
    </rPh>
    <rPh sb="8" eb="9">
      <t>エン</t>
    </rPh>
    <rPh sb="10" eb="12">
      <t>ホイク</t>
    </rPh>
    <rPh sb="12" eb="13">
      <t>ブ</t>
    </rPh>
    <phoneticPr fontId="3"/>
  </si>
  <si>
    <t>ケアビジョンホーム袋井</t>
    <rPh sb="9" eb="11">
      <t>フクロイ</t>
    </rPh>
    <phoneticPr fontId="3"/>
  </si>
  <si>
    <t>（株）ビジュアルビジョン</t>
    <rPh sb="1" eb="2">
      <t>カブ</t>
    </rPh>
    <phoneticPr fontId="3"/>
  </si>
  <si>
    <t>小川町19-3</t>
    <rPh sb="0" eb="3">
      <t>オガワチョウ</t>
    </rPh>
    <phoneticPr fontId="3"/>
  </si>
  <si>
    <t>令和７年</t>
    <rPh sb="0" eb="2">
      <t>レイワ</t>
    </rPh>
    <rPh sb="3" eb="4">
      <t>ネン</t>
    </rPh>
    <phoneticPr fontId="3"/>
  </si>
  <si>
    <t>令和7年</t>
    <rPh sb="0" eb="2">
      <t>レイワ</t>
    </rPh>
    <rPh sb="3" eb="4">
      <t>ネン</t>
    </rPh>
    <phoneticPr fontId="3"/>
  </si>
  <si>
    <t>令和６年</t>
    <rPh sb="0" eb="2">
      <t>レイワ</t>
    </rPh>
    <phoneticPr fontId="3"/>
  </si>
  <si>
    <t>※令和６年３月31日で閉館</t>
    <rPh sb="1" eb="3">
      <t>レイワ</t>
    </rPh>
    <rPh sb="4" eb="5">
      <t>ネン</t>
    </rPh>
    <rPh sb="6" eb="7">
      <t>ガツ</t>
    </rPh>
    <rPh sb="9" eb="10">
      <t>ニチ</t>
    </rPh>
    <rPh sb="11" eb="13">
      <t>ヘイカン</t>
    </rPh>
    <phoneticPr fontId="3"/>
  </si>
  <si>
    <t>加入者に占める割合（％）</t>
    <rPh sb="0" eb="3">
      <t>カニュウシャ</t>
    </rPh>
    <rPh sb="4" eb="5">
      <t>シ</t>
    </rPh>
    <phoneticPr fontId="3"/>
  </si>
  <si>
    <t>令和６年</t>
    <rPh sb="0" eb="1">
      <t>レイ</t>
    </rPh>
    <rPh sb="1" eb="2">
      <t>ネン</t>
    </rPh>
    <phoneticPr fontId="3"/>
  </si>
  <si>
    <t>１１社会福祉</t>
    <rPh sb="2" eb="4">
      <t>シャカイ</t>
    </rPh>
    <rPh sb="4" eb="6">
      <t>フクシ</t>
    </rPh>
    <phoneticPr fontId="3"/>
  </si>
  <si>
    <t>（１）　保育所等の状況</t>
    <rPh sb="4" eb="7">
      <t>ホイクショ</t>
    </rPh>
    <rPh sb="7" eb="8">
      <t>ナド</t>
    </rPh>
    <rPh sb="9" eb="11">
      <t>ジョウキョウ</t>
    </rPh>
    <phoneticPr fontId="3"/>
  </si>
  <si>
    <t>単位：人</t>
    <rPh sb="0" eb="2">
      <t>タンイ</t>
    </rPh>
    <rPh sb="3" eb="4">
      <t>ニン</t>
    </rPh>
    <phoneticPr fontId="3"/>
  </si>
  <si>
    <t>敷地
面積</t>
    <rPh sb="0" eb="2">
      <t>シキチ</t>
    </rPh>
    <rPh sb="3" eb="5">
      <t>メンセキ</t>
    </rPh>
    <phoneticPr fontId="3"/>
  </si>
  <si>
    <t>建築
面積</t>
    <rPh sb="0" eb="2">
      <t>ケンチク</t>
    </rPh>
    <rPh sb="3" eb="5">
      <t>メンセキ</t>
    </rPh>
    <phoneticPr fontId="3"/>
  </si>
  <si>
    <t>保育士</t>
    <rPh sb="0" eb="3">
      <t>ホイクシ</t>
    </rPh>
    <phoneticPr fontId="3"/>
  </si>
  <si>
    <t>R6こども園化</t>
    <rPh sb="5" eb="6">
      <t>エン</t>
    </rPh>
    <rPh sb="6" eb="7">
      <t>カ</t>
    </rPh>
    <phoneticPr fontId="3"/>
  </si>
  <si>
    <t>子育てセンターにじいろ
（保育部）</t>
    <rPh sb="0" eb="2">
      <t>コソダ</t>
    </rPh>
    <rPh sb="13" eb="15">
      <t>ホイク</t>
    </rPh>
    <rPh sb="15" eb="16">
      <t>ブ</t>
    </rPh>
    <phoneticPr fontId="3"/>
  </si>
  <si>
    <t>明和保育園オハナ</t>
    <rPh sb="0" eb="2">
      <t>メイワ</t>
    </rPh>
    <rPh sb="2" eb="5">
      <t>ホイクエン</t>
    </rPh>
    <phoneticPr fontId="3"/>
  </si>
  <si>
    <t>10《5》</t>
    <phoneticPr fontId="3"/>
  </si>
  <si>
    <t>35《1》</t>
    <phoneticPr fontId="3"/>
  </si>
  <si>
    <t>66《20》</t>
    <phoneticPr fontId="3"/>
  </si>
  <si>
    <t>25《2》</t>
    <phoneticPr fontId="3"/>
  </si>
  <si>
    <t>42《3》</t>
    <phoneticPr fontId="3"/>
  </si>
  <si>
    <t>出典：こども政策課</t>
    <rPh sb="6" eb="8">
      <t>セイサク</t>
    </rPh>
    <rPh sb="8" eb="9">
      <t>カ</t>
    </rPh>
    <phoneticPr fontId="3"/>
  </si>
  <si>
    <t>高校生</t>
    <rPh sb="0" eb="3">
      <t>コウコウセイ</t>
    </rPh>
    <phoneticPr fontId="4"/>
  </si>
  <si>
    <t>もこあもこ合同会社</t>
    <rPh sb="5" eb="7">
      <t>ゴウドウ</t>
    </rPh>
    <rPh sb="7" eb="9">
      <t>カイシャ</t>
    </rPh>
    <phoneticPr fontId="3"/>
  </si>
  <si>
    <t>神長9-2</t>
    <phoneticPr fontId="3"/>
  </si>
  <si>
    <t>ルピナス児童発達支援事業所</t>
    <phoneticPr fontId="3"/>
  </si>
  <si>
    <t>㈱ユニバース</t>
    <phoneticPr fontId="3"/>
  </si>
  <si>
    <t>堀越1130-1</t>
    <phoneticPr fontId="3"/>
  </si>
  <si>
    <t>そよかぜ</t>
    <phoneticPr fontId="3"/>
  </si>
  <si>
    <t>天竜厚生会</t>
    <rPh sb="0" eb="2">
      <t>テンリュウ</t>
    </rPh>
    <rPh sb="2" eb="4">
      <t>コウセイ</t>
    </rPh>
    <rPh sb="4" eb="5">
      <t>カイ</t>
    </rPh>
    <phoneticPr fontId="3"/>
  </si>
  <si>
    <t>上田町267-31</t>
    <phoneticPr fontId="3"/>
  </si>
  <si>
    <t>EAC袋井（児童発達支援）</t>
    <rPh sb="6" eb="8">
      <t>ジドウ</t>
    </rPh>
    <rPh sb="8" eb="10">
      <t>ハッタツ</t>
    </rPh>
    <rPh sb="10" eb="12">
      <t>シエン</t>
    </rPh>
    <phoneticPr fontId="3"/>
  </si>
  <si>
    <t>㈱クラ・ゼミ</t>
    <phoneticPr fontId="3"/>
  </si>
  <si>
    <t>松原1324-1</t>
    <phoneticPr fontId="3"/>
  </si>
  <si>
    <t>こぱんはうすさくら　袋井川井教室（児童発達支援）</t>
    <rPh sb="17" eb="19">
      <t>ジドウ</t>
    </rPh>
    <rPh sb="19" eb="21">
      <t>ハッタツ</t>
    </rPh>
    <rPh sb="21" eb="23">
      <t>シエン</t>
    </rPh>
    <phoneticPr fontId="3"/>
  </si>
  <si>
    <t>㈱O.LN</t>
    <phoneticPr fontId="3"/>
  </si>
  <si>
    <t>川井953-6</t>
    <phoneticPr fontId="3"/>
  </si>
  <si>
    <t>(社）デンマーク牧場福祉会</t>
    <rPh sb="1" eb="2">
      <t>シャ</t>
    </rPh>
    <rPh sb="8" eb="10">
      <t>ボクジョウ</t>
    </rPh>
    <rPh sb="10" eb="12">
      <t>フクシ</t>
    </rPh>
    <rPh sb="12" eb="13">
      <t>カイ</t>
    </rPh>
    <phoneticPr fontId="3"/>
  </si>
  <si>
    <t>山崎5902-2</t>
    <phoneticPr fontId="3"/>
  </si>
  <si>
    <t>りとむ（児童発達支援）</t>
    <phoneticPr fontId="3"/>
  </si>
  <si>
    <t>上山梨1528-4</t>
    <phoneticPr fontId="3"/>
  </si>
  <si>
    <t>放課後等デイサービス　りんごの木</t>
    <phoneticPr fontId="3"/>
  </si>
  <si>
    <t>旭町1-10-20</t>
    <phoneticPr fontId="3"/>
  </si>
  <si>
    <t>旭町1-7-3北棟</t>
    <rPh sb="0" eb="1">
      <t>アサヒ</t>
    </rPh>
    <phoneticPr fontId="3"/>
  </si>
  <si>
    <t>川井979</t>
    <phoneticPr fontId="3"/>
  </si>
  <si>
    <t>三門町２－３１Ｆ</t>
    <phoneticPr fontId="3"/>
  </si>
  <si>
    <t>放課後等デイサービス　サンスマイル袋井春岡教室</t>
    <phoneticPr fontId="3"/>
  </si>
  <si>
    <t>春岡472</t>
    <phoneticPr fontId="3"/>
  </si>
  <si>
    <t>放課後デイ　Granny袋井</t>
    <phoneticPr fontId="3"/>
  </si>
  <si>
    <t>諸井2011-9</t>
    <phoneticPr fontId="3"/>
  </si>
  <si>
    <t>放課後等デイサービス　ひまわり　袋井中央校</t>
    <phoneticPr fontId="3"/>
  </si>
  <si>
    <t>葵町2-1-8</t>
    <phoneticPr fontId="3"/>
  </si>
  <si>
    <t>放課後等デイサービス　ひまわり　袋井南中前校</t>
    <phoneticPr fontId="3"/>
  </si>
  <si>
    <t>大門20-6</t>
    <phoneticPr fontId="3"/>
  </si>
  <si>
    <t>放課後等デイサービス　ひまわり　袋井山梨校</t>
    <phoneticPr fontId="3"/>
  </si>
  <si>
    <t>下山梨1－14－11</t>
    <phoneticPr fontId="3"/>
  </si>
  <si>
    <t>上山梨1-8-1</t>
    <phoneticPr fontId="3"/>
  </si>
  <si>
    <t>浅羽1341-16</t>
  </si>
  <si>
    <t>合同会社らるご</t>
    <rPh sb="0" eb="2">
      <t>ゴウドウ</t>
    </rPh>
    <rPh sb="2" eb="4">
      <t>カイシャ</t>
    </rPh>
    <phoneticPr fontId="3"/>
  </si>
  <si>
    <t>㈱O.L.N</t>
    <phoneticPr fontId="3"/>
  </si>
  <si>
    <t>ＨＯＴ合同会社</t>
    <rPh sb="3" eb="5">
      <t>ゴウドウ</t>
    </rPh>
    <rPh sb="5" eb="7">
      <t>カイシャ</t>
    </rPh>
    <phoneticPr fontId="3"/>
  </si>
  <si>
    <t>ウェル恵明㈱</t>
    <rPh sb="3" eb="5">
      <t>ケイメイ</t>
    </rPh>
    <phoneticPr fontId="3"/>
  </si>
  <si>
    <t>Wｉｔｈ　Win合同会社</t>
    <rPh sb="8" eb="10">
      <t>ゴウドウ</t>
    </rPh>
    <rPh sb="10" eb="12">
      <t>カイシャ</t>
    </rPh>
    <phoneticPr fontId="3"/>
  </si>
  <si>
    <t>カーム・グリーン㈱</t>
    <phoneticPr fontId="3"/>
  </si>
  <si>
    <t>タップ㈱</t>
    <phoneticPr fontId="3"/>
  </si>
  <si>
    <t>㈱MAHALO</t>
    <phoneticPr fontId="3"/>
  </si>
  <si>
    <t>令和８年４月１日現在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</si>
  <si>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令和８年</t>
    <rPh sb="0" eb="2">
      <t>レイワ</t>
    </rPh>
    <rPh sb="3" eb="4">
      <t>ネン</t>
    </rPh>
    <phoneticPr fontId="3"/>
  </si>
  <si>
    <t>令和７年</t>
    <rPh sb="0" eb="2">
      <t>レイワ</t>
    </rPh>
    <phoneticPr fontId="3"/>
  </si>
  <si>
    <t>出典：教育保育課　　R７年度より様式変更（担当課より）</t>
    <rPh sb="0" eb="2">
      <t>シュッテン</t>
    </rPh>
    <rPh sb="3" eb="5">
      <t>キョウイク</t>
    </rPh>
    <rPh sb="5" eb="7">
      <t>ホイク</t>
    </rPh>
    <rPh sb="7" eb="8">
      <t>カ</t>
    </rPh>
    <rPh sb="12" eb="14">
      <t>ネンド</t>
    </rPh>
    <rPh sb="16" eb="18">
      <t>ヨウシキ</t>
    </rPh>
    <rPh sb="18" eb="20">
      <t>ヘンコウ</t>
    </rPh>
    <rPh sb="21" eb="24">
      <t>タントウカ</t>
    </rPh>
    <phoneticPr fontId="3"/>
  </si>
  <si>
    <t>66《18》</t>
    <phoneticPr fontId="3"/>
  </si>
  <si>
    <t>3《4》</t>
    <phoneticPr fontId="3"/>
  </si>
  <si>
    <t>41《3》</t>
    <phoneticPr fontId="3"/>
  </si>
  <si>
    <t>17《4》</t>
    <phoneticPr fontId="3"/>
  </si>
  <si>
    <t xml:space="preserve"> </t>
    <phoneticPr fontId="3"/>
  </si>
  <si>
    <t>通78</t>
    <rPh sb="0" eb="1">
      <t>ツウ</t>
    </rPh>
    <phoneticPr fontId="3"/>
  </si>
  <si>
    <t>入80　通87</t>
    <rPh sb="0" eb="1">
      <t>ニュウ</t>
    </rPh>
    <rPh sb="4" eb="5">
      <t>ツウ</t>
    </rPh>
    <phoneticPr fontId="3"/>
  </si>
  <si>
    <t>入56　通9</t>
    <rPh sb="0" eb="1">
      <t>イ</t>
    </rPh>
    <rPh sb="4" eb="5">
      <t>ツウ</t>
    </rPh>
    <phoneticPr fontId="3"/>
  </si>
  <si>
    <t>入60　通96</t>
    <rPh sb="0" eb="1">
      <t>ニュウ</t>
    </rPh>
    <rPh sb="4" eb="5">
      <t>ツウ</t>
    </rPh>
    <phoneticPr fontId="3"/>
  </si>
  <si>
    <t>入79　通6</t>
    <rPh sb="0" eb="1">
      <t>イ</t>
    </rPh>
    <rPh sb="4" eb="5">
      <t>ツウ</t>
    </rPh>
    <phoneticPr fontId="3"/>
  </si>
  <si>
    <t>通9</t>
    <rPh sb="0" eb="1">
      <t>ツウ</t>
    </rPh>
    <phoneticPr fontId="3"/>
  </si>
  <si>
    <t>通12</t>
    <rPh sb="0" eb="1">
      <t>ツウ</t>
    </rPh>
    <phoneticPr fontId="3"/>
  </si>
  <si>
    <t>通18</t>
    <rPh sb="0" eb="1">
      <t>ツウ</t>
    </rPh>
    <phoneticPr fontId="3"/>
  </si>
  <si>
    <t>通38</t>
    <rPh sb="0" eb="1">
      <t>ツウ</t>
    </rPh>
    <phoneticPr fontId="3"/>
  </si>
  <si>
    <t>通23</t>
    <rPh sb="0" eb="1">
      <t>ツウ</t>
    </rPh>
    <phoneticPr fontId="3"/>
  </si>
  <si>
    <t>通28</t>
    <rPh sb="0" eb="1">
      <t>ツウ</t>
    </rPh>
    <phoneticPr fontId="3"/>
  </si>
  <si>
    <t>入3</t>
    <rPh sb="0" eb="1">
      <t>ニュウ</t>
    </rPh>
    <phoneticPr fontId="3"/>
  </si>
  <si>
    <t>通35</t>
    <rPh sb="0" eb="1">
      <t>ツウ</t>
    </rPh>
    <phoneticPr fontId="3"/>
  </si>
  <si>
    <t>通31</t>
    <rPh sb="0" eb="1">
      <t>ツウ</t>
    </rPh>
    <phoneticPr fontId="3"/>
  </si>
  <si>
    <t>通45</t>
    <rPh sb="0" eb="1">
      <t>ツウ</t>
    </rPh>
    <phoneticPr fontId="3"/>
  </si>
  <si>
    <t>通16</t>
    <rPh sb="0" eb="1">
      <t>ツウ</t>
    </rPh>
    <phoneticPr fontId="3"/>
  </si>
  <si>
    <t>通4</t>
    <rPh sb="0" eb="1">
      <t>カヨ</t>
    </rPh>
    <phoneticPr fontId="3"/>
  </si>
  <si>
    <t>にじのわ（児童発達支援）</t>
    <rPh sb="5" eb="7">
      <t>ジドウ</t>
    </rPh>
    <rPh sb="7" eb="11">
      <t>ハッタツシエン</t>
    </rPh>
    <phoneticPr fontId="3"/>
  </si>
  <si>
    <t>(株)文長</t>
    <rPh sb="0" eb="1">
      <t>ブン</t>
    </rPh>
    <rPh sb="1" eb="2">
      <t>ナガ</t>
    </rPh>
    <phoneticPr fontId="3"/>
  </si>
  <si>
    <t>(株)文長</t>
    <rPh sb="3" eb="4">
      <t>ブン</t>
    </rPh>
    <rPh sb="4" eb="5">
      <t>ナガ</t>
    </rPh>
    <phoneticPr fontId="3"/>
  </si>
  <si>
    <t>(株）文長</t>
    <rPh sb="1" eb="2">
      <t>カブ</t>
    </rPh>
    <rPh sb="3" eb="5">
      <t>ブンチョウ</t>
    </rPh>
    <phoneticPr fontId="3"/>
  </si>
  <si>
    <t>愛野南２－３－１３</t>
    <rPh sb="0" eb="2">
      <t>アイノ</t>
    </rPh>
    <rPh sb="2" eb="3">
      <t>ミナミ</t>
    </rPh>
    <phoneticPr fontId="3"/>
  </si>
  <si>
    <t>(株)Nowa</t>
    <phoneticPr fontId="3"/>
  </si>
  <si>
    <t>久能１６９４－２</t>
    <rPh sb="0" eb="2">
      <t>クノウ</t>
    </rPh>
    <phoneticPr fontId="3"/>
  </si>
  <si>
    <t>下山梨２－１０－３０</t>
    <rPh sb="0" eb="1">
      <t>シモ</t>
    </rPh>
    <rPh sb="1" eb="3">
      <t>ヤマナシ</t>
    </rPh>
    <phoneticPr fontId="3"/>
  </si>
  <si>
    <t>通25</t>
    <rPh sb="0" eb="1">
      <t>ツウ</t>
    </rPh>
    <phoneticPr fontId="3"/>
  </si>
  <si>
    <t>通17</t>
    <rPh sb="0" eb="1">
      <t>カヨ</t>
    </rPh>
    <phoneticPr fontId="3"/>
  </si>
  <si>
    <t>通43</t>
    <rPh sb="0" eb="1">
      <t>カヨ</t>
    </rPh>
    <phoneticPr fontId="3"/>
  </si>
  <si>
    <t>通22</t>
    <rPh sb="0" eb="1">
      <t>ツウ</t>
    </rPh>
    <phoneticPr fontId="3"/>
  </si>
  <si>
    <t>通3</t>
    <rPh sb="0" eb="1">
      <t>ツウ</t>
    </rPh>
    <phoneticPr fontId="3"/>
  </si>
  <si>
    <t>久能１６９４－2</t>
    <rPh sb="0" eb="2">
      <t>クノウ</t>
    </rPh>
    <phoneticPr fontId="3"/>
  </si>
  <si>
    <t>通11</t>
    <rPh sb="0" eb="1">
      <t>ツウ</t>
    </rPh>
    <phoneticPr fontId="3"/>
  </si>
  <si>
    <t>放課後等デイサービス　ひまわり 袋井浅羽校</t>
    <rPh sb="0" eb="3">
      <t>ホウカゴ</t>
    </rPh>
    <rPh sb="3" eb="4">
      <t>トウ</t>
    </rPh>
    <rPh sb="16" eb="18">
      <t>フクロイ</t>
    </rPh>
    <rPh sb="18" eb="20">
      <t>アサバ</t>
    </rPh>
    <rPh sb="20" eb="21">
      <t>コウ</t>
    </rPh>
    <phoneticPr fontId="3"/>
  </si>
  <si>
    <t>放課後等デイサービス　ひまわり　袋井駅北口校</t>
    <rPh sb="19" eb="21">
      <t>キタグチ</t>
    </rPh>
    <phoneticPr fontId="3"/>
  </si>
  <si>
    <t>掛之上20-11</t>
    <rPh sb="0" eb="1">
      <t>カケ</t>
    </rPh>
    <rPh sb="1" eb="2">
      <t>ノ</t>
    </rPh>
    <rPh sb="2" eb="3">
      <t>ウエ</t>
    </rPh>
    <phoneticPr fontId="3"/>
  </si>
  <si>
    <t>すこやか山梨（放課後等ディ）</t>
    <rPh sb="4" eb="6">
      <t>ヤマナシ</t>
    </rPh>
    <rPh sb="7" eb="10">
      <t>ホウカゴ</t>
    </rPh>
    <rPh sb="10" eb="11">
      <t>ナド</t>
    </rPh>
    <phoneticPr fontId="3"/>
  </si>
  <si>
    <t>にじのわ（放課後等ディ）</t>
    <rPh sb="5" eb="8">
      <t>ホウカゴ</t>
    </rPh>
    <rPh sb="8" eb="9">
      <t>ナド</t>
    </rPh>
    <phoneticPr fontId="3"/>
  </si>
  <si>
    <t>りとむ(放課後等ディ）</t>
    <rPh sb="4" eb="7">
      <t>ホウカゴ</t>
    </rPh>
    <rPh sb="7" eb="8">
      <t>ナド</t>
    </rPh>
    <phoneticPr fontId="3"/>
  </si>
  <si>
    <t>ポムポムの樹（児童発達支援）</t>
    <rPh sb="7" eb="9">
      <t>ジドウ</t>
    </rPh>
    <rPh sb="9" eb="13">
      <t>ハッタツシエン</t>
    </rPh>
    <phoneticPr fontId="3"/>
  </si>
  <si>
    <t>すこやか旭（放課後等ディ）</t>
    <rPh sb="4" eb="5">
      <t>アサヒ</t>
    </rPh>
    <rPh sb="6" eb="9">
      <t>ホウカゴ</t>
    </rPh>
    <rPh sb="9" eb="10">
      <t>ナド</t>
    </rPh>
    <phoneticPr fontId="3"/>
  </si>
  <si>
    <t>通27</t>
    <rPh sb="0" eb="1">
      <t>ツウ</t>
    </rPh>
    <phoneticPr fontId="3"/>
  </si>
  <si>
    <t>こども発達サポートセンターここもど</t>
    <phoneticPr fontId="3"/>
  </si>
  <si>
    <t>児童発達支援センターだいち（児童発達支援）</t>
    <rPh sb="0" eb="2">
      <t>ジドウ</t>
    </rPh>
    <rPh sb="2" eb="4">
      <t>ハッタツ</t>
    </rPh>
    <rPh sb="4" eb="6">
      <t>シエン</t>
    </rPh>
    <rPh sb="14" eb="16">
      <t>ジドウ</t>
    </rPh>
    <rPh sb="16" eb="18">
      <t>ハッタツ</t>
    </rPh>
    <rPh sb="18" eb="20">
      <t>シエン</t>
    </rPh>
    <phoneticPr fontId="3"/>
  </si>
  <si>
    <t>児童発達支援センターだいち（放課後等ディ）</t>
    <rPh sb="0" eb="2">
      <t>ジドウ</t>
    </rPh>
    <rPh sb="2" eb="4">
      <t>ハッタツ</t>
    </rPh>
    <rPh sb="4" eb="6">
      <t>シエン</t>
    </rPh>
    <rPh sb="14" eb="17">
      <t>ホウカゴ</t>
    </rPh>
    <rPh sb="17" eb="18">
      <t>ナド</t>
    </rPh>
    <phoneticPr fontId="3"/>
  </si>
  <si>
    <t>出典：しあわせ推進課、保険課、こども支援課、こども政策課</t>
    <rPh sb="7" eb="10">
      <t>スイシンカ</t>
    </rPh>
    <rPh sb="11" eb="13">
      <t>ホケン</t>
    </rPh>
    <rPh sb="13" eb="14">
      <t>カ</t>
    </rPh>
    <rPh sb="18" eb="20">
      <t>シエン</t>
    </rPh>
    <rPh sb="20" eb="21">
      <t>カ</t>
    </rPh>
    <rPh sb="25" eb="27">
      <t>セイサク</t>
    </rPh>
    <rPh sb="27" eb="28">
      <t>カ</t>
    </rPh>
    <phoneticPr fontId="3"/>
  </si>
  <si>
    <t>通53</t>
    <rPh sb="0" eb="1">
      <t>ツウ</t>
    </rPh>
    <phoneticPr fontId="3"/>
  </si>
  <si>
    <t>1,556人</t>
    <rPh sb="5" eb="6">
      <t>ニン</t>
    </rPh>
    <phoneticPr fontId="3"/>
  </si>
  <si>
    <t>方丈3丁目2-3</t>
    <rPh sb="0" eb="2">
      <t>ホウジョウ</t>
    </rPh>
    <rPh sb="3" eb="5">
      <t>チョウメ</t>
    </rPh>
    <phoneticPr fontId="3"/>
  </si>
  <si>
    <t>愛野南2丁目3-13</t>
    <rPh sb="0" eb="2">
      <t>アイノ</t>
    </rPh>
    <rPh sb="2" eb="3">
      <t>ミナミ</t>
    </rPh>
    <rPh sb="4" eb="6">
      <t>チョウメ</t>
    </rPh>
    <phoneticPr fontId="3"/>
  </si>
  <si>
    <r>
      <t>通</t>
    </r>
    <r>
      <rPr>
        <sz val="11"/>
        <rFont val="ＭＳ Ｐゴシック"/>
        <family val="3"/>
        <charset val="128"/>
      </rPr>
      <t>24(1日当たり）</t>
    </r>
    <rPh sb="0" eb="1">
      <t>ツウ</t>
    </rPh>
    <rPh sb="5" eb="6">
      <t>ニチ</t>
    </rPh>
    <rPh sb="6" eb="7">
      <t>ア</t>
    </rPh>
    <phoneticPr fontId="3"/>
  </si>
  <si>
    <r>
      <t>通</t>
    </r>
    <r>
      <rPr>
        <sz val="11"/>
        <rFont val="ＭＳ Ｐゴシック"/>
        <family val="3"/>
        <charset val="128"/>
      </rPr>
      <t>26</t>
    </r>
    <rPh sb="0" eb="1">
      <t>ツウ</t>
    </rPh>
    <phoneticPr fontId="3"/>
  </si>
  <si>
    <r>
      <t>すこやかワーク</t>
    </r>
    <r>
      <rPr>
        <sz val="11"/>
        <rFont val="ＭＳ Ｐゴシック"/>
        <family val="3"/>
        <charset val="128"/>
      </rPr>
      <t>（就労B型）</t>
    </r>
    <rPh sb="8" eb="10">
      <t>シュウロウ</t>
    </rPh>
    <rPh sb="11" eb="12">
      <t>ガタ</t>
    </rPh>
    <phoneticPr fontId="3"/>
  </si>
  <si>
    <r>
      <t>すこやか</t>
    </r>
    <r>
      <rPr>
        <sz val="11"/>
        <rFont val="ＭＳ Ｐゴシック"/>
        <family val="3"/>
        <charset val="128"/>
      </rPr>
      <t>国本（児童発達支援）</t>
    </r>
    <rPh sb="4" eb="6">
      <t>クニモト</t>
    </rPh>
    <rPh sb="7" eb="9">
      <t>ジドウ</t>
    </rPh>
    <rPh sb="9" eb="11">
      <t>ハッタツ</t>
    </rPh>
    <rPh sb="11" eb="13">
      <t>シエン</t>
    </rPh>
    <phoneticPr fontId="3"/>
  </si>
  <si>
    <r>
      <t>通</t>
    </r>
    <r>
      <rPr>
        <sz val="11"/>
        <rFont val="ＭＳ Ｐゴシック"/>
        <family val="3"/>
        <charset val="128"/>
      </rPr>
      <t>6</t>
    </r>
    <rPh sb="0" eb="1">
      <t>ツウ</t>
    </rPh>
    <phoneticPr fontId="3"/>
  </si>
  <si>
    <r>
      <t>すこやか</t>
    </r>
    <r>
      <rPr>
        <sz val="11"/>
        <rFont val="ＭＳ Ｐゴシック"/>
        <family val="3"/>
        <charset val="128"/>
      </rPr>
      <t>国本（放課後等デイ）</t>
    </r>
    <rPh sb="4" eb="6">
      <t>クニモト</t>
    </rPh>
    <rPh sb="7" eb="10">
      <t>ホウカゴ</t>
    </rPh>
    <rPh sb="10" eb="11">
      <t>トウ</t>
    </rPh>
    <phoneticPr fontId="3"/>
  </si>
  <si>
    <r>
      <t>EAC袋井（放課後</t>
    </r>
    <r>
      <rPr>
        <sz val="11"/>
        <rFont val="ＭＳ Ｐゴシック"/>
        <family val="3"/>
        <charset val="128"/>
      </rPr>
      <t>等デイ）</t>
    </r>
    <rPh sb="6" eb="9">
      <t>ホウカゴ</t>
    </rPh>
    <rPh sb="9" eb="10">
      <t>ナド</t>
    </rPh>
    <phoneticPr fontId="3"/>
  </si>
  <si>
    <r>
      <t>こぱんはうすさくら　袋井川井教室（</t>
    </r>
    <r>
      <rPr>
        <sz val="11"/>
        <rFont val="ＭＳ Ｐゴシック"/>
        <family val="3"/>
        <charset val="128"/>
      </rPr>
      <t>放課後等デイ）</t>
    </r>
    <rPh sb="17" eb="20">
      <t>ホウカゴ</t>
    </rPh>
    <rPh sb="20" eb="21">
      <t>ナド</t>
    </rPh>
    <phoneticPr fontId="3"/>
  </si>
  <si>
    <r>
      <t>アソベル袋井</t>
    </r>
    <r>
      <rPr>
        <sz val="11"/>
        <rFont val="ＭＳ Ｐゴシック"/>
        <family val="3"/>
        <charset val="128"/>
      </rPr>
      <t>（放課後等デイ）</t>
    </r>
    <rPh sb="7" eb="10">
      <t>ホウカゴ</t>
    </rPh>
    <rPh sb="10" eb="11">
      <t>ナド</t>
    </rPh>
    <phoneticPr fontId="3"/>
  </si>
  <si>
    <r>
      <t>アソベルあさひ町</t>
    </r>
    <r>
      <rPr>
        <sz val="11"/>
        <rFont val="ＭＳ Ｐゴシック"/>
        <family val="3"/>
        <charset val="128"/>
      </rPr>
      <t>（放課後等デイ）</t>
    </r>
    <phoneticPr fontId="3"/>
  </si>
  <si>
    <r>
      <t>アソベル久能</t>
    </r>
    <r>
      <rPr>
        <sz val="11"/>
        <rFont val="ＭＳ Ｐゴシック"/>
        <family val="3"/>
        <charset val="128"/>
      </rPr>
      <t>（放課後等デイ）</t>
    </r>
    <phoneticPr fontId="3"/>
  </si>
  <si>
    <r>
      <t>アソベル袋井駅前</t>
    </r>
    <r>
      <rPr>
        <sz val="11"/>
        <rFont val="ＭＳ Ｐゴシック"/>
        <family val="3"/>
        <charset val="128"/>
      </rPr>
      <t>（放課後等デイ）</t>
    </r>
    <phoneticPr fontId="3"/>
  </si>
  <si>
    <r>
      <t>子どもハウスULU上山梨</t>
    </r>
    <r>
      <rPr>
        <sz val="11"/>
        <rFont val="ＭＳ Ｐゴシック"/>
        <family val="3"/>
        <charset val="128"/>
      </rPr>
      <t>（放課後等デイ）</t>
    </r>
    <phoneticPr fontId="3"/>
  </si>
  <si>
    <r>
      <t>子どもハウスULU浅羽</t>
    </r>
    <r>
      <rPr>
        <sz val="11"/>
        <rFont val="ＭＳ Ｐゴシック"/>
        <family val="3"/>
        <charset val="128"/>
      </rPr>
      <t>（放課後等デイ）</t>
    </r>
    <phoneticPr fontId="3"/>
  </si>
  <si>
    <r>
      <t>3歳～</t>
    </r>
    <r>
      <rPr>
        <sz val="11"/>
        <rFont val="ＭＳ Ｐゴシック"/>
        <family val="3"/>
        <charset val="128"/>
      </rPr>
      <t>中学生</t>
    </r>
    <rPh sb="1" eb="2">
      <t>サイ</t>
    </rPh>
    <rPh sb="3" eb="6">
      <t>チュウガクセイ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</si>
</sst>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#,##0.0_ "/>
    <numFmt numFmtId="177" formatCode="0.0_ "/>
    <numFmt numFmtId="178" formatCode="0.00_ "/>
    <numFmt numFmtId="179" formatCode="#,##0_ "/>
    <numFmt numFmtId="180" formatCode="0.000;&quot;▲ &quot;0.000"/>
    <numFmt numFmtId="181" formatCode="0.00;&quot;▲ &quot;0.00"/>
    <numFmt numFmtId="182" formatCode="#,##0_);[Red]\(#,##0\)"/>
    <numFmt numFmtId="183" formatCode="#,##0_ ;[Red]\-#,##0\ "/>
    <numFmt numFmtId="184" formatCode="#,##0;&quot;▲ &quot;#,##0"/>
    <numFmt numFmtId="185" formatCode="0_);\(0\)"/>
    <numFmt numFmtId="186" formatCode="0_);[Red]\(0\)"/>
    <numFmt numFmtId="187" formatCode="0.0_);[Red]\(0.0\)"/>
    <numFmt numFmtId="188" formatCode="0.0"/>
    <numFmt numFmtId="189" formatCode="0_ "/>
    <numFmt numFmtId="190" formatCode="#,###&quot;人&quot;"/>
    <numFmt numFmtId="191" formatCode="[$-411]ge\.m\.d;@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63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9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6" fillId="0" borderId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</cellStyleXfs>
  <cellXfs count="647">
    <xf numFmtId="0" fontId="0" fillId="0" borderId="0" xfId="0"/>
    <xf numFmtId="0" fontId="2" fillId="0" borderId="0" xfId="0" applyFont="1"/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0" borderId="10" xfId="0" applyFont="1" applyBorder="1"/>
    <xf numFmtId="38" fontId="1" fillId="0" borderId="10" xfId="99" applyFont="1" applyFill="1" applyBorder="1"/>
    <xf numFmtId="0" fontId="1" fillId="0" borderId="0" xfId="0" applyFont="1" applyAlignment="1">
      <alignment horizontal="left"/>
    </xf>
    <xf numFmtId="178" fontId="1" fillId="0" borderId="0" xfId="0" applyNumberFormat="1" applyFont="1"/>
    <xf numFmtId="38" fontId="1" fillId="0" borderId="10" xfId="99" applyFont="1" applyFill="1" applyBorder="1" applyAlignment="1">
      <alignment horizontal="right"/>
    </xf>
    <xf numFmtId="0" fontId="1" fillId="0" borderId="14" xfId="0" applyFont="1" applyBorder="1"/>
    <xf numFmtId="179" fontId="1" fillId="0" borderId="14" xfId="0" applyNumberFormat="1" applyFont="1" applyBorder="1"/>
    <xf numFmtId="38" fontId="0" fillId="0" borderId="10" xfId="99" applyFont="1" applyFill="1" applyBorder="1"/>
    <xf numFmtId="179" fontId="1" fillId="0" borderId="10" xfId="0" applyNumberFormat="1" applyFont="1" applyBorder="1"/>
    <xf numFmtId="3" fontId="1" fillId="0" borderId="10" xfId="0" applyNumberFormat="1" applyFont="1" applyBorder="1"/>
    <xf numFmtId="38" fontId="1" fillId="0" borderId="10" xfId="99" applyFill="1" applyBorder="1"/>
    <xf numFmtId="179" fontId="1" fillId="0" borderId="16" xfId="0" applyNumberFormat="1" applyFont="1" applyBorder="1"/>
    <xf numFmtId="179" fontId="1" fillId="0" borderId="18" xfId="0" applyNumberFormat="1" applyFont="1" applyBorder="1"/>
    <xf numFmtId="179" fontId="0" fillId="0" borderId="10" xfId="0" applyNumberFormat="1" applyBorder="1"/>
    <xf numFmtId="182" fontId="1" fillId="0" borderId="10" xfId="99" applyNumberFormat="1" applyFont="1" applyFill="1" applyBorder="1"/>
    <xf numFmtId="179" fontId="1" fillId="0" borderId="10" xfId="99" applyNumberFormat="1" applyFont="1" applyFill="1" applyBorder="1" applyAlignment="1">
      <alignment horizontal="right" vertical="center"/>
    </xf>
    <xf numFmtId="179" fontId="0" fillId="0" borderId="10" xfId="99" applyNumberFormat="1" applyFont="1" applyFill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38" fontId="1" fillId="0" borderId="10" xfId="99" applyFont="1" applyFill="1" applyBorder="1" applyAlignment="1">
      <alignment horizontal="center" vertical="center"/>
    </xf>
    <xf numFmtId="38" fontId="1" fillId="0" borderId="0" xfId="99" applyFont="1" applyFill="1" applyBorder="1" applyAlignment="1">
      <alignment horizontal="right"/>
    </xf>
    <xf numFmtId="40" fontId="1" fillId="0" borderId="0" xfId="99" applyNumberFormat="1" applyFont="1" applyFill="1" applyBorder="1"/>
    <xf numFmtId="176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horizontal="center"/>
    </xf>
    <xf numFmtId="38" fontId="1" fillId="0" borderId="0" xfId="99" applyFont="1" applyFill="1" applyBorder="1"/>
    <xf numFmtId="0" fontId="1" fillId="0" borderId="15" xfId="0" applyFont="1" applyBorder="1" applyAlignment="1">
      <alignment horizontal="center"/>
    </xf>
    <xf numFmtId="38" fontId="1" fillId="0" borderId="18" xfId="99" applyFont="1" applyFill="1" applyBorder="1"/>
    <xf numFmtId="38" fontId="0" fillId="0" borderId="10" xfId="0" applyNumberFormat="1" applyBorder="1"/>
    <xf numFmtId="4" fontId="1" fillId="0" borderId="10" xfId="99" applyNumberFormat="1" applyFont="1" applyFill="1" applyBorder="1"/>
    <xf numFmtId="4" fontId="1" fillId="0" borderId="10" xfId="0" applyNumberFormat="1" applyFont="1" applyBorder="1"/>
    <xf numFmtId="0" fontId="7" fillId="0" borderId="10" xfId="0" applyFont="1" applyBorder="1" applyAlignment="1">
      <alignment horizontal="center"/>
    </xf>
    <xf numFmtId="40" fontId="1" fillId="0" borderId="10" xfId="99" applyNumberFormat="1" applyFont="1" applyFill="1" applyBorder="1"/>
    <xf numFmtId="0" fontId="31" fillId="0" borderId="0" xfId="0" applyFont="1"/>
    <xf numFmtId="38" fontId="1" fillId="0" borderId="0" xfId="99" applyFont="1" applyBorder="1" applyAlignment="1">
      <alignment horizontal="left"/>
    </xf>
    <xf numFmtId="38" fontId="1" fillId="0" borderId="0" xfId="99" applyFont="1"/>
    <xf numFmtId="38" fontId="1" fillId="0" borderId="0" xfId="99" applyFont="1" applyFill="1"/>
    <xf numFmtId="38" fontId="1" fillId="0" borderId="10" xfId="99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3" fontId="0" fillId="0" borderId="10" xfId="0" applyNumberFormat="1" applyBorder="1"/>
    <xf numFmtId="0" fontId="0" fillId="0" borderId="0" xfId="0" applyAlignment="1">
      <alignment horizontal="left"/>
    </xf>
    <xf numFmtId="38" fontId="1" fillId="0" borderId="10" xfId="99" applyFont="1" applyFill="1" applyBorder="1" applyAlignment="1"/>
    <xf numFmtId="38" fontId="1" fillId="0" borderId="14" xfId="99" applyFont="1" applyBorder="1" applyAlignment="1">
      <alignment horizontal="center" vertical="center"/>
    </xf>
    <xf numFmtId="38" fontId="1" fillId="0" borderId="0" xfId="99" applyAlignment="1">
      <alignment vertical="center"/>
    </xf>
    <xf numFmtId="38" fontId="1" fillId="0" borderId="0" xfId="99" applyFont="1" applyFill="1" applyAlignment="1">
      <alignment vertical="center"/>
    </xf>
    <xf numFmtId="38" fontId="1" fillId="0" borderId="0" xfId="99" applyFont="1" applyAlignment="1">
      <alignment vertical="center"/>
    </xf>
    <xf numFmtId="38" fontId="1" fillId="0" borderId="11" xfId="99" applyFont="1" applyBorder="1" applyAlignment="1">
      <alignment horizontal="center" vertical="center"/>
    </xf>
    <xf numFmtId="38" fontId="1" fillId="0" borderId="12" xfId="99" applyFont="1" applyBorder="1" applyAlignment="1">
      <alignment horizontal="center" vertical="center"/>
    </xf>
    <xf numFmtId="183" fontId="1" fillId="0" borderId="10" xfId="99" applyNumberFormat="1" applyFont="1" applyFill="1" applyBorder="1" applyAlignment="1">
      <alignment vertical="center"/>
    </xf>
    <xf numFmtId="182" fontId="1" fillId="0" borderId="10" xfId="99" applyNumberFormat="1" applyFont="1" applyFill="1" applyBorder="1" applyAlignment="1">
      <alignment vertical="center"/>
    </xf>
    <xf numFmtId="182" fontId="1" fillId="0" borderId="10" xfId="99" applyNumberFormat="1" applyFont="1" applyFill="1" applyBorder="1" applyAlignment="1">
      <alignment horizontal="right" vertical="center"/>
    </xf>
    <xf numFmtId="182" fontId="0" fillId="0" borderId="10" xfId="0" applyNumberFormat="1" applyBorder="1"/>
    <xf numFmtId="182" fontId="0" fillId="0" borderId="10" xfId="0" applyNumberFormat="1" applyBorder="1" applyAlignment="1">
      <alignment horizontal="right"/>
    </xf>
    <xf numFmtId="38" fontId="1" fillId="0" borderId="0" xfId="99" applyFont="1" applyFill="1" applyBorder="1" applyAlignment="1">
      <alignment vertical="center"/>
    </xf>
    <xf numFmtId="38" fontId="1" fillId="0" borderId="0" xfId="99" applyFont="1" applyFill="1" applyAlignment="1">
      <alignment horizontal="right" vertical="center"/>
    </xf>
    <xf numFmtId="182" fontId="1" fillId="0" borderId="10" xfId="99" applyNumberFormat="1" applyFont="1" applyFill="1" applyBorder="1" applyAlignment="1">
      <alignment horizontal="right"/>
    </xf>
    <xf numFmtId="38" fontId="0" fillId="0" borderId="10" xfId="99" applyFont="1" applyFill="1" applyBorder="1" applyAlignment="1"/>
    <xf numFmtId="38" fontId="0" fillId="0" borderId="10" xfId="99" applyFont="1" applyFill="1" applyBorder="1" applyAlignment="1">
      <alignment horizontal="right"/>
    </xf>
    <xf numFmtId="40" fontId="0" fillId="0" borderId="10" xfId="99" applyNumberFormat="1" applyFont="1" applyFill="1" applyBorder="1" applyAlignment="1"/>
    <xf numFmtId="183" fontId="0" fillId="0" borderId="10" xfId="99" applyNumberFormat="1" applyFont="1" applyFill="1" applyBorder="1" applyAlignment="1"/>
    <xf numFmtId="38" fontId="1" fillId="0" borderId="14" xfId="99" applyFont="1" applyFill="1" applyBorder="1" applyAlignment="1">
      <alignment vertical="center"/>
    </xf>
    <xf numFmtId="38" fontId="2" fillId="0" borderId="0" xfId="99" applyFont="1" applyAlignment="1">
      <alignment horizontal="left" vertical="center"/>
    </xf>
    <xf numFmtId="38" fontId="0" fillId="0" borderId="0" xfId="99" applyFont="1" applyBorder="1" applyAlignment="1">
      <alignment horizontal="center" vertical="center"/>
    </xf>
    <xf numFmtId="38" fontId="0" fillId="0" borderId="10" xfId="99" applyFont="1" applyBorder="1" applyAlignment="1">
      <alignment horizontal="center" vertical="center"/>
    </xf>
    <xf numFmtId="0" fontId="1" fillId="0" borderId="17" xfId="0" applyFont="1" applyBorder="1"/>
    <xf numFmtId="183" fontId="1" fillId="0" borderId="29" xfId="99" applyNumberFormat="1" applyFont="1" applyFill="1" applyBorder="1" applyAlignment="1">
      <alignment vertical="center"/>
    </xf>
    <xf numFmtId="38" fontId="1" fillId="0" borderId="11" xfId="99" applyFont="1" applyFill="1" applyBorder="1" applyAlignment="1">
      <alignment horizontal="center" vertical="center"/>
    </xf>
    <xf numFmtId="38" fontId="1" fillId="0" borderId="12" xfId="99" applyFont="1" applyFill="1" applyBorder="1" applyAlignment="1">
      <alignment horizontal="center" vertical="center"/>
    </xf>
    <xf numFmtId="182" fontId="0" fillId="0" borderId="29" xfId="0" applyNumberFormat="1" applyBorder="1"/>
    <xf numFmtId="182" fontId="0" fillId="0" borderId="29" xfId="0" applyNumberFormat="1" applyBorder="1" applyAlignment="1">
      <alignment horizontal="right"/>
    </xf>
    <xf numFmtId="38" fontId="1" fillId="0" borderId="0" xfId="99" applyFont="1" applyFill="1" applyBorder="1" applyAlignment="1">
      <alignment horizontal="left"/>
    </xf>
    <xf numFmtId="183" fontId="1" fillId="0" borderId="0" xfId="99" applyNumberFormat="1" applyFont="1" applyFill="1" applyBorder="1" applyAlignment="1">
      <alignment vertical="center"/>
    </xf>
    <xf numFmtId="0" fontId="0" fillId="0" borderId="17" xfId="0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2" xfId="0" applyFont="1" applyBorder="1"/>
    <xf numFmtId="0" fontId="1" fillId="0" borderId="21" xfId="0" applyFont="1" applyBorder="1"/>
    <xf numFmtId="183" fontId="1" fillId="0" borderId="10" xfId="99" applyNumberFormat="1" applyFont="1" applyFill="1" applyBorder="1" applyAlignment="1"/>
    <xf numFmtId="40" fontId="1" fillId="0" borderId="10" xfId="99" applyNumberFormat="1" applyFont="1" applyFill="1" applyBorder="1" applyAlignment="1"/>
    <xf numFmtId="2" fontId="1" fillId="0" borderId="0" xfId="0" applyNumberFormat="1" applyFont="1"/>
    <xf numFmtId="186" fontId="1" fillId="0" borderId="10" xfId="99" applyNumberFormat="1" applyFont="1" applyFill="1" applyBorder="1" applyAlignment="1">
      <alignment horizontal="right" vertical="center"/>
    </xf>
    <xf numFmtId="186" fontId="0" fillId="0" borderId="10" xfId="0" applyNumberFormat="1" applyBorder="1" applyAlignment="1">
      <alignment horizontal="right"/>
    </xf>
    <xf numFmtId="38" fontId="0" fillId="0" borderId="0" xfId="99" applyFont="1" applyFill="1" applyBorder="1" applyAlignment="1">
      <alignment horizontal="left"/>
    </xf>
    <xf numFmtId="38" fontId="31" fillId="0" borderId="0" xfId="99" applyFont="1" applyFill="1" applyBorder="1" applyAlignment="1">
      <alignment horizontal="left"/>
    </xf>
    <xf numFmtId="38" fontId="31" fillId="0" borderId="0" xfId="99" applyFont="1" applyFill="1"/>
    <xf numFmtId="38" fontId="31" fillId="0" borderId="0" xfId="99" applyFont="1" applyFill="1" applyBorder="1" applyAlignment="1">
      <alignment vertical="center"/>
    </xf>
    <xf numFmtId="3" fontId="33" fillId="0" borderId="0" xfId="0" applyNumberFormat="1" applyFont="1" applyAlignment="1">
      <alignment vertical="center"/>
    </xf>
    <xf numFmtId="0" fontId="30" fillId="0" borderId="0" xfId="0" applyFont="1"/>
    <xf numFmtId="0" fontId="27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8" fontId="1" fillId="0" borderId="29" xfId="99" applyFont="1" applyFill="1" applyBorder="1" applyAlignment="1" applyProtection="1">
      <alignment horizontal="center" vertical="center"/>
    </xf>
    <xf numFmtId="38" fontId="1" fillId="0" borderId="10" xfId="99" applyFont="1" applyFill="1" applyBorder="1" applyAlignment="1" applyProtection="1">
      <alignment horizontal="center" vertical="center"/>
    </xf>
    <xf numFmtId="38" fontId="32" fillId="0" borderId="10" xfId="99" applyFont="1" applyFill="1" applyBorder="1" applyAlignment="1" applyProtection="1">
      <alignment horizontal="center" vertical="center"/>
    </xf>
    <xf numFmtId="0" fontId="0" fillId="0" borderId="14" xfId="0" applyBorder="1" applyAlignment="1">
      <alignment horizontal="center" vertical="center" wrapText="1" shrinkToFit="1"/>
    </xf>
    <xf numFmtId="38" fontId="1" fillId="0" borderId="14" xfId="99" applyFont="1" applyFill="1" applyBorder="1" applyAlignment="1" applyProtection="1">
      <alignment horizontal="center" vertical="center"/>
    </xf>
    <xf numFmtId="38" fontId="32" fillId="0" borderId="14" xfId="99" applyFont="1" applyFill="1" applyBorder="1" applyAlignment="1" applyProtection="1">
      <alignment horizontal="center" vertical="center"/>
    </xf>
    <xf numFmtId="38" fontId="32" fillId="0" borderId="16" xfId="99" applyFont="1" applyFill="1" applyBorder="1" applyAlignment="1" applyProtection="1">
      <alignment horizontal="center" vertical="center"/>
    </xf>
    <xf numFmtId="0" fontId="32" fillId="0" borderId="14" xfId="0" applyFont="1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38" fontId="1" fillId="0" borderId="12" xfId="99" applyFont="1" applyFill="1" applyBorder="1" applyAlignment="1" applyProtection="1">
      <alignment horizontal="center" vertical="center"/>
    </xf>
    <xf numFmtId="38" fontId="32" fillId="0" borderId="12" xfId="99" applyFont="1" applyFill="1" applyBorder="1" applyAlignment="1" applyProtection="1">
      <alignment horizontal="center" vertical="center"/>
    </xf>
    <xf numFmtId="38" fontId="32" fillId="0" borderId="15" xfId="99" applyFont="1" applyFill="1" applyBorder="1" applyAlignment="1" applyProtection="1">
      <alignment horizontal="center" vertical="center"/>
    </xf>
    <xf numFmtId="0" fontId="32" fillId="0" borderId="12" xfId="0" applyFont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38" fontId="1" fillId="0" borderId="11" xfId="99" applyFont="1" applyFill="1" applyBorder="1" applyAlignment="1" applyProtection="1">
      <alignment horizontal="center" vertical="center"/>
    </xf>
    <xf numFmtId="38" fontId="32" fillId="0" borderId="11" xfId="99" applyFont="1" applyFill="1" applyBorder="1" applyAlignment="1" applyProtection="1">
      <alignment horizontal="center" vertical="center"/>
    </xf>
    <xf numFmtId="0" fontId="0" fillId="0" borderId="25" xfId="0" applyBorder="1" applyAlignment="1">
      <alignment shrinkToFit="1"/>
    </xf>
    <xf numFmtId="0" fontId="0" fillId="0" borderId="0" xfId="0" applyAlignment="1">
      <alignment shrinkToFit="1"/>
    </xf>
    <xf numFmtId="0" fontId="0" fillId="0" borderId="25" xfId="0" applyBorder="1" applyAlignment="1">
      <alignment horizontal="left" shrinkToFit="1"/>
    </xf>
    <xf numFmtId="0" fontId="0" fillId="0" borderId="0" xfId="0" applyAlignment="1">
      <alignment horizontal="left" shrinkToFit="1"/>
    </xf>
    <xf numFmtId="0" fontId="0" fillId="0" borderId="25" xfId="0" applyBorder="1" applyAlignment="1">
      <alignment horizontal="left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 shrinkToFit="1"/>
    </xf>
    <xf numFmtId="38" fontId="1" fillId="0" borderId="0" xfId="99" applyFont="1" applyFill="1" applyBorder="1" applyAlignment="1" applyProtection="1">
      <alignment horizontal="center" vertical="center"/>
    </xf>
    <xf numFmtId="38" fontId="32" fillId="0" borderId="0" xfId="99" applyFont="1" applyFill="1" applyBorder="1" applyAlignment="1" applyProtection="1">
      <alignment horizontal="center" vertical="center"/>
    </xf>
    <xf numFmtId="0" fontId="32" fillId="0" borderId="11" xfId="0" applyFont="1" applyBorder="1" applyAlignment="1">
      <alignment horizontal="center" vertical="center" wrapText="1" shrinkToFit="1"/>
    </xf>
    <xf numFmtId="0" fontId="0" fillId="0" borderId="25" xfId="0" applyBorder="1"/>
    <xf numFmtId="0" fontId="0" fillId="0" borderId="14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7" xfId="0" applyBorder="1" applyAlignment="1">
      <alignment horizontal="right"/>
    </xf>
    <xf numFmtId="0" fontId="0" fillId="0" borderId="10" xfId="0" applyBorder="1"/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5" borderId="0" xfId="0" applyFill="1" applyAlignment="1">
      <alignment horizontal="left"/>
    </xf>
    <xf numFmtId="0" fontId="7" fillId="0" borderId="10" xfId="0" applyFont="1" applyBorder="1" applyAlignment="1">
      <alignment shrinkToFit="1"/>
    </xf>
    <xf numFmtId="57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right"/>
    </xf>
    <xf numFmtId="0" fontId="5" fillId="0" borderId="0" xfId="0" applyFont="1"/>
    <xf numFmtId="0" fontId="0" fillId="0" borderId="10" xfId="0" applyBorder="1" applyAlignment="1">
      <alignment vertical="top" wrapText="1"/>
    </xf>
    <xf numFmtId="0" fontId="7" fillId="0" borderId="10" xfId="0" applyFont="1" applyBorder="1" applyAlignment="1">
      <alignment vertical="top" shrinkToFit="1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shrinkToFit="1"/>
    </xf>
    <xf numFmtId="0" fontId="0" fillId="0" borderId="10" xfId="0" applyBorder="1" applyAlignment="1">
      <alignment horizontal="right" shrinkToFit="1"/>
    </xf>
    <xf numFmtId="0" fontId="7" fillId="0" borderId="10" xfId="0" applyFont="1" applyBorder="1" applyAlignment="1">
      <alignment vertical="center" shrinkToFit="1"/>
    </xf>
    <xf numFmtId="0" fontId="7" fillId="0" borderId="10" xfId="0" applyFont="1" applyBorder="1" applyAlignment="1">
      <alignment horizontal="left" vertical="center" shrinkToFit="1"/>
    </xf>
    <xf numFmtId="0" fontId="0" fillId="0" borderId="10" xfId="0" applyBorder="1" applyAlignment="1">
      <alignment vertical="center" shrinkToFit="1"/>
    </xf>
    <xf numFmtId="57" fontId="0" fillId="0" borderId="10" xfId="0" applyNumberFormat="1" applyBorder="1" applyAlignment="1">
      <alignment horizontal="center" vertical="center" shrinkToFit="1"/>
    </xf>
    <xf numFmtId="0" fontId="5" fillId="0" borderId="10" xfId="0" applyFont="1" applyBorder="1" applyAlignment="1">
      <alignment vertical="center" wrapText="1"/>
    </xf>
    <xf numFmtId="0" fontId="0" fillId="0" borderId="10" xfId="0" applyBorder="1" applyAlignment="1">
      <alignment wrapText="1"/>
    </xf>
    <xf numFmtId="0" fontId="6" fillId="0" borderId="10" xfId="0" applyFont="1" applyBorder="1" applyAlignment="1">
      <alignment vertical="center" shrinkToFit="1"/>
    </xf>
    <xf numFmtId="0" fontId="0" fillId="0" borderId="14" xfId="0" applyBorder="1"/>
    <xf numFmtId="0" fontId="7" fillId="0" borderId="14" xfId="0" applyFont="1" applyBorder="1" applyAlignment="1">
      <alignment shrinkToFit="1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right"/>
    </xf>
    <xf numFmtId="191" fontId="0" fillId="0" borderId="10" xfId="0" applyNumberFormat="1" applyBorder="1" applyAlignment="1">
      <alignment horizontal="center"/>
    </xf>
    <xf numFmtId="0" fontId="7" fillId="0" borderId="10" xfId="0" applyFont="1" applyBorder="1" applyAlignment="1">
      <alignment horizontal="left" shrinkToFit="1"/>
    </xf>
    <xf numFmtId="191" fontId="0" fillId="0" borderId="10" xfId="0" applyNumberFormat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7" fillId="0" borderId="0" xfId="0" applyFont="1" applyAlignment="1">
      <alignment shrinkToFit="1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9" fillId="0" borderId="14" xfId="0" applyFont="1" applyBorder="1" applyAlignment="1">
      <alignment shrinkToFit="1"/>
    </xf>
    <xf numFmtId="0" fontId="0" fillId="0" borderId="12" xfId="0" applyBorder="1" applyAlignment="1">
      <alignment horizontal="center" vertical="center"/>
    </xf>
    <xf numFmtId="0" fontId="9" fillId="0" borderId="12" xfId="0" applyFont="1" applyBorder="1" applyAlignment="1">
      <alignment shrinkToFit="1"/>
    </xf>
    <xf numFmtId="0" fontId="0" fillId="0" borderId="12" xfId="0" applyBorder="1"/>
    <xf numFmtId="180" fontId="0" fillId="0" borderId="10" xfId="0" applyNumberFormat="1" applyBorder="1"/>
    <xf numFmtId="181" fontId="0" fillId="0" borderId="10" xfId="0" applyNumberFormat="1" applyBorder="1"/>
    <xf numFmtId="2" fontId="0" fillId="0" borderId="10" xfId="0" applyNumberFormat="1" applyBorder="1"/>
    <xf numFmtId="40" fontId="1" fillId="0" borderId="10" xfId="99" applyNumberFormat="1" applyFont="1" applyFill="1" applyBorder="1" applyProtection="1"/>
    <xf numFmtId="0" fontId="2" fillId="0" borderId="0" xfId="0" applyFont="1" applyAlignment="1">
      <alignment horizontal="left"/>
    </xf>
    <xf numFmtId="0" fontId="0" fillId="0" borderId="16" xfId="0" applyBorder="1" applyAlignment="1">
      <alignment horizontal="center"/>
    </xf>
    <xf numFmtId="0" fontId="0" fillId="0" borderId="15" xfId="0" applyBorder="1"/>
    <xf numFmtId="0" fontId="0" fillId="0" borderId="19" xfId="0" applyBorder="1"/>
    <xf numFmtId="0" fontId="0" fillId="0" borderId="16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0" borderId="15" xfId="0" applyBorder="1" applyAlignment="1">
      <alignment horizontal="center"/>
    </xf>
    <xf numFmtId="38" fontId="1" fillId="0" borderId="10" xfId="99" applyFont="1" applyFill="1" applyBorder="1" applyProtection="1"/>
    <xf numFmtId="182" fontId="1" fillId="0" borderId="10" xfId="99" applyNumberFormat="1" applyFont="1" applyFill="1" applyBorder="1" applyProtection="1"/>
    <xf numFmtId="182" fontId="1" fillId="0" borderId="10" xfId="0" applyNumberFormat="1" applyFont="1" applyBorder="1" applyAlignment="1">
      <alignment vertical="center"/>
    </xf>
    <xf numFmtId="182" fontId="1" fillId="0" borderId="10" xfId="99" applyNumberFormat="1" applyFont="1" applyFill="1" applyBorder="1" applyAlignment="1" applyProtection="1"/>
    <xf numFmtId="3" fontId="1" fillId="0" borderId="10" xfId="0" applyNumberFormat="1" applyFont="1" applyBorder="1" applyAlignment="1">
      <alignment horizontal="right"/>
    </xf>
    <xf numFmtId="182" fontId="0" fillId="0" borderId="10" xfId="0" applyNumberFormat="1" applyBorder="1" applyAlignment="1">
      <alignment vertical="center"/>
    </xf>
    <xf numFmtId="182" fontId="1" fillId="0" borderId="10" xfId="0" applyNumberFormat="1" applyFont="1" applyBorder="1" applyAlignment="1">
      <alignment horizontal="right"/>
    </xf>
    <xf numFmtId="182" fontId="1" fillId="0" borderId="10" xfId="0" applyNumberFormat="1" applyFont="1" applyBorder="1"/>
    <xf numFmtId="0" fontId="1" fillId="0" borderId="19" xfId="0" applyFont="1" applyBorder="1"/>
    <xf numFmtId="38" fontId="1" fillId="0" borderId="12" xfId="99" applyFont="1" applyFill="1" applyBorder="1" applyProtection="1"/>
    <xf numFmtId="182" fontId="1" fillId="0" borderId="12" xfId="99" applyNumberFormat="1" applyFont="1" applyFill="1" applyBorder="1" applyProtection="1"/>
    <xf numFmtId="3" fontId="1" fillId="0" borderId="12" xfId="0" applyNumberFormat="1" applyFont="1" applyBorder="1"/>
    <xf numFmtId="182" fontId="1" fillId="0" borderId="12" xfId="0" applyNumberFormat="1" applyFont="1" applyBorder="1"/>
    <xf numFmtId="182" fontId="1" fillId="0" borderId="21" xfId="0" applyNumberFormat="1" applyFont="1" applyBorder="1"/>
    <xf numFmtId="182" fontId="0" fillId="0" borderId="0" xfId="0" applyNumberFormat="1"/>
    <xf numFmtId="38" fontId="1" fillId="0" borderId="10" xfId="99" applyFont="1" applyFill="1" applyBorder="1" applyAlignment="1" applyProtection="1">
      <alignment horizontal="right"/>
    </xf>
    <xf numFmtId="38" fontId="1" fillId="0" borderId="29" xfId="99" applyFont="1" applyFill="1" applyBorder="1" applyProtection="1"/>
    <xf numFmtId="0" fontId="0" fillId="0" borderId="29" xfId="0" applyBorder="1"/>
    <xf numFmtId="3" fontId="0" fillId="0" borderId="29" xfId="0" applyNumberFormat="1" applyBorder="1"/>
    <xf numFmtId="0" fontId="1" fillId="0" borderId="10" xfId="0" applyFont="1" applyBorder="1" applyAlignment="1">
      <alignment horizontal="right"/>
    </xf>
    <xf numFmtId="0" fontId="1" fillId="0" borderId="29" xfId="0" applyFont="1" applyBorder="1"/>
    <xf numFmtId="3" fontId="1" fillId="0" borderId="29" xfId="0" applyNumberFormat="1" applyFont="1" applyBorder="1"/>
    <xf numFmtId="0" fontId="31" fillId="0" borderId="29" xfId="0" applyFont="1" applyBorder="1"/>
    <xf numFmtId="3" fontId="31" fillId="0" borderId="29" xfId="0" applyNumberFormat="1" applyFont="1" applyBorder="1"/>
    <xf numFmtId="0" fontId="5" fillId="0" borderId="0" xfId="0" applyFont="1" applyAlignment="1">
      <alignment horizontal="center" vertical="center" shrinkToFit="1"/>
    </xf>
    <xf numFmtId="38" fontId="28" fillId="0" borderId="0" xfId="99" applyFont="1" applyBorder="1" applyAlignment="1" applyProtection="1">
      <alignment horizontal="center"/>
    </xf>
    <xf numFmtId="38" fontId="1" fillId="0" borderId="0" xfId="99" applyBorder="1" applyProtection="1"/>
    <xf numFmtId="38" fontId="1" fillId="0" borderId="0" xfId="99" quotePrefix="1" applyFont="1" applyBorder="1" applyAlignment="1" applyProtection="1">
      <alignment horizontal="right"/>
    </xf>
    <xf numFmtId="3" fontId="1" fillId="0" borderId="22" xfId="0" applyNumberFormat="1" applyFont="1" applyBorder="1"/>
    <xf numFmtId="38" fontId="1" fillId="0" borderId="0" xfId="99" applyFill="1" applyBorder="1" applyProtection="1"/>
    <xf numFmtId="0" fontId="1" fillId="0" borderId="0" xfId="99" applyNumberFormat="1" applyFill="1" applyBorder="1" applyProtection="1"/>
    <xf numFmtId="38" fontId="1" fillId="0" borderId="0" xfId="99" quotePrefix="1" applyFont="1" applyFill="1" applyBorder="1" applyAlignment="1" applyProtection="1">
      <alignment horizontal="right"/>
    </xf>
    <xf numFmtId="182" fontId="1" fillId="0" borderId="0" xfId="99" quotePrefix="1" applyNumberFormat="1" applyFont="1" applyFill="1" applyBorder="1" applyAlignment="1" applyProtection="1">
      <alignment horizontal="right"/>
    </xf>
    <xf numFmtId="38" fontId="28" fillId="0" borderId="0" xfId="99" applyFont="1" applyFill="1" applyBorder="1" applyAlignment="1" applyProtection="1">
      <alignment horizontal="center"/>
    </xf>
    <xf numFmtId="3" fontId="1" fillId="0" borderId="10" xfId="0" applyNumberFormat="1" applyFont="1" applyBorder="1" applyAlignment="1">
      <alignment shrinkToFit="1"/>
    </xf>
    <xf numFmtId="182" fontId="0" fillId="0" borderId="0" xfId="0" applyNumberFormat="1" applyAlignment="1">
      <alignment horizontal="right"/>
    </xf>
    <xf numFmtId="38" fontId="0" fillId="0" borderId="10" xfId="99" applyFont="1" applyFill="1" applyBorder="1" applyProtection="1"/>
    <xf numFmtId="38" fontId="1" fillId="0" borderId="10" xfId="99" quotePrefix="1" applyFont="1" applyFill="1" applyBorder="1" applyAlignment="1" applyProtection="1">
      <alignment horizontal="right"/>
    </xf>
    <xf numFmtId="38" fontId="2" fillId="0" borderId="0" xfId="99" applyFont="1" applyBorder="1" applyAlignment="1" applyProtection="1"/>
    <xf numFmtId="38" fontId="1" fillId="0" borderId="0" xfId="99" applyFont="1" applyFill="1" applyBorder="1" applyProtection="1"/>
    <xf numFmtId="38" fontId="1" fillId="0" borderId="0" xfId="99" applyBorder="1" applyAlignment="1" applyProtection="1"/>
    <xf numFmtId="38" fontId="1" fillId="0" borderId="0" xfId="99" applyFont="1" applyBorder="1" applyAlignment="1" applyProtection="1">
      <alignment vertical="center"/>
    </xf>
    <xf numFmtId="38" fontId="5" fillId="0" borderId="0" xfId="99" applyFont="1" applyBorder="1" applyAlignment="1" applyProtection="1">
      <alignment horizontal="center" vertical="center" shrinkToFit="1"/>
    </xf>
    <xf numFmtId="38" fontId="1" fillId="0" borderId="0" xfId="99" applyBorder="1" applyAlignment="1" applyProtection="1">
      <alignment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38" fontId="28" fillId="0" borderId="16" xfId="99" applyFont="1" applyBorder="1" applyAlignment="1" applyProtection="1">
      <alignment horizontal="center" vertical="center"/>
    </xf>
    <xf numFmtId="38" fontId="1" fillId="0" borderId="14" xfId="99" applyBorder="1" applyProtection="1"/>
    <xf numFmtId="38" fontId="1" fillId="0" borderId="20" xfId="99" applyBorder="1" applyProtection="1"/>
    <xf numFmtId="38" fontId="28" fillId="0" borderId="15" xfId="99" applyFont="1" applyBorder="1" applyAlignment="1" applyProtection="1">
      <alignment horizontal="center" vertical="center"/>
    </xf>
    <xf numFmtId="38" fontId="1" fillId="0" borderId="12" xfId="99" quotePrefix="1" applyFont="1" applyBorder="1" applyAlignment="1" applyProtection="1">
      <alignment horizontal="right"/>
    </xf>
    <xf numFmtId="38" fontId="1" fillId="0" borderId="21" xfId="99" quotePrefix="1" applyFont="1" applyBorder="1" applyAlignment="1" applyProtection="1">
      <alignment horizontal="right"/>
    </xf>
    <xf numFmtId="38" fontId="1" fillId="0" borderId="14" xfId="99" applyFill="1" applyBorder="1" applyProtection="1"/>
    <xf numFmtId="0" fontId="1" fillId="0" borderId="20" xfId="99" applyNumberFormat="1" applyFill="1" applyBorder="1" applyProtection="1"/>
    <xf numFmtId="38" fontId="28" fillId="0" borderId="15" xfId="99" applyFont="1" applyBorder="1" applyAlignment="1" applyProtection="1">
      <alignment horizontal="center"/>
    </xf>
    <xf numFmtId="38" fontId="1" fillId="0" borderId="12" xfId="99" quotePrefix="1" applyFont="1" applyFill="1" applyBorder="1" applyAlignment="1" applyProtection="1">
      <alignment horizontal="right"/>
    </xf>
    <xf numFmtId="38" fontId="1" fillId="0" borderId="21" xfId="99" quotePrefix="1" applyFont="1" applyFill="1" applyBorder="1" applyAlignment="1" applyProtection="1">
      <alignment horizontal="right"/>
    </xf>
    <xf numFmtId="38" fontId="28" fillId="0" borderId="10" xfId="99" applyFont="1" applyBorder="1" applyAlignment="1" applyProtection="1">
      <alignment horizontal="center" vertical="center"/>
    </xf>
    <xf numFmtId="38" fontId="1" fillId="0" borderId="23" xfId="99" quotePrefix="1" applyFont="1" applyFill="1" applyBorder="1" applyAlignment="1" applyProtection="1">
      <alignment horizontal="right"/>
    </xf>
    <xf numFmtId="38" fontId="1" fillId="0" borderId="13" xfId="99" quotePrefix="1" applyFont="1" applyFill="1" applyBorder="1" applyAlignment="1" applyProtection="1">
      <alignment horizontal="right"/>
    </xf>
    <xf numFmtId="38" fontId="1" fillId="0" borderId="17" xfId="99" quotePrefix="1" applyFont="1" applyFill="1" applyBorder="1" applyAlignment="1" applyProtection="1">
      <alignment horizontal="right"/>
    </xf>
    <xf numFmtId="38" fontId="0" fillId="0" borderId="10" xfId="0" applyNumberFormat="1" applyBorder="1" applyAlignment="1">
      <alignment horizontal="right"/>
    </xf>
    <xf numFmtId="38" fontId="0" fillId="0" borderId="0" xfId="99" applyFont="1" applyFill="1" applyBorder="1" applyProtection="1"/>
    <xf numFmtId="38" fontId="0" fillId="0" borderId="10" xfId="99" quotePrefix="1" applyFont="1" applyFill="1" applyBorder="1" applyAlignment="1" applyProtection="1">
      <alignment horizontal="right"/>
    </xf>
    <xf numFmtId="38" fontId="28" fillId="0" borderId="10" xfId="99" applyFont="1" applyFill="1" applyBorder="1" applyAlignment="1" applyProtection="1">
      <alignment horizontal="center" vertical="center"/>
    </xf>
    <xf numFmtId="38" fontId="1" fillId="0" borderId="0" xfId="99" applyFont="1" applyFill="1" applyBorder="1" applyAlignment="1" applyProtection="1">
      <alignment horizontal="left"/>
    </xf>
    <xf numFmtId="38" fontId="1" fillId="0" borderId="0" xfId="99" applyFont="1" applyFill="1" applyProtection="1"/>
    <xf numFmtId="49" fontId="1" fillId="0" borderId="0" xfId="0" applyNumberFormat="1" applyFont="1"/>
    <xf numFmtId="0" fontId="1" fillId="0" borderId="17" xfId="0" applyFont="1" applyBorder="1" applyAlignment="1">
      <alignment horizontal="right" vertical="center"/>
    </xf>
    <xf numFmtId="0" fontId="0" fillId="0" borderId="10" xfId="0" applyBorder="1" applyAlignment="1">
      <alignment horizontal="center" vertical="center" shrinkToFit="1"/>
    </xf>
    <xf numFmtId="3" fontId="1" fillId="0" borderId="18" xfId="0" applyNumberFormat="1" applyFont="1" applyBorder="1"/>
    <xf numFmtId="3" fontId="0" fillId="0" borderId="18" xfId="0" applyNumberFormat="1" applyBorder="1" applyAlignment="1">
      <alignment horizontal="center"/>
    </xf>
    <xf numFmtId="3" fontId="1" fillId="0" borderId="18" xfId="0" applyNumberFormat="1" applyFon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8" xfId="0" applyNumberFormat="1" applyBorder="1"/>
    <xf numFmtId="3" fontId="1" fillId="0" borderId="0" xfId="0" applyNumberFormat="1" applyFont="1" applyAlignment="1">
      <alignment horizontal="center"/>
    </xf>
    <xf numFmtId="179" fontId="0" fillId="0" borderId="10" xfId="0" applyNumberFormat="1" applyBorder="1" applyAlignment="1">
      <alignment horizontal="right"/>
    </xf>
    <xf numFmtId="38" fontId="1" fillId="0" borderId="10" xfId="99" applyFill="1" applyBorder="1" applyProtection="1"/>
    <xf numFmtId="0" fontId="0" fillId="0" borderId="12" xfId="0" applyBorder="1" applyAlignment="1">
      <alignment horizontal="center"/>
    </xf>
    <xf numFmtId="0" fontId="6" fillId="0" borderId="10" xfId="0" applyFont="1" applyBorder="1" applyAlignment="1">
      <alignment shrinkToFit="1"/>
    </xf>
    <xf numFmtId="190" fontId="0" fillId="0" borderId="0" xfId="0" applyNumberFormat="1"/>
    <xf numFmtId="0" fontId="0" fillId="0" borderId="10" xfId="0" applyBorder="1" applyAlignment="1">
      <alignment horizontal="center" shrinkToFit="1"/>
    </xf>
    <xf numFmtId="0" fontId="0" fillId="0" borderId="36" xfId="0" applyBorder="1" applyAlignment="1">
      <alignment horizontal="center" vertical="center"/>
    </xf>
    <xf numFmtId="38" fontId="1" fillId="0" borderId="10" xfId="99" applyFont="1" applyFill="1" applyBorder="1" applyAlignment="1" applyProtection="1"/>
    <xf numFmtId="38" fontId="0" fillId="0" borderId="0" xfId="0" applyNumberFormat="1"/>
    <xf numFmtId="38" fontId="2" fillId="0" borderId="0" xfId="99" applyFont="1" applyProtection="1"/>
    <xf numFmtId="38" fontId="1" fillId="0" borderId="0" xfId="99" applyProtection="1"/>
    <xf numFmtId="38" fontId="0" fillId="0" borderId="0" xfId="99" applyFont="1" applyAlignment="1" applyProtection="1">
      <alignment vertical="center"/>
    </xf>
    <xf numFmtId="38" fontId="1" fillId="0" borderId="0" xfId="99" applyFont="1" applyProtection="1"/>
    <xf numFmtId="0" fontId="0" fillId="0" borderId="17" xfId="0" applyBorder="1" applyAlignment="1">
      <alignment vertical="center"/>
    </xf>
    <xf numFmtId="38" fontId="1" fillId="0" borderId="0" xfId="99" applyFont="1" applyAlignment="1" applyProtection="1">
      <alignment horizontal="right" vertical="center"/>
    </xf>
    <xf numFmtId="38" fontId="1" fillId="0" borderId="0" xfId="99" applyFont="1" applyBorder="1" applyProtection="1"/>
    <xf numFmtId="38" fontId="0" fillId="0" borderId="10" xfId="99" applyFont="1" applyBorder="1" applyAlignment="1" applyProtection="1">
      <alignment horizontal="center" vertical="center"/>
    </xf>
    <xf numFmtId="38" fontId="1" fillId="0" borderId="10" xfId="99" applyFont="1" applyBorder="1" applyAlignment="1" applyProtection="1">
      <alignment horizontal="center" vertical="center"/>
    </xf>
    <xf numFmtId="38" fontId="1" fillId="0" borderId="0" xfId="99" applyFont="1" applyFill="1" applyBorder="1" applyAlignment="1" applyProtection="1">
      <alignment horizontal="center"/>
    </xf>
    <xf numFmtId="38" fontId="0" fillId="0" borderId="0" xfId="99" applyFont="1" applyBorder="1" applyAlignment="1" applyProtection="1">
      <alignment horizontal="left"/>
    </xf>
    <xf numFmtId="38" fontId="1" fillId="0" borderId="0" xfId="99" applyFont="1" applyBorder="1" applyAlignment="1" applyProtection="1">
      <alignment horizontal="left"/>
    </xf>
    <xf numFmtId="38" fontId="1" fillId="24" borderId="10" xfId="99" applyFont="1" applyFill="1" applyBorder="1" applyAlignment="1" applyProtection="1"/>
    <xf numFmtId="38" fontId="0" fillId="0" borderId="10" xfId="99" applyFont="1" applyFill="1" applyBorder="1" applyAlignment="1" applyProtection="1">
      <alignment horizontal="center"/>
    </xf>
    <xf numFmtId="38" fontId="1" fillId="0" borderId="10" xfId="100" applyFont="1" applyFill="1" applyBorder="1" applyAlignment="1" applyProtection="1"/>
    <xf numFmtId="38" fontId="0" fillId="0" borderId="0" xfId="99" applyFont="1" applyFill="1" applyBorder="1" applyAlignment="1" applyProtection="1">
      <alignment horizontal="left"/>
    </xf>
    <xf numFmtId="38" fontId="1" fillId="0" borderId="10" xfId="99" applyFont="1" applyFill="1" applyBorder="1" applyAlignment="1" applyProtection="1">
      <alignment horizontal="center"/>
    </xf>
    <xf numFmtId="0" fontId="0" fillId="0" borderId="17" xfId="0" applyBorder="1" applyAlignment="1">
      <alignment horizontal="right" vertical="center"/>
    </xf>
    <xf numFmtId="184" fontId="0" fillId="0" borderId="14" xfId="0" applyNumberFormat="1" applyBorder="1" applyAlignment="1">
      <alignment shrinkToFit="1"/>
    </xf>
    <xf numFmtId="184" fontId="0" fillId="0" borderId="10" xfId="0" applyNumberFormat="1" applyBorder="1" applyAlignment="1">
      <alignment horizontal="left" vertical="center" shrinkToFit="1"/>
    </xf>
    <xf numFmtId="184" fontId="0" fillId="0" borderId="10" xfId="0" applyNumberFormat="1" applyBorder="1" applyAlignment="1">
      <alignment horizontal="center" shrinkToFit="1"/>
    </xf>
    <xf numFmtId="49" fontId="0" fillId="0" borderId="0" xfId="0" applyNumberFormat="1" applyAlignment="1">
      <alignment horizontal="center" vertical="center"/>
    </xf>
    <xf numFmtId="184" fontId="0" fillId="0" borderId="11" xfId="0" applyNumberFormat="1" applyBorder="1" applyAlignment="1">
      <alignment shrinkToFit="1"/>
    </xf>
    <xf numFmtId="184" fontId="0" fillId="0" borderId="12" xfId="0" applyNumberFormat="1" applyBorder="1" applyAlignment="1">
      <alignment shrinkToFit="1"/>
    </xf>
    <xf numFmtId="184" fontId="0" fillId="0" borderId="12" xfId="0" applyNumberFormat="1" applyBorder="1" applyAlignment="1">
      <alignment horizontal="center" shrinkToFit="1"/>
    </xf>
    <xf numFmtId="0" fontId="1" fillId="0" borderId="19" xfId="0" applyFont="1" applyBorder="1" applyAlignment="1">
      <alignment horizontal="left"/>
    </xf>
    <xf numFmtId="182" fontId="0" fillId="0" borderId="11" xfId="0" applyNumberFormat="1" applyBorder="1"/>
    <xf numFmtId="182" fontId="1" fillId="0" borderId="11" xfId="0" applyNumberFormat="1" applyFont="1" applyBorder="1" applyAlignment="1">
      <alignment horizontal="center" shrinkToFit="1"/>
    </xf>
    <xf numFmtId="182" fontId="0" fillId="0" borderId="14" xfId="0" applyNumberFormat="1" applyBorder="1"/>
    <xf numFmtId="182" fontId="0" fillId="0" borderId="20" xfId="0" applyNumberFormat="1" applyBorder="1"/>
    <xf numFmtId="182" fontId="0" fillId="0" borderId="12" xfId="0" applyNumberFormat="1" applyBorder="1"/>
    <xf numFmtId="182" fontId="0" fillId="0" borderId="12" xfId="0" applyNumberFormat="1" applyBorder="1" applyAlignment="1">
      <alignment horizontal="center"/>
    </xf>
    <xf numFmtId="182" fontId="1" fillId="0" borderId="12" xfId="0" applyNumberFormat="1" applyFont="1" applyBorder="1" applyAlignment="1">
      <alignment horizontal="center" shrinkToFit="1"/>
    </xf>
    <xf numFmtId="182" fontId="0" fillId="0" borderId="21" xfId="0" applyNumberFormat="1" applyBorder="1" applyAlignment="1">
      <alignment horizontal="center"/>
    </xf>
    <xf numFmtId="182" fontId="7" fillId="0" borderId="21" xfId="0" applyNumberFormat="1" applyFont="1" applyBorder="1" applyAlignment="1">
      <alignment shrinkToFit="1"/>
    </xf>
    <xf numFmtId="182" fontId="0" fillId="0" borderId="15" xfId="0" applyNumberFormat="1" applyBorder="1" applyAlignment="1">
      <alignment horizontal="center"/>
    </xf>
    <xf numFmtId="182" fontId="1" fillId="0" borderId="14" xfId="0" applyNumberFormat="1" applyFont="1" applyBorder="1" applyAlignment="1">
      <alignment horizontal="center"/>
    </xf>
    <xf numFmtId="182" fontId="1" fillId="0" borderId="14" xfId="0" applyNumberFormat="1" applyFont="1" applyBorder="1" applyAlignment="1">
      <alignment horizontal="center" shrinkToFit="1"/>
    </xf>
    <xf numFmtId="182" fontId="1" fillId="0" borderId="20" xfId="0" applyNumberFormat="1" applyFont="1" applyBorder="1" applyAlignment="1">
      <alignment horizontal="center"/>
    </xf>
    <xf numFmtId="182" fontId="1" fillId="0" borderId="11" xfId="0" applyNumberFormat="1" applyFont="1" applyBorder="1" applyAlignment="1">
      <alignment horizontal="center"/>
    </xf>
    <xf numFmtId="182" fontId="1" fillId="0" borderId="24" xfId="0" applyNumberFormat="1" applyFont="1" applyBorder="1" applyAlignment="1">
      <alignment horizontal="center"/>
    </xf>
    <xf numFmtId="182" fontId="7" fillId="0" borderId="10" xfId="0" applyNumberFormat="1" applyFont="1" applyBorder="1"/>
    <xf numFmtId="182" fontId="1" fillId="0" borderId="10" xfId="0" applyNumberFormat="1" applyFont="1" applyBorder="1" applyAlignment="1">
      <alignment horizontal="center"/>
    </xf>
    <xf numFmtId="182" fontId="1" fillId="0" borderId="10" xfId="0" applyNumberFormat="1" applyFont="1" applyBorder="1" applyAlignment="1">
      <alignment horizontal="center" shrinkToFit="1"/>
    </xf>
    <xf numFmtId="182" fontId="1" fillId="0" borderId="13" xfId="0" applyNumberFormat="1" applyFont="1" applyBorder="1" applyAlignment="1">
      <alignment horizontal="center"/>
    </xf>
    <xf numFmtId="182" fontId="0" fillId="0" borderId="11" xfId="0" applyNumberFormat="1" applyBorder="1" applyAlignment="1">
      <alignment horizontal="right"/>
    </xf>
    <xf numFmtId="182" fontId="1" fillId="0" borderId="11" xfId="0" applyNumberFormat="1" applyFont="1" applyBorder="1" applyAlignment="1">
      <alignment horizontal="right" shrinkToFit="1"/>
    </xf>
    <xf numFmtId="182" fontId="1" fillId="0" borderId="11" xfId="0" applyNumberFormat="1" applyFont="1" applyBorder="1" applyAlignment="1">
      <alignment horizontal="right"/>
    </xf>
    <xf numFmtId="182" fontId="1" fillId="0" borderId="24" xfId="0" applyNumberFormat="1" applyFont="1" applyBorder="1" applyAlignment="1">
      <alignment horizontal="right"/>
    </xf>
    <xf numFmtId="182" fontId="1" fillId="0" borderId="10" xfId="0" applyNumberFormat="1" applyFont="1" applyBorder="1" applyAlignment="1">
      <alignment horizontal="right" shrinkToFit="1"/>
    </xf>
    <xf numFmtId="182" fontId="1" fillId="0" borderId="13" xfId="0" applyNumberFormat="1" applyFont="1" applyBorder="1" applyAlignment="1">
      <alignment horizontal="right"/>
    </xf>
    <xf numFmtId="182" fontId="6" fillId="0" borderId="10" xfId="0" applyNumberFormat="1" applyFont="1" applyBorder="1" applyAlignment="1">
      <alignment horizontal="left" vertical="center" shrinkToFit="1"/>
    </xf>
    <xf numFmtId="182" fontId="0" fillId="0" borderId="10" xfId="0" applyNumberFormat="1" applyBorder="1" applyAlignment="1">
      <alignment horizontal="right" shrinkToFit="1"/>
    </xf>
    <xf numFmtId="182" fontId="0" fillId="0" borderId="14" xfId="0" applyNumberFormat="1" applyBorder="1" applyAlignment="1">
      <alignment horizontal="right"/>
    </xf>
    <xf numFmtId="182" fontId="0" fillId="0" borderId="12" xfId="0" applyNumberFormat="1" applyBorder="1" applyAlignment="1">
      <alignment horizontal="right" shrinkToFit="1"/>
    </xf>
    <xf numFmtId="182" fontId="0" fillId="0" borderId="15" xfId="0" applyNumberFormat="1" applyBorder="1" applyAlignment="1">
      <alignment horizontal="right"/>
    </xf>
    <xf numFmtId="182" fontId="0" fillId="0" borderId="12" xfId="0" applyNumberFormat="1" applyBorder="1" applyAlignment="1">
      <alignment horizontal="right"/>
    </xf>
    <xf numFmtId="182" fontId="1" fillId="0" borderId="25" xfId="0" applyNumberFormat="1" applyFont="1" applyBorder="1" applyAlignment="1">
      <alignment horizontal="center"/>
    </xf>
    <xf numFmtId="182" fontId="7" fillId="0" borderId="12" xfId="0" applyNumberFormat="1" applyFont="1" applyBorder="1"/>
    <xf numFmtId="182" fontId="1" fillId="0" borderId="12" xfId="0" applyNumberFormat="1" applyFont="1" applyBorder="1" applyAlignment="1">
      <alignment horizontal="right"/>
    </xf>
    <xf numFmtId="182" fontId="1" fillId="0" borderId="21" xfId="0" applyNumberFormat="1" applyFont="1" applyBorder="1" applyAlignment="1">
      <alignment horizontal="center"/>
    </xf>
    <xf numFmtId="184" fontId="0" fillId="0" borderId="11" xfId="0" applyNumberFormat="1" applyBorder="1" applyAlignment="1">
      <alignment horizontal="center" shrinkToFit="1"/>
    </xf>
    <xf numFmtId="184" fontId="0" fillId="0" borderId="10" xfId="0" applyNumberFormat="1" applyBorder="1" applyAlignment="1">
      <alignment horizontal="right" shrinkToFit="1"/>
    </xf>
    <xf numFmtId="184" fontId="0" fillId="0" borderId="12" xfId="0" applyNumberFormat="1" applyBorder="1" applyAlignment="1">
      <alignment horizontal="right" shrinkToFit="1"/>
    </xf>
    <xf numFmtId="0" fontId="2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185" fontId="0" fillId="0" borderId="10" xfId="0" applyNumberFormat="1" applyBorder="1" applyAlignment="1">
      <alignment horizontal="center" vertical="center"/>
    </xf>
    <xf numFmtId="0" fontId="0" fillId="0" borderId="22" xfId="0" applyBorder="1"/>
    <xf numFmtId="0" fontId="0" fillId="0" borderId="26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26" xfId="0" quotePrefix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8" xfId="0" quotePrefix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24" borderId="10" xfId="0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" fillId="0" borderId="10" xfId="0" applyFont="1" applyBorder="1" applyAlignment="1">
      <alignment vertical="center"/>
    </xf>
    <xf numFmtId="0" fontId="28" fillId="0" borderId="10" xfId="0" applyFont="1" applyBorder="1"/>
    <xf numFmtId="0" fontId="28" fillId="0" borderId="10" xfId="0" applyFont="1" applyBorder="1" applyAlignment="1">
      <alignment horizontal="right"/>
    </xf>
    <xf numFmtId="183" fontId="1" fillId="0" borderId="12" xfId="0" applyNumberFormat="1" applyFont="1" applyBorder="1" applyAlignment="1">
      <alignment horizontal="right"/>
    </xf>
    <xf numFmtId="183" fontId="1" fillId="0" borderId="10" xfId="0" applyNumberFormat="1" applyFont="1" applyBorder="1"/>
    <xf numFmtId="183" fontId="1" fillId="0" borderId="10" xfId="0" applyNumberFormat="1" applyFont="1" applyBorder="1" applyAlignment="1">
      <alignment vertical="center"/>
    </xf>
    <xf numFmtId="183" fontId="1" fillId="0" borderId="0" xfId="0" applyNumberFormat="1" applyFont="1"/>
    <xf numFmtId="0" fontId="28" fillId="0" borderId="0" xfId="0" applyFont="1"/>
    <xf numFmtId="183" fontId="1" fillId="0" borderId="0" xfId="0" applyNumberFormat="1" applyFont="1" applyAlignment="1">
      <alignment horizontal="right"/>
    </xf>
    <xf numFmtId="183" fontId="1" fillId="0" borderId="0" xfId="0" applyNumberFormat="1" applyFont="1" applyAlignment="1">
      <alignment vertical="center"/>
    </xf>
    <xf numFmtId="187" fontId="1" fillId="0" borderId="10" xfId="0" applyNumberFormat="1" applyFont="1" applyBorder="1" applyAlignment="1">
      <alignment vertical="center"/>
    </xf>
    <xf numFmtId="186" fontId="1" fillId="0" borderId="10" xfId="0" applyNumberFormat="1" applyFont="1" applyBorder="1" applyAlignment="1">
      <alignment vertical="center"/>
    </xf>
    <xf numFmtId="187" fontId="0" fillId="0" borderId="10" xfId="0" applyNumberFormat="1" applyBorder="1"/>
    <xf numFmtId="38" fontId="0" fillId="0" borderId="10" xfId="99" applyFont="1" applyBorder="1" applyProtection="1"/>
    <xf numFmtId="38" fontId="1" fillId="0" borderId="10" xfId="99" applyFont="1" applyFill="1" applyBorder="1" applyAlignment="1" applyProtection="1">
      <alignment vertical="center"/>
    </xf>
    <xf numFmtId="187" fontId="0" fillId="0" borderId="10" xfId="0" applyNumberFormat="1" applyBorder="1" applyAlignment="1">
      <alignment vertical="center"/>
    </xf>
    <xf numFmtId="183" fontId="0" fillId="0" borderId="10" xfId="0" applyNumberFormat="1" applyBorder="1" applyAlignment="1">
      <alignment vertical="center"/>
    </xf>
    <xf numFmtId="188" fontId="0" fillId="0" borderId="10" xfId="0" applyNumberFormat="1" applyBorder="1" applyAlignment="1">
      <alignment vertical="center"/>
    </xf>
    <xf numFmtId="0" fontId="0" fillId="0" borderId="19" xfId="0" applyBorder="1" applyAlignment="1">
      <alignment vertical="center"/>
    </xf>
    <xf numFmtId="187" fontId="0" fillId="0" borderId="0" xfId="0" applyNumberFormat="1" applyAlignment="1">
      <alignment vertical="center"/>
    </xf>
    <xf numFmtId="183" fontId="0" fillId="0" borderId="0" xfId="0" applyNumberFormat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/>
    <xf numFmtId="189" fontId="0" fillId="0" borderId="10" xfId="0" applyNumberFormat="1" applyBorder="1" applyAlignment="1">
      <alignment vertical="center"/>
    </xf>
    <xf numFmtId="182" fontId="0" fillId="0" borderId="10" xfId="99" applyNumberFormat="1" applyFont="1" applyFill="1" applyBorder="1" applyAlignment="1" applyProtection="1">
      <alignment vertical="center"/>
    </xf>
    <xf numFmtId="10" fontId="0" fillId="0" borderId="10" xfId="0" applyNumberFormat="1" applyBorder="1" applyAlignment="1">
      <alignment vertical="center"/>
    </xf>
    <xf numFmtId="182" fontId="1" fillId="0" borderId="10" xfId="99" applyNumberFormat="1" applyFont="1" applyFill="1" applyBorder="1" applyAlignment="1" applyProtection="1">
      <alignment vertical="center"/>
    </xf>
    <xf numFmtId="10" fontId="1" fillId="0" borderId="10" xfId="0" applyNumberFormat="1" applyFont="1" applyBorder="1" applyAlignment="1">
      <alignment vertical="center"/>
    </xf>
    <xf numFmtId="189" fontId="1" fillId="0" borderId="10" xfId="0" applyNumberFormat="1" applyFont="1" applyBorder="1" applyAlignment="1">
      <alignment vertical="center"/>
    </xf>
    <xf numFmtId="0" fontId="0" fillId="0" borderId="18" xfId="0" applyBorder="1"/>
    <xf numFmtId="0" fontId="1" fillId="0" borderId="18" xfId="0" applyFont="1" applyBorder="1"/>
    <xf numFmtId="38" fontId="1" fillId="0" borderId="10" xfId="99" applyBorder="1" applyProtection="1"/>
    <xf numFmtId="0" fontId="6" fillId="0" borderId="0" xfId="0" applyFont="1" applyAlignment="1">
      <alignment horizontal="center" vertical="center"/>
    </xf>
    <xf numFmtId="38" fontId="1" fillId="0" borderId="10" xfId="99" applyFill="1" applyBorder="1" applyAlignment="1" applyProtection="1">
      <alignment vertical="center"/>
    </xf>
    <xf numFmtId="177" fontId="1" fillId="0" borderId="10" xfId="0" applyNumberFormat="1" applyFont="1" applyBorder="1" applyAlignment="1">
      <alignment vertical="center"/>
    </xf>
    <xf numFmtId="38" fontId="1" fillId="0" borderId="0" xfId="99" applyAlignment="1" applyProtection="1">
      <alignment vertical="center"/>
    </xf>
    <xf numFmtId="0" fontId="0" fillId="0" borderId="18" xfId="0" applyBorder="1" applyAlignment="1">
      <alignment horizontal="center" vertical="center"/>
    </xf>
    <xf numFmtId="38" fontId="0" fillId="0" borderId="10" xfId="99" applyFont="1" applyFill="1" applyBorder="1" applyAlignment="1" applyProtection="1">
      <alignment horizontal="center" vertical="center"/>
    </xf>
    <xf numFmtId="38" fontId="0" fillId="0" borderId="0" xfId="99" applyFont="1" applyBorder="1" applyAlignment="1" applyProtection="1">
      <alignment vertical="center"/>
    </xf>
    <xf numFmtId="0" fontId="0" fillId="0" borderId="16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38" fontId="1" fillId="0" borderId="0" xfId="99" applyFont="1" applyFill="1" applyBorder="1" applyAlignment="1" applyProtection="1">
      <alignment vertical="center"/>
    </xf>
    <xf numFmtId="0" fontId="0" fillId="0" borderId="25" xfId="0" applyBorder="1" applyAlignment="1">
      <alignment vertical="center"/>
    </xf>
    <xf numFmtId="0" fontId="5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183" fontId="1" fillId="0" borderId="0" xfId="99" applyNumberFormat="1" applyFont="1" applyFill="1" applyBorder="1" applyAlignment="1" applyProtection="1">
      <alignment vertical="center"/>
    </xf>
    <xf numFmtId="0" fontId="1" fillId="0" borderId="19" xfId="0" applyFont="1" applyBorder="1" applyAlignment="1">
      <alignment vertical="center"/>
    </xf>
    <xf numFmtId="38" fontId="1" fillId="0" borderId="0" xfId="99" applyFill="1" applyAlignment="1" applyProtection="1">
      <alignment vertical="center"/>
    </xf>
    <xf numFmtId="38" fontId="0" fillId="0" borderId="0" xfId="99" applyFont="1" applyFill="1" applyBorder="1" applyAlignment="1" applyProtection="1">
      <alignment vertical="center"/>
    </xf>
    <xf numFmtId="38" fontId="1" fillId="0" borderId="0" xfId="99" applyFont="1" applyAlignment="1" applyProtection="1">
      <alignment vertical="center"/>
    </xf>
    <xf numFmtId="38" fontId="1" fillId="0" borderId="0" xfId="99" applyFont="1" applyBorder="1" applyAlignment="1" applyProtection="1">
      <alignment horizontal="right" vertical="center"/>
    </xf>
    <xf numFmtId="0" fontId="1" fillId="0" borderId="0" xfId="0" applyFont="1" applyAlignment="1">
      <alignment horizontal="left" vertical="center"/>
    </xf>
    <xf numFmtId="38" fontId="1" fillId="0" borderId="0" xfId="99" applyFont="1" applyFill="1" applyAlignment="1" applyProtection="1">
      <alignment vertical="center"/>
    </xf>
    <xf numFmtId="38" fontId="1" fillId="0" borderId="0" xfId="99" applyFont="1" applyFill="1" applyAlignment="1" applyProtection="1">
      <alignment horizontal="right" vertical="center"/>
    </xf>
    <xf numFmtId="38" fontId="1" fillId="0" borderId="10" xfId="99" applyFill="1" applyBorder="1" applyAlignment="1" applyProtection="1">
      <alignment horizontal="center" vertical="center"/>
    </xf>
    <xf numFmtId="0" fontId="7" fillId="0" borderId="10" xfId="0" applyFont="1" applyBorder="1" applyAlignment="1">
      <alignment horizontal="distributed" vertical="center"/>
    </xf>
    <xf numFmtId="38" fontId="0" fillId="0" borderId="10" xfId="99" applyFont="1" applyFill="1" applyBorder="1" applyAlignment="1" applyProtection="1">
      <alignment vertical="center"/>
    </xf>
    <xf numFmtId="38" fontId="0" fillId="0" borderId="18" xfId="99" applyFont="1" applyFill="1" applyBorder="1" applyAlignment="1" applyProtection="1">
      <alignment vertical="center"/>
    </xf>
    <xf numFmtId="38" fontId="0" fillId="0" borderId="29" xfId="99" applyFont="1" applyFill="1" applyBorder="1" applyAlignment="1" applyProtection="1">
      <alignment vertical="center"/>
    </xf>
    <xf numFmtId="38" fontId="1" fillId="0" borderId="29" xfId="99" applyFont="1" applyFill="1" applyBorder="1" applyAlignment="1" applyProtection="1">
      <alignment vertical="center"/>
    </xf>
    <xf numFmtId="38" fontId="0" fillId="0" borderId="14" xfId="99" applyFont="1" applyFill="1" applyBorder="1" applyAlignment="1" applyProtection="1">
      <alignment vertical="center"/>
    </xf>
    <xf numFmtId="38" fontId="1" fillId="0" borderId="14" xfId="99" applyFont="1" applyFill="1" applyBorder="1" applyAlignment="1" applyProtection="1">
      <alignment vertical="center"/>
    </xf>
    <xf numFmtId="38" fontId="0" fillId="0" borderId="0" xfId="99" applyFont="1" applyFill="1" applyBorder="1" applyAlignment="1" applyProtection="1">
      <alignment horizontal="center" vertical="center"/>
    </xf>
    <xf numFmtId="38" fontId="1" fillId="0" borderId="22" xfId="99" applyFont="1" applyFill="1" applyBorder="1" applyAlignment="1" applyProtection="1">
      <alignment vertical="center"/>
    </xf>
    <xf numFmtId="0" fontId="0" fillId="0" borderId="0" xfId="0" applyAlignment="1">
      <alignment horizontal="distributed" vertical="center"/>
    </xf>
    <xf numFmtId="0" fontId="2" fillId="0" borderId="0" xfId="0" applyFont="1" applyAlignment="1">
      <alignment horizontal="left" vertical="center"/>
    </xf>
    <xf numFmtId="38" fontId="1" fillId="0" borderId="0" xfId="99" applyAlignment="1" applyProtection="1">
      <alignment horizontal="left" vertical="center" wrapText="1"/>
    </xf>
    <xf numFmtId="38" fontId="1" fillId="0" borderId="0" xfId="99" applyFont="1" applyAlignment="1" applyProtection="1">
      <alignment horizontal="left" vertical="center"/>
    </xf>
    <xf numFmtId="38" fontId="0" fillId="0" borderId="0" xfId="99" applyFont="1" applyAlignment="1" applyProtection="1">
      <alignment horizontal="center" vertical="center" wrapText="1"/>
    </xf>
    <xf numFmtId="38" fontId="1" fillId="0" borderId="10" xfId="99" applyFont="1" applyBorder="1" applyAlignment="1" applyProtection="1">
      <alignment horizontal="center" vertical="center" wrapText="1"/>
    </xf>
    <xf numFmtId="38" fontId="0" fillId="0" borderId="10" xfId="99" applyFont="1" applyFill="1" applyBorder="1" applyAlignment="1" applyProtection="1">
      <alignment horizontal="distributed" vertical="distributed" wrapText="1"/>
    </xf>
    <xf numFmtId="38" fontId="0" fillId="0" borderId="10" xfId="99" applyFont="1" applyFill="1" applyBorder="1" applyAlignment="1" applyProtection="1">
      <alignment vertical="center" wrapText="1"/>
    </xf>
    <xf numFmtId="10" fontId="0" fillId="0" borderId="10" xfId="99" applyNumberFormat="1" applyFont="1" applyFill="1" applyBorder="1" applyAlignment="1" applyProtection="1">
      <alignment vertical="center" wrapText="1"/>
    </xf>
    <xf numFmtId="38" fontId="1" fillId="0" borderId="10" xfId="99" applyFont="1" applyFill="1" applyBorder="1" applyAlignment="1" applyProtection="1">
      <alignment vertical="center" wrapText="1"/>
    </xf>
    <xf numFmtId="10" fontId="1" fillId="0" borderId="10" xfId="99" applyNumberFormat="1" applyFont="1" applyFill="1" applyBorder="1" applyAlignment="1" applyProtection="1">
      <alignment vertical="center" wrapText="1"/>
    </xf>
    <xf numFmtId="38" fontId="1" fillId="0" borderId="10" xfId="99" applyFont="1" applyFill="1" applyBorder="1" applyAlignment="1" applyProtection="1">
      <alignment horizontal="distributed" vertical="distributed" wrapText="1"/>
    </xf>
    <xf numFmtId="38" fontId="1" fillId="0" borderId="10" xfId="99" applyFont="1" applyBorder="1" applyAlignment="1" applyProtection="1">
      <alignment horizontal="distributed" vertical="distributed" wrapText="1"/>
    </xf>
    <xf numFmtId="38" fontId="31" fillId="0" borderId="0" xfId="99" applyFont="1" applyFill="1" applyBorder="1" applyAlignment="1" applyProtection="1">
      <alignment horizontal="center" vertical="center" wrapText="1"/>
    </xf>
    <xf numFmtId="38" fontId="0" fillId="0" borderId="10" xfId="99" applyFont="1" applyFill="1" applyBorder="1" applyAlignment="1" applyProtection="1">
      <alignment horizontal="right" vertical="center" wrapText="1"/>
    </xf>
    <xf numFmtId="10" fontId="1" fillId="0" borderId="10" xfId="99" applyNumberFormat="1" applyFont="1" applyFill="1" applyBorder="1" applyAlignment="1" applyProtection="1">
      <alignment horizontal="right" vertical="center" wrapText="1"/>
    </xf>
    <xf numFmtId="38" fontId="1" fillId="0" borderId="10" xfId="99" applyFont="1" applyBorder="1" applyAlignment="1" applyProtection="1">
      <alignment vertical="center" wrapText="1"/>
    </xf>
    <xf numFmtId="10" fontId="1" fillId="0" borderId="10" xfId="99" applyNumberFormat="1" applyFont="1" applyBorder="1" applyAlignment="1" applyProtection="1">
      <alignment vertical="center" wrapText="1"/>
    </xf>
    <xf numFmtId="38" fontId="29" fillId="0" borderId="10" xfId="99" applyFont="1" applyBorder="1" applyAlignment="1" applyProtection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38" fontId="1" fillId="0" borderId="30" xfId="99" applyFont="1" applyFill="1" applyBorder="1" applyAlignment="1" applyProtection="1">
      <alignment horizontal="center" vertical="center"/>
    </xf>
    <xf numFmtId="38" fontId="1" fillId="0" borderId="31" xfId="99" applyFont="1" applyFill="1" applyBorder="1" applyAlignment="1" applyProtection="1">
      <alignment horizontal="center" vertical="center"/>
    </xf>
    <xf numFmtId="0" fontId="0" fillId="0" borderId="16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0" fontId="0" fillId="0" borderId="20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 shrinkToFit="1"/>
    </xf>
    <xf numFmtId="38" fontId="1" fillId="0" borderId="32" xfId="99" applyFont="1" applyFill="1" applyBorder="1" applyAlignment="1" applyProtection="1">
      <alignment horizontal="center" vertical="center"/>
    </xf>
    <xf numFmtId="38" fontId="32" fillId="0" borderId="32" xfId="99" applyFont="1" applyFill="1" applyBorder="1" applyAlignment="1" applyProtection="1">
      <alignment horizontal="center" vertical="center"/>
    </xf>
    <xf numFmtId="38" fontId="32" fillId="0" borderId="31" xfId="99" applyFont="1" applyFill="1" applyBorder="1" applyAlignment="1" applyProtection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left" shrinkToFit="1"/>
    </xf>
    <xf numFmtId="0" fontId="0" fillId="0" borderId="0" xfId="0" applyAlignment="1">
      <alignment horizontal="left" shrinkToFit="1"/>
    </xf>
    <xf numFmtId="0" fontId="7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6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8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8" xfId="0" applyBorder="1" applyAlignment="1">
      <alignment shrinkToFit="1"/>
    </xf>
    <xf numFmtId="0" fontId="0" fillId="0" borderId="13" xfId="0" applyBorder="1" applyAlignment="1">
      <alignment shrinkToFit="1"/>
    </xf>
    <xf numFmtId="0" fontId="0" fillId="0" borderId="18" xfId="0" applyBorder="1" applyAlignment="1">
      <alignment horizontal="left" shrinkToFit="1"/>
    </xf>
    <xf numFmtId="0" fontId="0" fillId="0" borderId="13" xfId="0" applyBorder="1" applyAlignment="1">
      <alignment horizontal="left" shrinkToFit="1"/>
    </xf>
    <xf numFmtId="0" fontId="0" fillId="0" borderId="18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8" xfId="0" applyBorder="1" applyAlignment="1">
      <alignment horizontal="center" shrinkToFit="1"/>
    </xf>
    <xf numFmtId="0" fontId="0" fillId="0" borderId="13" xfId="0" applyBorder="1" applyAlignment="1">
      <alignment horizontal="center" shrinkToFit="1"/>
    </xf>
    <xf numFmtId="0" fontId="0" fillId="0" borderId="10" xfId="0" applyBorder="1" applyAlignment="1">
      <alignment horizontal="distributed"/>
    </xf>
    <xf numFmtId="0" fontId="6" fillId="0" borderId="18" xfId="0" applyFont="1" applyBorder="1" applyAlignment="1">
      <alignment shrinkToFit="1"/>
    </xf>
    <xf numFmtId="0" fontId="6" fillId="0" borderId="13" xfId="0" applyFont="1" applyBorder="1" applyAlignment="1">
      <alignment shrinkToFit="1"/>
    </xf>
    <xf numFmtId="0" fontId="7" fillId="0" borderId="10" xfId="0" applyFont="1" applyBorder="1" applyAlignment="1">
      <alignment horizontal="distributed"/>
    </xf>
    <xf numFmtId="0" fontId="0" fillId="0" borderId="1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0" xfId="0" applyBorder="1" applyAlignment="1">
      <alignment horizontal="distributed" vertical="top"/>
    </xf>
    <xf numFmtId="0" fontId="0" fillId="0" borderId="10" xfId="0" applyBorder="1" applyAlignment="1">
      <alignment horizontal="left" shrinkToFit="1"/>
    </xf>
    <xf numFmtId="0" fontId="0" fillId="0" borderId="10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2" xfId="0" applyBorder="1" applyAlignment="1">
      <alignment horizontal="right"/>
    </xf>
    <xf numFmtId="0" fontId="8" fillId="0" borderId="0" xfId="0" applyFont="1" applyAlignment="1">
      <alignment horizontal="left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1" fillId="0" borderId="1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7" xfId="0" applyFont="1" applyBorder="1" applyAlignment="1">
      <alignment horizontal="right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17" xfId="0" applyBorder="1" applyAlignment="1">
      <alignment horizontal="right"/>
    </xf>
    <xf numFmtId="0" fontId="1" fillId="0" borderId="13" xfId="0" applyFont="1" applyBorder="1" applyAlignment="1">
      <alignment horizontal="center" vertical="center"/>
    </xf>
    <xf numFmtId="38" fontId="1" fillId="0" borderId="0" xfId="99" applyFont="1" applyFill="1" applyBorder="1" applyAlignment="1" applyProtection="1">
      <alignment horizontal="left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79" fontId="0" fillId="0" borderId="18" xfId="0" applyNumberFormat="1" applyBorder="1" applyAlignment="1">
      <alignment horizontal="center"/>
    </xf>
    <xf numFmtId="179" fontId="0" fillId="0" borderId="13" xfId="0" applyNumberForma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1" fillId="0" borderId="18" xfId="0" applyNumberFormat="1" applyFont="1" applyBorder="1" applyAlignment="1">
      <alignment horizontal="center"/>
    </xf>
    <xf numFmtId="3" fontId="1" fillId="0" borderId="1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9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1" fillId="0" borderId="0" xfId="0" applyFont="1" applyAlignment="1">
      <alignment horizontal="right"/>
    </xf>
    <xf numFmtId="0" fontId="6" fillId="0" borderId="10" xfId="0" applyFont="1" applyBorder="1" applyAlignment="1">
      <alignment shrinkToFit="1"/>
    </xf>
    <xf numFmtId="190" fontId="0" fillId="0" borderId="10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18" xfId="0" applyFont="1" applyBorder="1" applyAlignment="1">
      <alignment horizontal="center" shrinkToFit="1"/>
    </xf>
    <xf numFmtId="0" fontId="7" fillId="0" borderId="13" xfId="0" applyFont="1" applyBorder="1" applyAlignment="1">
      <alignment horizontal="center" shrinkToFit="1"/>
    </xf>
    <xf numFmtId="0" fontId="0" fillId="0" borderId="10" xfId="0" applyBorder="1" applyAlignment="1">
      <alignment horizontal="center" shrinkToFit="1"/>
    </xf>
    <xf numFmtId="190" fontId="0" fillId="0" borderId="18" xfId="0" applyNumberFormat="1" applyBorder="1" applyAlignment="1">
      <alignment horizontal="center"/>
    </xf>
    <xf numFmtId="190" fontId="0" fillId="0" borderId="13" xfId="0" applyNumberFormat="1" applyBorder="1" applyAlignment="1">
      <alignment horizontal="center"/>
    </xf>
    <xf numFmtId="3" fontId="6" fillId="0" borderId="18" xfId="0" applyNumberFormat="1" applyFont="1" applyBorder="1" applyAlignment="1">
      <alignment shrinkToFit="1"/>
    </xf>
    <xf numFmtId="0" fontId="7" fillId="0" borderId="18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3" fontId="6" fillId="0" borderId="13" xfId="0" applyNumberFormat="1" applyFont="1" applyBorder="1" applyAlignment="1">
      <alignment shrinkToFit="1"/>
    </xf>
    <xf numFmtId="3" fontId="6" fillId="0" borderId="34" xfId="0" applyNumberFormat="1" applyFont="1" applyBorder="1" applyAlignment="1">
      <alignment shrinkToFit="1"/>
    </xf>
    <xf numFmtId="3" fontId="6" fillId="0" borderId="35" xfId="0" applyNumberFormat="1" applyFont="1" applyBorder="1" applyAlignment="1">
      <alignment shrinkToFit="1"/>
    </xf>
    <xf numFmtId="0" fontId="5" fillId="0" borderId="1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3" fontId="6" fillId="0" borderId="37" xfId="0" applyNumberFormat="1" applyFont="1" applyBorder="1" applyAlignment="1">
      <alignment shrinkToFit="1"/>
    </xf>
    <xf numFmtId="3" fontId="6" fillId="0" borderId="38" xfId="0" applyNumberFormat="1" applyFont="1" applyBorder="1" applyAlignment="1">
      <alignment shrinkToFit="1"/>
    </xf>
    <xf numFmtId="0" fontId="7" fillId="0" borderId="39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190" fontId="0" fillId="0" borderId="39" xfId="0" applyNumberFormat="1" applyBorder="1" applyAlignment="1">
      <alignment horizontal="center"/>
    </xf>
    <xf numFmtId="190" fontId="0" fillId="0" borderId="40" xfId="0" applyNumberFormat="1" applyBorder="1" applyAlignment="1">
      <alignment horizontal="center"/>
    </xf>
    <xf numFmtId="3" fontId="6" fillId="0" borderId="39" xfId="0" applyNumberFormat="1" applyFont="1" applyBorder="1" applyAlignment="1">
      <alignment shrinkToFit="1"/>
    </xf>
    <xf numFmtId="3" fontId="6" fillId="0" borderId="40" xfId="0" applyNumberFormat="1" applyFont="1" applyBorder="1" applyAlignment="1">
      <alignment shrinkToFit="1"/>
    </xf>
    <xf numFmtId="190" fontId="0" fillId="0" borderId="15" xfId="0" applyNumberFormat="1" applyBorder="1" applyAlignment="1">
      <alignment horizontal="center"/>
    </xf>
    <xf numFmtId="190" fontId="0" fillId="0" borderId="21" xfId="0" applyNumberFormat="1" applyBorder="1" applyAlignment="1">
      <alignment horizontal="center"/>
    </xf>
    <xf numFmtId="0" fontId="1" fillId="0" borderId="18" xfId="0" applyFont="1" applyBorder="1" applyAlignment="1">
      <alignment horizontal="center" shrinkToFit="1"/>
    </xf>
    <xf numFmtId="0" fontId="1" fillId="0" borderId="13" xfId="0" applyFont="1" applyBorder="1" applyAlignment="1">
      <alignment horizontal="center" shrinkToFit="1"/>
    </xf>
    <xf numFmtId="38" fontId="2" fillId="0" borderId="0" xfId="99" applyFont="1" applyAlignment="1">
      <alignment horizontal="left" vertical="center"/>
    </xf>
    <xf numFmtId="38" fontId="1" fillId="0" borderId="19" xfId="99" applyFont="1" applyBorder="1" applyAlignment="1">
      <alignment horizontal="center" vertical="center"/>
    </xf>
    <xf numFmtId="38" fontId="1" fillId="0" borderId="20" xfId="99" applyFont="1" applyBorder="1" applyAlignment="1">
      <alignment horizontal="center" vertical="center"/>
    </xf>
    <xf numFmtId="38" fontId="1" fillId="0" borderId="17" xfId="99" applyFont="1" applyBorder="1" applyAlignment="1">
      <alignment horizontal="center" vertical="center"/>
    </xf>
    <xf numFmtId="38" fontId="1" fillId="0" borderId="21" xfId="99" applyFont="1" applyBorder="1" applyAlignment="1">
      <alignment horizontal="center" vertical="center"/>
    </xf>
    <xf numFmtId="38" fontId="1" fillId="0" borderId="18" xfId="99" applyFont="1" applyBorder="1" applyAlignment="1">
      <alignment horizontal="center" vertical="center"/>
    </xf>
    <xf numFmtId="38" fontId="1" fillId="0" borderId="23" xfId="99" applyFont="1" applyBorder="1" applyAlignment="1">
      <alignment horizontal="center" vertical="center"/>
    </xf>
    <xf numFmtId="38" fontId="1" fillId="0" borderId="13" xfId="99" applyFont="1" applyBorder="1" applyAlignment="1">
      <alignment horizontal="center" vertical="center"/>
    </xf>
    <xf numFmtId="38" fontId="1" fillId="0" borderId="0" xfId="99" applyFont="1" applyFill="1" applyBorder="1" applyAlignment="1">
      <alignment horizontal="left" vertical="center"/>
    </xf>
    <xf numFmtId="38" fontId="1" fillId="0" borderId="18" xfId="99" applyFont="1" applyFill="1" applyBorder="1" applyAlignment="1">
      <alignment horizontal="center" vertical="center"/>
    </xf>
    <xf numFmtId="38" fontId="1" fillId="0" borderId="23" xfId="99" applyFont="1" applyFill="1" applyBorder="1" applyAlignment="1">
      <alignment horizontal="center" vertical="center"/>
    </xf>
    <xf numFmtId="38" fontId="1" fillId="0" borderId="13" xfId="99" applyFont="1" applyFill="1" applyBorder="1" applyAlignment="1">
      <alignment horizontal="center" vertical="center"/>
    </xf>
    <xf numFmtId="184" fontId="0" fillId="0" borderId="10" xfId="0" applyNumberFormat="1" applyBorder="1" applyAlignment="1">
      <alignment horizontal="center" shrinkToFit="1"/>
    </xf>
    <xf numFmtId="0" fontId="0" fillId="0" borderId="10" xfId="0" applyBorder="1" applyAlignment="1">
      <alignment horizontal="center" vertical="center" wrapText="1"/>
    </xf>
    <xf numFmtId="182" fontId="1" fillId="0" borderId="14" xfId="0" applyNumberFormat="1" applyFont="1" applyBorder="1" applyAlignment="1">
      <alignment horizontal="center"/>
    </xf>
    <xf numFmtId="182" fontId="1" fillId="0" borderId="11" xfId="0" applyNumberFormat="1" applyFont="1" applyBorder="1" applyAlignment="1">
      <alignment horizontal="center"/>
    </xf>
    <xf numFmtId="182" fontId="1" fillId="0" borderId="12" xfId="0" applyNumberFormat="1" applyFont="1" applyBorder="1" applyAlignment="1">
      <alignment horizontal="center"/>
    </xf>
    <xf numFmtId="38" fontId="0" fillId="0" borderId="10" xfId="99" applyFont="1" applyBorder="1" applyAlignment="1" applyProtection="1">
      <alignment horizontal="center"/>
    </xf>
    <xf numFmtId="182" fontId="1" fillId="0" borderId="18" xfId="0" applyNumberFormat="1" applyFont="1" applyBorder="1" applyAlignment="1">
      <alignment horizontal="center"/>
    </xf>
    <xf numFmtId="182" fontId="1" fillId="0" borderId="13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179" fontId="0" fillId="0" borderId="10" xfId="0" applyNumberFormat="1" applyBorder="1" applyAlignment="1">
      <alignment horizontal="center"/>
    </xf>
    <xf numFmtId="182" fontId="0" fillId="0" borderId="10" xfId="0" applyNumberFormat="1" applyBorder="1" applyAlignment="1">
      <alignment horizontal="center"/>
    </xf>
    <xf numFmtId="182" fontId="0" fillId="0" borderId="18" xfId="0" applyNumberFormat="1" applyBorder="1" applyAlignment="1">
      <alignment horizontal="center"/>
    </xf>
    <xf numFmtId="182" fontId="0" fillId="0" borderId="13" xfId="0" applyNumberFormat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182" fontId="0" fillId="0" borderId="18" xfId="0" applyNumberFormat="1" applyBorder="1" applyAlignment="1">
      <alignment horizontal="center" shrinkToFit="1"/>
    </xf>
    <xf numFmtId="182" fontId="0" fillId="0" borderId="13" xfId="0" applyNumberFormat="1" applyBorder="1" applyAlignment="1">
      <alignment horizontal="center" shrinkToFit="1"/>
    </xf>
    <xf numFmtId="0" fontId="0" fillId="0" borderId="2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82" fontId="1" fillId="0" borderId="14" xfId="0" applyNumberFormat="1" applyFont="1" applyBorder="1" applyAlignment="1">
      <alignment horizontal="right"/>
    </xf>
    <xf numFmtId="182" fontId="1" fillId="0" borderId="11" xfId="0" applyNumberFormat="1" applyFont="1" applyBorder="1" applyAlignment="1">
      <alignment horizontal="right"/>
    </xf>
    <xf numFmtId="182" fontId="1" fillId="0" borderId="12" xfId="0" applyNumberFormat="1" applyFont="1" applyBorder="1" applyAlignment="1">
      <alignment horizontal="right"/>
    </xf>
    <xf numFmtId="184" fontId="0" fillId="0" borderId="18" xfId="0" applyNumberFormat="1" applyBorder="1" applyAlignment="1">
      <alignment horizontal="center" shrinkToFit="1"/>
    </xf>
    <xf numFmtId="184" fontId="0" fillId="0" borderId="13" xfId="0" applyNumberFormat="1" applyBorder="1" applyAlignment="1">
      <alignment horizontal="center" shrinkToFit="1"/>
    </xf>
    <xf numFmtId="0" fontId="0" fillId="0" borderId="1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8" fontId="0" fillId="0" borderId="18" xfId="99" applyFont="1" applyBorder="1" applyAlignment="1" applyProtection="1">
      <alignment horizontal="center"/>
    </xf>
    <xf numFmtId="38" fontId="0" fillId="0" borderId="13" xfId="99" applyFont="1" applyBorder="1" applyAlignment="1" applyProtection="1">
      <alignment horizontal="center"/>
    </xf>
    <xf numFmtId="0" fontId="6" fillId="0" borderId="14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9" xfId="0" applyFont="1" applyBorder="1"/>
    <xf numFmtId="0" fontId="0" fillId="0" borderId="19" xfId="0" applyBorder="1"/>
    <xf numFmtId="0" fontId="6" fillId="0" borderId="10" xfId="0" applyFont="1" applyBorder="1" applyAlignment="1">
      <alignment horizontal="center" vertical="center"/>
    </xf>
    <xf numFmtId="38" fontId="1" fillId="0" borderId="0" xfId="99" applyFont="1" applyFill="1" applyBorder="1" applyAlignment="1" applyProtection="1">
      <alignment horizontal="center" vertical="center"/>
    </xf>
    <xf numFmtId="38" fontId="1" fillId="0" borderId="10" xfId="99" applyFont="1" applyFill="1" applyBorder="1" applyAlignment="1" applyProtection="1">
      <alignment horizontal="center" vertical="center"/>
    </xf>
    <xf numFmtId="38" fontId="1" fillId="0" borderId="18" xfId="99" applyFont="1" applyFill="1" applyBorder="1" applyAlignment="1" applyProtection="1">
      <alignment horizontal="center" vertical="center"/>
    </xf>
    <xf numFmtId="38" fontId="1" fillId="0" borderId="13" xfId="99" applyFont="1" applyFill="1" applyBorder="1" applyAlignment="1" applyProtection="1">
      <alignment horizontal="center" vertical="center"/>
    </xf>
    <xf numFmtId="38" fontId="0" fillId="0" borderId="10" xfId="99" applyFont="1" applyBorder="1" applyAlignment="1" applyProtection="1">
      <alignment horizontal="center" vertical="center"/>
    </xf>
    <xf numFmtId="38" fontId="1" fillId="0" borderId="10" xfId="99" applyFont="1" applyBorder="1" applyAlignment="1" applyProtection="1">
      <alignment horizontal="center" vertical="center"/>
    </xf>
    <xf numFmtId="38" fontId="0" fillId="0" borderId="10" xfId="99" applyFont="1" applyFill="1" applyBorder="1" applyAlignment="1" applyProtection="1">
      <alignment horizontal="center" vertical="center"/>
    </xf>
    <xf numFmtId="38" fontId="0" fillId="0" borderId="0" xfId="99" applyFont="1" applyBorder="1" applyAlignment="1" applyProtection="1">
      <alignment horizontal="center" vertical="center"/>
    </xf>
    <xf numFmtId="38" fontId="0" fillId="0" borderId="18" xfId="99" applyFont="1" applyFill="1" applyBorder="1" applyAlignment="1" applyProtection="1">
      <alignment horizontal="center" vertical="center"/>
    </xf>
    <xf numFmtId="38" fontId="1" fillId="0" borderId="33" xfId="99" applyFont="1" applyFill="1" applyBorder="1" applyAlignment="1" applyProtection="1">
      <alignment horizontal="center" vertical="center"/>
    </xf>
    <xf numFmtId="38" fontId="1" fillId="0" borderId="27" xfId="99" applyFont="1" applyFill="1" applyBorder="1" applyAlignment="1" applyProtection="1">
      <alignment horizontal="center" vertical="center"/>
    </xf>
    <xf numFmtId="38" fontId="0" fillId="0" borderId="18" xfId="99" applyFont="1" applyBorder="1" applyAlignment="1" applyProtection="1">
      <alignment horizontal="center" vertical="center"/>
    </xf>
    <xf numFmtId="38" fontId="1" fillId="0" borderId="13" xfId="99" applyFont="1" applyBorder="1" applyAlignment="1" applyProtection="1">
      <alignment horizontal="center" vertical="center"/>
    </xf>
    <xf numFmtId="38" fontId="1" fillId="0" borderId="0" xfId="99" applyFont="1" applyBorder="1" applyAlignment="1" applyProtection="1">
      <alignment horizontal="center" vertical="center"/>
    </xf>
    <xf numFmtId="183" fontId="1" fillId="0" borderId="18" xfId="99" applyNumberFormat="1" applyFont="1" applyFill="1" applyBorder="1" applyAlignment="1" applyProtection="1">
      <alignment horizontal="center" vertical="center"/>
    </xf>
    <xf numFmtId="183" fontId="1" fillId="0" borderId="13" xfId="99" applyNumberFormat="1" applyFont="1" applyFill="1" applyBorder="1" applyAlignment="1" applyProtection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0" fillId="0" borderId="14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5" fillId="0" borderId="18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0" fillId="0" borderId="18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6" fillId="0" borderId="18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0" fillId="0" borderId="18" xfId="0" applyBorder="1" applyAlignment="1">
      <alignment horizontal="distributed" vertical="center" shrinkToFit="1"/>
    </xf>
    <xf numFmtId="0" fontId="0" fillId="0" borderId="13" xfId="0" applyBorder="1" applyAlignment="1">
      <alignment horizontal="distributed" vertical="center" shrinkToFit="1"/>
    </xf>
    <xf numFmtId="0" fontId="7" fillId="0" borderId="10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29">
    <cellStyle name="20% - アクセント 1" xfId="1" builtinId="30" customBuiltin="1"/>
    <cellStyle name="20% - アクセント 1 2" xfId="2" xr:uid="{39EB9517-B8A9-4DFD-84B5-0E0D91DC715E}"/>
    <cellStyle name="20% - アクセント 1 3" xfId="3" xr:uid="{17C0890B-6255-4BFD-8DC6-0B31526F2044}"/>
    <cellStyle name="20% - アクセント 2" xfId="4" builtinId="34" customBuiltin="1"/>
    <cellStyle name="20% - アクセント 2 2" xfId="5" xr:uid="{8A63ED97-F60A-4467-B3F0-5DB98930A208}"/>
    <cellStyle name="20% - アクセント 2 3" xfId="6" xr:uid="{6A886F45-0F74-4FFE-872F-03C513697174}"/>
    <cellStyle name="20% - アクセント 3" xfId="7" builtinId="38" customBuiltin="1"/>
    <cellStyle name="20% - アクセント 3 2" xfId="8" xr:uid="{3BB96517-0B00-4155-B226-8954EBFEA7C0}"/>
    <cellStyle name="20% - アクセント 3 3" xfId="9" xr:uid="{D5EFADA7-0616-4F8F-9396-075BBC9310B1}"/>
    <cellStyle name="20% - アクセント 4" xfId="10" builtinId="42" customBuiltin="1"/>
    <cellStyle name="20% - アクセント 4 2" xfId="11" xr:uid="{47C4B9D4-00C2-4621-BE91-FD65B2EDF841}"/>
    <cellStyle name="20% - アクセント 4 3" xfId="12" xr:uid="{E843863F-C6B8-48B9-8D38-412FF32A57E6}"/>
    <cellStyle name="20% - アクセント 5" xfId="13" builtinId="46" customBuiltin="1"/>
    <cellStyle name="20% - アクセント 5 2" xfId="14" xr:uid="{55EF36CE-D4E8-465B-A844-0813F224293D}"/>
    <cellStyle name="20% - アクセント 5 3" xfId="15" xr:uid="{71ADAB34-15E7-4483-B67F-EFC640F9F849}"/>
    <cellStyle name="20% - アクセント 6" xfId="16" builtinId="50" customBuiltin="1"/>
    <cellStyle name="20% - アクセント 6 2" xfId="17" xr:uid="{F9E38B57-1327-4E8E-93AF-C5B8848820A0}"/>
    <cellStyle name="20% - アクセント 6 3" xfId="18" xr:uid="{69EE2042-8CE7-4E7C-80C3-53EB3C1CF302}"/>
    <cellStyle name="40% - アクセント 1" xfId="19" builtinId="31" customBuiltin="1"/>
    <cellStyle name="40% - アクセント 1 2" xfId="20" xr:uid="{2FEA9CDE-8DA2-41E8-B188-5120FDE6082B}"/>
    <cellStyle name="40% - アクセント 1 3" xfId="21" xr:uid="{9B8AFAD9-BA60-4F80-ABE0-FC1A46AB22F8}"/>
    <cellStyle name="40% - アクセント 2" xfId="22" builtinId="35" customBuiltin="1"/>
    <cellStyle name="40% - アクセント 2 2" xfId="23" xr:uid="{98B19CB7-817E-4A8C-B20B-15C38940653A}"/>
    <cellStyle name="40% - アクセント 2 3" xfId="24" xr:uid="{C6AA7577-1981-4E99-8DAD-6EF7E5565733}"/>
    <cellStyle name="40% - アクセント 3" xfId="25" builtinId="39" customBuiltin="1"/>
    <cellStyle name="40% - アクセント 3 2" xfId="26" xr:uid="{6AE901FD-CF88-42AF-AA33-F70B207BBDC8}"/>
    <cellStyle name="40% - アクセント 3 3" xfId="27" xr:uid="{304FB5A8-1061-41DE-967E-506D4B949037}"/>
    <cellStyle name="40% - アクセント 4" xfId="28" builtinId="43" customBuiltin="1"/>
    <cellStyle name="40% - アクセント 4 2" xfId="29" xr:uid="{A3442367-128D-4846-90C1-74590F138ACF}"/>
    <cellStyle name="40% - アクセント 4 3" xfId="30" xr:uid="{F5479D65-3859-4E77-B4BF-F0DD955B5267}"/>
    <cellStyle name="40% - アクセント 5" xfId="31" builtinId="47" customBuiltin="1"/>
    <cellStyle name="40% - アクセント 5 2" xfId="32" xr:uid="{FDB8FD73-0666-4038-BA7D-8CC378C21652}"/>
    <cellStyle name="40% - アクセント 5 3" xfId="33" xr:uid="{A0F47AD4-AB21-48BC-9D7A-4F98B15D966F}"/>
    <cellStyle name="40% - アクセント 6" xfId="34" builtinId="51" customBuiltin="1"/>
    <cellStyle name="40% - アクセント 6 2" xfId="35" xr:uid="{538850C8-F46E-4BBC-8974-208A654B1DFA}"/>
    <cellStyle name="40% - アクセント 6 3" xfId="36" xr:uid="{8A0C1690-B144-4E8A-9E4C-18C0703F4368}"/>
    <cellStyle name="60% - アクセント 1" xfId="37" builtinId="32" customBuiltin="1"/>
    <cellStyle name="60% - アクセント 1 2" xfId="38" xr:uid="{8316AAC4-AA2C-4A9B-834E-2FCFCE91B83F}"/>
    <cellStyle name="60% - アクセント 1 3" xfId="39" xr:uid="{076A30E9-4BBC-40B8-8B67-DDE32AC737F2}"/>
    <cellStyle name="60% - アクセント 2" xfId="40" builtinId="36" customBuiltin="1"/>
    <cellStyle name="60% - アクセント 2 2" xfId="41" xr:uid="{63814165-6505-4126-9126-CF920740F3DE}"/>
    <cellStyle name="60% - アクセント 2 3" xfId="42" xr:uid="{1FE4BBF3-6CF0-4777-9725-B1CAFBFE72CE}"/>
    <cellStyle name="60% - アクセント 3" xfId="43" builtinId="40" customBuiltin="1"/>
    <cellStyle name="60% - アクセント 3 2" xfId="44" xr:uid="{66016C04-1685-4C60-87EC-9A6A2588AE18}"/>
    <cellStyle name="60% - アクセント 3 3" xfId="45" xr:uid="{BEE0B0E8-23E7-4AE2-83CA-1811F2D95392}"/>
    <cellStyle name="60% - アクセント 4" xfId="46" builtinId="44" customBuiltin="1"/>
    <cellStyle name="60% - アクセント 4 2" xfId="47" xr:uid="{BF0F1C36-5CE9-41A5-BDBD-5E6ACC6F2C75}"/>
    <cellStyle name="60% - アクセント 4 3" xfId="48" xr:uid="{96A85828-3E10-4E20-8707-80A7424182AB}"/>
    <cellStyle name="60% - アクセント 5" xfId="49" builtinId="48" customBuiltin="1"/>
    <cellStyle name="60% - アクセント 5 2" xfId="50" xr:uid="{4F49220A-FC52-47CA-916F-2E0CE1A9AD3C}"/>
    <cellStyle name="60% - アクセント 5 3" xfId="51" xr:uid="{38BC968B-E699-457C-9C45-89F132B8F76D}"/>
    <cellStyle name="60% - アクセント 6" xfId="52" builtinId="52" customBuiltin="1"/>
    <cellStyle name="60% - アクセント 6 2" xfId="53" xr:uid="{4A2083CC-9AED-4F59-992E-21DF700FDAE4}"/>
    <cellStyle name="60% - アクセント 6 3" xfId="54" xr:uid="{57081D31-7362-4912-B587-FCDA73E049E5}"/>
    <cellStyle name="アクセント 1" xfId="55" builtinId="29" customBuiltin="1"/>
    <cellStyle name="アクセント 1 2" xfId="56" xr:uid="{B4403037-2B89-4640-AC95-1B494C7842EB}"/>
    <cellStyle name="アクセント 1 3" xfId="57" xr:uid="{2E35CD01-AC24-4DC7-83D7-C870ED776C09}"/>
    <cellStyle name="アクセント 2" xfId="58" builtinId="33" customBuiltin="1"/>
    <cellStyle name="アクセント 2 2" xfId="59" xr:uid="{8D85981E-54FC-49D6-A5F1-755C0B9D1E40}"/>
    <cellStyle name="アクセント 2 3" xfId="60" xr:uid="{FA4A27F6-6F17-4420-AF4C-9E40163C977A}"/>
    <cellStyle name="アクセント 3" xfId="61" builtinId="37" customBuiltin="1"/>
    <cellStyle name="アクセント 3 2" xfId="62" xr:uid="{EE09AD28-4BA9-4D40-8CA5-887E383E6FA5}"/>
    <cellStyle name="アクセント 3 3" xfId="63" xr:uid="{6BB60BEB-F1EA-4891-A204-C98895DAB345}"/>
    <cellStyle name="アクセント 4" xfId="64" builtinId="41" customBuiltin="1"/>
    <cellStyle name="アクセント 4 2" xfId="65" xr:uid="{A0C188C5-04D2-4FD3-82A3-B23876A15593}"/>
    <cellStyle name="アクセント 4 3" xfId="66" xr:uid="{C98AAE7B-101A-4187-955C-ED1AFDAC8663}"/>
    <cellStyle name="アクセント 5" xfId="67" builtinId="45" customBuiltin="1"/>
    <cellStyle name="アクセント 5 2" xfId="68" xr:uid="{BFAA7790-E534-49EB-9F4C-3D1C6C662EB6}"/>
    <cellStyle name="アクセント 5 3" xfId="69" xr:uid="{BA535C2E-F50D-4CA7-9B44-11BA05547CD9}"/>
    <cellStyle name="アクセント 6" xfId="70" builtinId="49" customBuiltin="1"/>
    <cellStyle name="アクセント 6 2" xfId="71" xr:uid="{BA6CE4C6-0CDE-4E58-9FFA-9FABB0A317EE}"/>
    <cellStyle name="アクセント 6 3" xfId="72" xr:uid="{543F0DA8-EA7B-4A3A-86FF-BB041DE9CB31}"/>
    <cellStyle name="タイトル" xfId="73" builtinId="15" customBuiltin="1"/>
    <cellStyle name="タイトル 2" xfId="74" xr:uid="{97CAD790-15A4-4724-B0AC-83AE384A1B6A}"/>
    <cellStyle name="タイトル 3" xfId="75" xr:uid="{7032BBB5-2FB9-4985-B608-4CE3DB95CA91}"/>
    <cellStyle name="チェック セル" xfId="76" builtinId="23" customBuiltin="1"/>
    <cellStyle name="チェック セル 2" xfId="77" xr:uid="{AA4502A0-542E-4DAC-AD23-775FA18BA247}"/>
    <cellStyle name="チェック セル 3" xfId="78" xr:uid="{6E68B235-48FC-499A-BB14-6D5B19C028B9}"/>
    <cellStyle name="どちらでもない" xfId="79" builtinId="28" customBuiltin="1"/>
    <cellStyle name="どちらでもない 2" xfId="80" xr:uid="{9AEECB19-87A3-44AB-9129-88FDC902748A}"/>
    <cellStyle name="どちらでもない 3" xfId="81" xr:uid="{9F3E4996-749C-44D5-BD3B-A137B8FF1C3C}"/>
    <cellStyle name="メモ" xfId="82" builtinId="10" customBuiltin="1"/>
    <cellStyle name="メモ 2" xfId="83" xr:uid="{E91DAD96-C90C-45DA-9469-B8C4E231656D}"/>
    <cellStyle name="メモ 2 2" xfId="84" xr:uid="{78685721-2AED-4972-9D0C-B075D5C73495}"/>
    <cellStyle name="メモ 3" xfId="85" xr:uid="{108B553A-0856-43E9-8704-3BCB349F2D3B}"/>
    <cellStyle name="メモ 4" xfId="86" xr:uid="{11DD02A9-80A4-41EA-8ED7-C216AD7B216A}"/>
    <cellStyle name="リンク セル" xfId="87" builtinId="24" customBuiltin="1"/>
    <cellStyle name="リンク セル 2" xfId="88" xr:uid="{6A1AC016-DE78-4454-AAD0-50314D787B4A}"/>
    <cellStyle name="リンク セル 3" xfId="89" xr:uid="{48800BBE-B421-4F6D-8A28-8EB0DF47AB56}"/>
    <cellStyle name="悪い" xfId="90" builtinId="27" customBuiltin="1"/>
    <cellStyle name="悪い 2" xfId="91" xr:uid="{FF809C9A-04BE-45A8-A7D3-97EB93F363A2}"/>
    <cellStyle name="悪い 3" xfId="92" xr:uid="{6600864F-8884-414C-BFF3-718F4944B499}"/>
    <cellStyle name="計算" xfId="93" builtinId="22" customBuiltin="1"/>
    <cellStyle name="計算 2" xfId="94" xr:uid="{74A77C90-C6B1-4A51-BEC0-11453D4CD1D5}"/>
    <cellStyle name="計算 3" xfId="95" xr:uid="{205E82D9-9AA5-4181-A9EA-0CFF9FAB7D23}"/>
    <cellStyle name="警告文" xfId="96" builtinId="11" customBuiltin="1"/>
    <cellStyle name="警告文 2" xfId="97" xr:uid="{61B4F74A-BF71-4BDE-ADC6-9778D1195883}"/>
    <cellStyle name="警告文 3" xfId="98" xr:uid="{EE3A33D7-F299-4AC8-9B34-AA593FA2E115}"/>
    <cellStyle name="桁区切り" xfId="99" builtinId="6"/>
    <cellStyle name="桁区切り 2" xfId="100" xr:uid="{2E52BBD0-AAB1-4304-AB46-F9FA8F2B04AD}"/>
    <cellStyle name="見出し 1" xfId="101" builtinId="16" customBuiltin="1"/>
    <cellStyle name="見出し 1 2" xfId="102" xr:uid="{F079544A-8A10-4C2F-9498-1FA45C8F97D5}"/>
    <cellStyle name="見出し 1 3" xfId="103" xr:uid="{E8DD0621-6617-4427-9D5F-90B08FBF29F3}"/>
    <cellStyle name="見出し 2" xfId="104" builtinId="17" customBuiltin="1"/>
    <cellStyle name="見出し 2 2" xfId="105" xr:uid="{CBD5FC19-2D9C-4DD3-89B4-494EA7EFB531}"/>
    <cellStyle name="見出し 2 3" xfId="106" xr:uid="{9190C877-58FB-444A-A711-5F309AEA5466}"/>
    <cellStyle name="見出し 3" xfId="107" builtinId="18" customBuiltin="1"/>
    <cellStyle name="見出し 3 2" xfId="108" xr:uid="{DC39A648-5005-4807-AB39-2426EC8394B2}"/>
    <cellStyle name="見出し 3 3" xfId="109" xr:uid="{4E4CF5C2-6BB3-48AC-BFFF-10D010C35DE5}"/>
    <cellStyle name="見出し 4" xfId="110" builtinId="19" customBuiltin="1"/>
    <cellStyle name="見出し 4 2" xfId="111" xr:uid="{59F03ECB-9310-45F1-92B8-29F15AC32DFD}"/>
    <cellStyle name="見出し 4 3" xfId="112" xr:uid="{E3AAC0C8-56F8-4778-96F9-80FE74C7EA11}"/>
    <cellStyle name="集計" xfId="113" builtinId="25" customBuiltin="1"/>
    <cellStyle name="集計 2" xfId="114" xr:uid="{9B92C81F-8D5F-44B3-B0F8-317E2ABEAD73}"/>
    <cellStyle name="集計 3" xfId="115" xr:uid="{A551CCA0-B9C5-4402-A988-DAA58AA64A42}"/>
    <cellStyle name="出力" xfId="116" builtinId="21" customBuiltin="1"/>
    <cellStyle name="出力 2" xfId="117" xr:uid="{C2BB3A1E-6BF9-4DB3-B9F5-0B3AF83F0228}"/>
    <cellStyle name="出力 3" xfId="118" xr:uid="{3BD57AC9-251D-46A9-AAC0-E95597F7437F}"/>
    <cellStyle name="説明文" xfId="119" builtinId="53" customBuiltin="1"/>
    <cellStyle name="説明文 2" xfId="120" xr:uid="{EEDC2F40-0E01-4447-9200-8FEF4FCB88B5}"/>
    <cellStyle name="説明文 3" xfId="121" xr:uid="{00B05B07-CEDF-48AA-A24B-700530857A5E}"/>
    <cellStyle name="入力" xfId="122" builtinId="20" customBuiltin="1"/>
    <cellStyle name="入力 2" xfId="123" xr:uid="{C27EBFF2-2A9B-4466-A4AC-40043E1A6819}"/>
    <cellStyle name="入力 3" xfId="124" xr:uid="{4700F690-5D16-4A49-A456-3253C64EF8DC}"/>
    <cellStyle name="標準" xfId="0" builtinId="0"/>
    <cellStyle name="標準 2" xfId="125" xr:uid="{2744CE2F-8AD5-44EA-811E-E38214F865D8}"/>
    <cellStyle name="良い" xfId="126" builtinId="26" customBuiltin="1"/>
    <cellStyle name="良い 2" xfId="127" xr:uid="{6302016C-65AC-4148-ABB5-57A324A3FE2F}"/>
    <cellStyle name="良い 3" xfId="128" xr:uid="{7AE76176-CEC7-4327-B002-605FF27F8B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67310</xdr:colOff>
      <xdr:row>3</xdr:row>
      <xdr:rowOff>26670</xdr:rowOff>
    </xdr:from>
    <xdr:to>
      <xdr:col>0</xdr:col>
      <xdr:colOff>87827</xdr:colOff>
      <xdr:row>3</xdr:row>
      <xdr:rowOff>29052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A3A5094-5550-2176-F5B7-6C3FE41FFF9A}"/>
            </a:ext>
          </a:extLst>
        </xdr:cNvPr>
        <xdr:cNvCxnSpPr/>
      </xdr:nvCxnSpPr>
      <xdr:spPr>
        <a:xfrm flipV="1">
          <a:off x="57150" y="419100"/>
          <a:ext cx="285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52DF8-B75C-4CC6-BDE3-DA21DE090BAD}">
  <dimension ref="A1:Q95"/>
  <sheetViews>
    <sheetView tabSelected="1" view="pageBreakPreview" zoomScaleNormal="100" zoomScaleSheetLayoutView="100" workbookViewId="0"/>
  </sheetViews>
  <sheetFormatPr defaultColWidth="8.75" defaultRowHeight="13.5" x14ac:dyDescent="0.15"/>
  <cols>
    <col min="1" max="3" width="9" customWidth="1"/>
    <col min="4" max="14" width="7.5" customWidth="1"/>
  </cols>
  <sheetData>
    <row r="1" spans="1:15" ht="25.5" customHeight="1" x14ac:dyDescent="0.2">
      <c r="A1" s="97" t="s">
        <v>686</v>
      </c>
    </row>
    <row r="2" spans="1:15" ht="24" customHeight="1" x14ac:dyDescent="0.2">
      <c r="A2" s="1" t="s">
        <v>687</v>
      </c>
    </row>
    <row r="4" spans="1:15" ht="17.25" x14ac:dyDescent="0.15">
      <c r="B4" s="98"/>
      <c r="F4" s="98"/>
      <c r="G4" s="99"/>
      <c r="H4" s="99"/>
      <c r="I4" s="99"/>
      <c r="J4" s="100" t="s">
        <v>745</v>
      </c>
      <c r="K4" s="99"/>
      <c r="L4" s="99"/>
      <c r="M4" s="101" t="s">
        <v>688</v>
      </c>
      <c r="N4" s="101"/>
    </row>
    <row r="5" spans="1:15" ht="12.95" customHeight="1" x14ac:dyDescent="0.15">
      <c r="A5" s="432" t="s">
        <v>174</v>
      </c>
      <c r="B5" s="432"/>
      <c r="C5" s="432"/>
      <c r="D5" s="429" t="s">
        <v>689</v>
      </c>
      <c r="E5" s="429" t="s">
        <v>690</v>
      </c>
      <c r="F5" s="432" t="s">
        <v>175</v>
      </c>
      <c r="G5" s="434" t="s">
        <v>491</v>
      </c>
      <c r="H5" s="434"/>
      <c r="I5" s="434"/>
      <c r="J5" s="434"/>
      <c r="K5" s="434"/>
      <c r="L5" s="434"/>
      <c r="M5" s="434"/>
      <c r="N5" s="429" t="s">
        <v>691</v>
      </c>
    </row>
    <row r="6" spans="1:15" x14ac:dyDescent="0.15">
      <c r="A6" s="432"/>
      <c r="B6" s="432"/>
      <c r="C6" s="432"/>
      <c r="D6" s="433"/>
      <c r="E6" s="430"/>
      <c r="F6" s="432"/>
      <c r="G6" s="27" t="s">
        <v>12</v>
      </c>
      <c r="H6" s="27" t="s">
        <v>176</v>
      </c>
      <c r="I6" s="27" t="s">
        <v>177</v>
      </c>
      <c r="J6" s="27" t="s">
        <v>178</v>
      </c>
      <c r="K6" s="27" t="s">
        <v>179</v>
      </c>
      <c r="L6" s="27" t="s">
        <v>180</v>
      </c>
      <c r="M6" s="27" t="s">
        <v>181</v>
      </c>
      <c r="N6" s="430"/>
    </row>
    <row r="7" spans="1:15" x14ac:dyDescent="0.15">
      <c r="A7" s="432" t="s">
        <v>182</v>
      </c>
      <c r="B7" s="432"/>
      <c r="C7" s="432"/>
      <c r="D7" s="102"/>
      <c r="E7" s="102"/>
      <c r="F7" s="103">
        <f>SUM(F8:F93)</f>
        <v>2219</v>
      </c>
      <c r="G7" s="104">
        <f>SUM(H7:M7)</f>
        <v>1984</v>
      </c>
      <c r="H7" s="104">
        <f t="shared" ref="H7:M7" si="0">SUM(H8:H94)</f>
        <v>82</v>
      </c>
      <c r="I7" s="104">
        <f t="shared" si="0"/>
        <v>312</v>
      </c>
      <c r="J7" s="104">
        <f t="shared" si="0"/>
        <v>397</v>
      </c>
      <c r="K7" s="104">
        <f t="shared" si="0"/>
        <v>400</v>
      </c>
      <c r="L7" s="104">
        <f t="shared" si="0"/>
        <v>399</v>
      </c>
      <c r="M7" s="104">
        <f t="shared" si="0"/>
        <v>394</v>
      </c>
      <c r="N7" s="102"/>
    </row>
    <row r="8" spans="1:15" ht="13.5" customHeight="1" x14ac:dyDescent="0.15">
      <c r="A8" s="435" t="s">
        <v>183</v>
      </c>
      <c r="B8" s="436"/>
      <c r="C8" s="437"/>
      <c r="D8" s="441"/>
      <c r="E8" s="441"/>
      <c r="F8" s="441"/>
      <c r="G8" s="441"/>
      <c r="H8" s="441"/>
      <c r="I8" s="441"/>
      <c r="J8" s="441"/>
      <c r="K8" s="441"/>
      <c r="L8" s="441"/>
      <c r="M8" s="441"/>
      <c r="N8" s="441"/>
      <c r="O8" t="s">
        <v>559</v>
      </c>
    </row>
    <row r="9" spans="1:15" ht="13.5" customHeight="1" x14ac:dyDescent="0.15">
      <c r="A9" s="438"/>
      <c r="B9" s="439"/>
      <c r="C9" s="440"/>
      <c r="D9" s="442"/>
      <c r="E9" s="442"/>
      <c r="F9" s="442"/>
      <c r="G9" s="442"/>
      <c r="H9" s="442"/>
      <c r="I9" s="442"/>
      <c r="J9" s="442"/>
      <c r="K9" s="442"/>
      <c r="L9" s="442"/>
      <c r="M9" s="442"/>
      <c r="N9" s="449"/>
    </row>
    <row r="10" spans="1:15" ht="13.5" customHeight="1" x14ac:dyDescent="0.15">
      <c r="A10" s="443" t="s">
        <v>211</v>
      </c>
      <c r="B10" s="444"/>
      <c r="C10" s="445"/>
      <c r="D10" s="105">
        <v>5165</v>
      </c>
      <c r="E10" s="105">
        <v>1138</v>
      </c>
      <c r="F10" s="106">
        <v>50</v>
      </c>
      <c r="G10" s="107">
        <f>SUM(H10:M10)</f>
        <v>49</v>
      </c>
      <c r="H10" s="107">
        <v>3</v>
      </c>
      <c r="I10" s="107">
        <v>6</v>
      </c>
      <c r="J10" s="107">
        <v>9</v>
      </c>
      <c r="K10" s="107">
        <v>11</v>
      </c>
      <c r="L10" s="107">
        <v>10</v>
      </c>
      <c r="M10" s="108">
        <v>10</v>
      </c>
      <c r="N10" s="109">
        <v>25</v>
      </c>
    </row>
    <row r="11" spans="1:15" ht="13.5" customHeight="1" x14ac:dyDescent="0.15">
      <c r="A11" s="446"/>
      <c r="B11" s="447"/>
      <c r="C11" s="448"/>
      <c r="D11" s="110"/>
      <c r="E11" s="110"/>
      <c r="F11" s="111"/>
      <c r="G11" s="112"/>
      <c r="H11" s="112"/>
      <c r="I11" s="112"/>
      <c r="J11" s="112"/>
      <c r="K11" s="112"/>
      <c r="L11" s="112"/>
      <c r="M11" s="113"/>
      <c r="N11" s="114"/>
    </row>
    <row r="12" spans="1:15" ht="13.5" customHeight="1" x14ac:dyDescent="0.15">
      <c r="A12" s="443" t="s">
        <v>516</v>
      </c>
      <c r="B12" s="444"/>
      <c r="C12" s="445"/>
      <c r="D12" s="441"/>
      <c r="E12" s="441"/>
      <c r="F12" s="441"/>
      <c r="G12" s="441"/>
      <c r="H12" s="441"/>
      <c r="I12" s="441"/>
      <c r="J12" s="441"/>
      <c r="K12" s="441"/>
      <c r="L12" s="441"/>
      <c r="M12" s="441"/>
      <c r="N12" s="450"/>
      <c r="O12" t="s">
        <v>560</v>
      </c>
    </row>
    <row r="13" spans="1:15" ht="13.5" customHeight="1" x14ac:dyDescent="0.15">
      <c r="A13" s="446"/>
      <c r="B13" s="447"/>
      <c r="C13" s="448"/>
      <c r="D13" s="442"/>
      <c r="E13" s="442"/>
      <c r="F13" s="442"/>
      <c r="G13" s="442"/>
      <c r="H13" s="442"/>
      <c r="I13" s="442"/>
      <c r="J13" s="442"/>
      <c r="K13" s="442"/>
      <c r="L13" s="442"/>
      <c r="M13" s="442"/>
      <c r="N13" s="451"/>
    </row>
    <row r="14" spans="1:15" ht="13.5" customHeight="1" x14ac:dyDescent="0.15">
      <c r="A14" s="443" t="s">
        <v>525</v>
      </c>
      <c r="B14" s="444"/>
      <c r="C14" s="445"/>
      <c r="D14" s="105">
        <v>3442</v>
      </c>
      <c r="E14" s="105">
        <v>878</v>
      </c>
      <c r="F14" s="106">
        <v>90</v>
      </c>
      <c r="G14" s="107">
        <f>SUM(H14:M14)</f>
        <v>54</v>
      </c>
      <c r="H14" s="441"/>
      <c r="I14" s="441"/>
      <c r="J14" s="441"/>
      <c r="K14" s="107">
        <v>25</v>
      </c>
      <c r="L14" s="107">
        <v>14</v>
      </c>
      <c r="M14" s="107">
        <v>15</v>
      </c>
      <c r="N14" s="109">
        <v>13</v>
      </c>
      <c r="O14" t="s">
        <v>535</v>
      </c>
    </row>
    <row r="15" spans="1:15" ht="13.5" customHeight="1" x14ac:dyDescent="0.15">
      <c r="A15" s="446"/>
      <c r="B15" s="447"/>
      <c r="C15" s="448"/>
      <c r="D15" s="110"/>
      <c r="E15" s="110"/>
      <c r="F15" s="111"/>
      <c r="G15" s="112"/>
      <c r="H15" s="442"/>
      <c r="I15" s="442"/>
      <c r="J15" s="442"/>
      <c r="K15" s="112"/>
      <c r="L15" s="112"/>
      <c r="M15" s="112"/>
      <c r="N15" s="114"/>
    </row>
    <row r="16" spans="1:15" ht="13.5" customHeight="1" x14ac:dyDescent="0.15">
      <c r="A16" s="443" t="s">
        <v>526</v>
      </c>
      <c r="B16" s="444"/>
      <c r="C16" s="445"/>
      <c r="D16" s="105">
        <v>8014</v>
      </c>
      <c r="E16" s="105">
        <v>1581</v>
      </c>
      <c r="F16" s="106">
        <v>81</v>
      </c>
      <c r="G16" s="107">
        <f>SUM(H16:M16)</f>
        <v>75</v>
      </c>
      <c r="H16" s="107">
        <v>3</v>
      </c>
      <c r="I16" s="107">
        <v>9</v>
      </c>
      <c r="J16" s="107">
        <v>12</v>
      </c>
      <c r="K16" s="107">
        <v>19</v>
      </c>
      <c r="L16" s="107">
        <v>20</v>
      </c>
      <c r="M16" s="107">
        <v>12</v>
      </c>
      <c r="N16" s="109">
        <v>15</v>
      </c>
      <c r="O16" t="s">
        <v>535</v>
      </c>
    </row>
    <row r="17" spans="1:15" ht="13.5" customHeight="1" x14ac:dyDescent="0.15">
      <c r="A17" s="446"/>
      <c r="B17" s="447"/>
      <c r="C17" s="448"/>
      <c r="D17" s="110"/>
      <c r="E17" s="110"/>
      <c r="F17" s="111"/>
      <c r="G17" s="112"/>
      <c r="H17" s="112"/>
      <c r="I17" s="112"/>
      <c r="J17" s="112"/>
      <c r="K17" s="112"/>
      <c r="L17" s="112"/>
      <c r="M17" s="112"/>
      <c r="N17" s="114"/>
    </row>
    <row r="18" spans="1:15" ht="13.5" customHeight="1" x14ac:dyDescent="0.15">
      <c r="A18" s="435" t="s">
        <v>184</v>
      </c>
      <c r="B18" s="436"/>
      <c r="C18" s="437"/>
      <c r="D18" s="105">
        <v>2162</v>
      </c>
      <c r="E18" s="105">
        <v>672</v>
      </c>
      <c r="F18" s="106">
        <v>90</v>
      </c>
      <c r="G18" s="107">
        <f>SUM(H18:M18)</f>
        <v>76</v>
      </c>
      <c r="H18" s="107">
        <v>3</v>
      </c>
      <c r="I18" s="107">
        <v>9</v>
      </c>
      <c r="J18" s="107">
        <v>12</v>
      </c>
      <c r="K18" s="107">
        <v>17</v>
      </c>
      <c r="L18" s="107">
        <v>17</v>
      </c>
      <c r="M18" s="107">
        <v>18</v>
      </c>
      <c r="N18" s="105">
        <v>17</v>
      </c>
    </row>
    <row r="19" spans="1:15" ht="13.5" customHeight="1" x14ac:dyDescent="0.15">
      <c r="A19" s="438"/>
      <c r="B19" s="439"/>
      <c r="C19" s="440"/>
      <c r="D19" s="110"/>
      <c r="E19" s="110"/>
      <c r="F19" s="111"/>
      <c r="G19" s="112"/>
      <c r="H19" s="112"/>
      <c r="I19" s="112"/>
      <c r="J19" s="112"/>
      <c r="K19" s="112"/>
      <c r="L19" s="112"/>
      <c r="M19" s="112"/>
      <c r="N19" s="110"/>
    </row>
    <row r="20" spans="1:15" ht="13.5" customHeight="1" x14ac:dyDescent="0.15">
      <c r="A20" s="435" t="s">
        <v>185</v>
      </c>
      <c r="B20" s="436"/>
      <c r="C20" s="437"/>
      <c r="D20" s="105">
        <v>2000</v>
      </c>
      <c r="E20" s="105">
        <v>786</v>
      </c>
      <c r="F20" s="106">
        <v>90</v>
      </c>
      <c r="G20" s="107">
        <f>SUM(H20:M20)</f>
        <v>79</v>
      </c>
      <c r="H20" s="107">
        <v>1</v>
      </c>
      <c r="I20" s="107">
        <v>10</v>
      </c>
      <c r="J20" s="107">
        <v>12</v>
      </c>
      <c r="K20" s="107">
        <v>17</v>
      </c>
      <c r="L20" s="107">
        <v>19</v>
      </c>
      <c r="M20" s="107">
        <v>20</v>
      </c>
      <c r="N20" s="105">
        <v>16</v>
      </c>
    </row>
    <row r="21" spans="1:15" ht="13.5" customHeight="1" x14ac:dyDescent="0.15">
      <c r="A21" s="438"/>
      <c r="B21" s="439"/>
      <c r="C21" s="440"/>
      <c r="D21" s="110"/>
      <c r="E21" s="110"/>
      <c r="F21" s="111"/>
      <c r="G21" s="112"/>
      <c r="H21" s="112"/>
      <c r="I21" s="112"/>
      <c r="J21" s="112"/>
      <c r="K21" s="112"/>
      <c r="L21" s="112"/>
      <c r="M21" s="112"/>
      <c r="N21" s="110"/>
    </row>
    <row r="22" spans="1:15" ht="13.5" customHeight="1" x14ac:dyDescent="0.15">
      <c r="A22" s="435" t="s">
        <v>186</v>
      </c>
      <c r="B22" s="436"/>
      <c r="C22" s="437"/>
      <c r="D22" s="105">
        <v>7738</v>
      </c>
      <c r="E22" s="105">
        <v>813</v>
      </c>
      <c r="F22" s="106">
        <v>90</v>
      </c>
      <c r="G22" s="107">
        <f>SUM(H22:M22)</f>
        <v>75</v>
      </c>
      <c r="H22" s="107">
        <v>2</v>
      </c>
      <c r="I22" s="107">
        <v>10</v>
      </c>
      <c r="J22" s="107">
        <v>12</v>
      </c>
      <c r="K22" s="107">
        <v>15</v>
      </c>
      <c r="L22" s="107">
        <v>17</v>
      </c>
      <c r="M22" s="107">
        <v>19</v>
      </c>
      <c r="N22" s="105">
        <v>17</v>
      </c>
    </row>
    <row r="23" spans="1:15" ht="13.5" customHeight="1" x14ac:dyDescent="0.15">
      <c r="A23" s="438"/>
      <c r="B23" s="439"/>
      <c r="C23" s="440"/>
      <c r="D23" s="110"/>
      <c r="E23" s="110"/>
      <c r="F23" s="111"/>
      <c r="G23" s="112"/>
      <c r="H23" s="112"/>
      <c r="I23" s="112"/>
      <c r="J23" s="112"/>
      <c r="K23" s="112"/>
      <c r="L23" s="112"/>
      <c r="M23" s="112"/>
      <c r="N23" s="110"/>
    </row>
    <row r="24" spans="1:15" ht="13.5" customHeight="1" x14ac:dyDescent="0.15">
      <c r="A24" s="435" t="s">
        <v>187</v>
      </c>
      <c r="B24" s="436"/>
      <c r="C24" s="437"/>
      <c r="D24" s="105">
        <v>1375</v>
      </c>
      <c r="E24" s="105">
        <v>580</v>
      </c>
      <c r="F24" s="106">
        <v>80</v>
      </c>
      <c r="G24" s="107">
        <f>SUM(H24:M24)</f>
        <v>73</v>
      </c>
      <c r="H24" s="107">
        <v>3</v>
      </c>
      <c r="I24" s="107">
        <v>9</v>
      </c>
      <c r="J24" s="107">
        <v>17</v>
      </c>
      <c r="K24" s="107">
        <v>15</v>
      </c>
      <c r="L24" s="107">
        <v>14</v>
      </c>
      <c r="M24" s="107">
        <v>15</v>
      </c>
      <c r="N24" s="105">
        <v>17</v>
      </c>
    </row>
    <row r="25" spans="1:15" ht="13.5" customHeight="1" x14ac:dyDescent="0.15">
      <c r="A25" s="438"/>
      <c r="B25" s="439"/>
      <c r="C25" s="440"/>
      <c r="D25" s="110"/>
      <c r="E25" s="110"/>
      <c r="F25" s="111"/>
      <c r="G25" s="112"/>
      <c r="H25" s="112"/>
      <c r="I25" s="112"/>
      <c r="J25" s="112"/>
      <c r="K25" s="112"/>
      <c r="L25" s="112"/>
      <c r="M25" s="112"/>
      <c r="N25" s="110"/>
    </row>
    <row r="26" spans="1:15" ht="13.5" customHeight="1" x14ac:dyDescent="0.15">
      <c r="A26" s="435" t="s">
        <v>520</v>
      </c>
      <c r="B26" s="436"/>
      <c r="C26" s="437"/>
      <c r="D26" s="105">
        <v>3211</v>
      </c>
      <c r="E26" s="105">
        <v>1099</v>
      </c>
      <c r="F26" s="106">
        <v>90</v>
      </c>
      <c r="G26" s="107">
        <f>SUM(H26:M26)</f>
        <v>105</v>
      </c>
      <c r="H26" s="107">
        <v>8</v>
      </c>
      <c r="I26" s="107">
        <v>15</v>
      </c>
      <c r="J26" s="107">
        <v>18</v>
      </c>
      <c r="K26" s="107">
        <v>22</v>
      </c>
      <c r="L26" s="107">
        <v>21</v>
      </c>
      <c r="M26" s="107">
        <v>21</v>
      </c>
      <c r="N26" s="105">
        <v>29</v>
      </c>
      <c r="O26" t="s">
        <v>536</v>
      </c>
    </row>
    <row r="27" spans="1:15" ht="13.5" customHeight="1" x14ac:dyDescent="0.15">
      <c r="A27" s="438"/>
      <c r="B27" s="439"/>
      <c r="C27" s="440"/>
      <c r="D27" s="110"/>
      <c r="E27" s="110"/>
      <c r="F27" s="111"/>
      <c r="G27" s="112"/>
      <c r="H27" s="112"/>
      <c r="I27" s="112"/>
      <c r="J27" s="112"/>
      <c r="K27" s="112"/>
      <c r="L27" s="112"/>
      <c r="M27" s="112"/>
      <c r="N27" s="110"/>
    </row>
    <row r="28" spans="1:15" ht="13.5" customHeight="1" x14ac:dyDescent="0.15">
      <c r="A28" s="452" t="s">
        <v>647</v>
      </c>
      <c r="B28" s="453"/>
      <c r="C28" s="454"/>
      <c r="D28" s="105">
        <v>941</v>
      </c>
      <c r="E28" s="105">
        <v>469</v>
      </c>
      <c r="F28" s="106">
        <v>90</v>
      </c>
      <c r="G28" s="107">
        <f>SUM(H28:M28)</f>
        <v>81</v>
      </c>
      <c r="H28" s="107">
        <v>2</v>
      </c>
      <c r="I28" s="107">
        <v>14</v>
      </c>
      <c r="J28" s="107">
        <v>17</v>
      </c>
      <c r="K28" s="107">
        <v>18</v>
      </c>
      <c r="L28" s="107">
        <v>15</v>
      </c>
      <c r="M28" s="107">
        <v>15</v>
      </c>
      <c r="N28" s="105">
        <v>17</v>
      </c>
      <c r="O28" t="s">
        <v>535</v>
      </c>
    </row>
    <row r="29" spans="1:15" ht="13.5" customHeight="1" x14ac:dyDescent="0.15">
      <c r="A29" s="455"/>
      <c r="B29" s="456"/>
      <c r="C29" s="457"/>
      <c r="D29" s="110"/>
      <c r="E29" s="110"/>
      <c r="F29" s="111"/>
      <c r="G29" s="112"/>
      <c r="H29" s="112"/>
      <c r="I29" s="112"/>
      <c r="J29" s="112"/>
      <c r="K29" s="112"/>
      <c r="L29" s="112"/>
      <c r="M29" s="112"/>
      <c r="N29" s="110"/>
    </row>
    <row r="30" spans="1:15" ht="13.5" customHeight="1" x14ac:dyDescent="0.15">
      <c r="A30" s="452" t="s">
        <v>188</v>
      </c>
      <c r="B30" s="453"/>
      <c r="C30" s="454"/>
      <c r="D30" s="105">
        <v>1100</v>
      </c>
      <c r="E30" s="105">
        <v>551</v>
      </c>
      <c r="F30" s="106">
        <v>70</v>
      </c>
      <c r="G30" s="107">
        <f>SUM(H30:M30)</f>
        <v>61</v>
      </c>
      <c r="H30" s="107">
        <v>2</v>
      </c>
      <c r="I30" s="107">
        <v>4</v>
      </c>
      <c r="J30" s="107">
        <v>13</v>
      </c>
      <c r="K30" s="107">
        <v>15</v>
      </c>
      <c r="L30" s="107">
        <v>12</v>
      </c>
      <c r="M30" s="107">
        <v>15</v>
      </c>
      <c r="N30" s="105">
        <v>16</v>
      </c>
    </row>
    <row r="31" spans="1:15" ht="13.5" customHeight="1" x14ac:dyDescent="0.15">
      <c r="A31" s="455"/>
      <c r="B31" s="456"/>
      <c r="C31" s="457"/>
      <c r="D31" s="110"/>
      <c r="E31" s="110"/>
      <c r="F31" s="111"/>
      <c r="G31" s="112"/>
      <c r="H31" s="112"/>
      <c r="I31" s="112"/>
      <c r="J31" s="112"/>
      <c r="K31" s="112"/>
      <c r="L31" s="112"/>
      <c r="M31" s="112"/>
      <c r="N31" s="110"/>
    </row>
    <row r="32" spans="1:15" ht="13.5" customHeight="1" x14ac:dyDescent="0.15">
      <c r="A32" s="452" t="s">
        <v>648</v>
      </c>
      <c r="B32" s="453"/>
      <c r="C32" s="454"/>
      <c r="D32" s="105">
        <v>4088</v>
      </c>
      <c r="E32" s="105">
        <v>762</v>
      </c>
      <c r="F32" s="106">
        <v>90</v>
      </c>
      <c r="G32" s="107">
        <f>SUM(H32:M32)</f>
        <v>89</v>
      </c>
      <c r="H32" s="107">
        <v>3</v>
      </c>
      <c r="I32" s="107">
        <v>15</v>
      </c>
      <c r="J32" s="107">
        <v>18</v>
      </c>
      <c r="K32" s="107">
        <v>16</v>
      </c>
      <c r="L32" s="107">
        <v>18</v>
      </c>
      <c r="M32" s="107">
        <v>19</v>
      </c>
      <c r="N32" s="105">
        <v>23</v>
      </c>
      <c r="O32" t="s">
        <v>644</v>
      </c>
    </row>
    <row r="33" spans="1:17" ht="13.5" customHeight="1" x14ac:dyDescent="0.15">
      <c r="A33" s="455"/>
      <c r="B33" s="456"/>
      <c r="C33" s="457"/>
      <c r="D33" s="110"/>
      <c r="E33" s="110"/>
      <c r="F33" s="111"/>
      <c r="G33" s="112"/>
      <c r="H33" s="112"/>
      <c r="I33" s="112"/>
      <c r="J33" s="112"/>
      <c r="K33" s="112"/>
      <c r="L33" s="112"/>
      <c r="M33" s="112"/>
      <c r="N33" s="110"/>
    </row>
    <row r="34" spans="1:17" ht="13.5" customHeight="1" x14ac:dyDescent="0.15">
      <c r="A34" s="452" t="s">
        <v>212</v>
      </c>
      <c r="B34" s="453"/>
      <c r="C34" s="454"/>
      <c r="D34" s="105">
        <v>5255</v>
      </c>
      <c r="E34" s="105">
        <v>1130</v>
      </c>
      <c r="F34" s="106">
        <v>108</v>
      </c>
      <c r="G34" s="107">
        <f>SUM(H34:M34)</f>
        <v>110</v>
      </c>
      <c r="H34" s="107">
        <v>4</v>
      </c>
      <c r="I34" s="107">
        <v>18</v>
      </c>
      <c r="J34" s="107">
        <v>18</v>
      </c>
      <c r="K34" s="107">
        <v>21</v>
      </c>
      <c r="L34" s="107">
        <v>26</v>
      </c>
      <c r="M34" s="107">
        <v>23</v>
      </c>
      <c r="N34" s="105">
        <v>29</v>
      </c>
    </row>
    <row r="35" spans="1:17" ht="13.5" customHeight="1" x14ac:dyDescent="0.15">
      <c r="A35" s="455"/>
      <c r="B35" s="456"/>
      <c r="C35" s="457"/>
      <c r="D35" s="110"/>
      <c r="E35" s="110"/>
      <c r="F35" s="111"/>
      <c r="G35" s="112"/>
      <c r="H35" s="112"/>
      <c r="I35" s="112"/>
      <c r="J35" s="112"/>
      <c r="K35" s="112"/>
      <c r="L35" s="112"/>
      <c r="M35" s="112"/>
      <c r="N35" s="110"/>
    </row>
    <row r="36" spans="1:17" ht="13.5" customHeight="1" x14ac:dyDescent="0.15">
      <c r="A36" s="452" t="s">
        <v>676</v>
      </c>
      <c r="B36" s="453"/>
      <c r="C36" s="454"/>
      <c r="D36" s="105">
        <v>7939</v>
      </c>
      <c r="E36" s="105">
        <v>2233</v>
      </c>
      <c r="F36" s="106">
        <v>120</v>
      </c>
      <c r="G36" s="107">
        <f>SUM(H36:M36)</f>
        <v>100</v>
      </c>
      <c r="H36" s="107">
        <v>3</v>
      </c>
      <c r="I36" s="107">
        <v>12</v>
      </c>
      <c r="J36" s="107">
        <v>18</v>
      </c>
      <c r="K36" s="107">
        <v>20</v>
      </c>
      <c r="L36" s="107">
        <v>24</v>
      </c>
      <c r="M36" s="107">
        <v>23</v>
      </c>
      <c r="N36" s="105">
        <v>25</v>
      </c>
      <c r="O36" t="s">
        <v>692</v>
      </c>
    </row>
    <row r="37" spans="1:17" ht="13.5" customHeight="1" x14ac:dyDescent="0.15">
      <c r="A37" s="455"/>
      <c r="B37" s="456"/>
      <c r="C37" s="457"/>
      <c r="D37" s="115"/>
      <c r="E37" s="115"/>
      <c r="F37" s="116"/>
      <c r="G37" s="117"/>
      <c r="H37" s="117"/>
      <c r="I37" s="117"/>
      <c r="J37" s="117"/>
      <c r="K37" s="117"/>
      <c r="L37" s="117"/>
      <c r="M37" s="117"/>
      <c r="N37" s="115"/>
    </row>
    <row r="38" spans="1:17" ht="13.5" customHeight="1" x14ac:dyDescent="0.15">
      <c r="A38" s="435" t="s">
        <v>148</v>
      </c>
      <c r="B38" s="436"/>
      <c r="C38" s="437"/>
      <c r="D38" s="105">
        <v>7392</v>
      </c>
      <c r="E38" s="105">
        <v>681</v>
      </c>
      <c r="F38" s="106">
        <v>70</v>
      </c>
      <c r="G38" s="107">
        <f>SUM(H38:M38)</f>
        <v>57</v>
      </c>
      <c r="H38" s="107">
        <v>0</v>
      </c>
      <c r="I38" s="107">
        <v>9</v>
      </c>
      <c r="J38" s="107">
        <v>12</v>
      </c>
      <c r="K38" s="107">
        <v>12</v>
      </c>
      <c r="L38" s="107">
        <v>12</v>
      </c>
      <c r="M38" s="107">
        <v>12</v>
      </c>
      <c r="N38" s="105">
        <v>13</v>
      </c>
    </row>
    <row r="39" spans="1:17" ht="13.5" customHeight="1" x14ac:dyDescent="0.15">
      <c r="A39" s="438"/>
      <c r="B39" s="439"/>
      <c r="C39" s="440"/>
      <c r="D39" s="110"/>
      <c r="E39" s="110"/>
      <c r="F39" s="111"/>
      <c r="G39" s="112"/>
      <c r="H39" s="112"/>
      <c r="I39" s="112"/>
      <c r="J39" s="112"/>
      <c r="K39" s="112"/>
      <c r="L39" s="112"/>
      <c r="M39" s="112"/>
      <c r="N39" s="110"/>
    </row>
    <row r="40" spans="1:17" ht="13.5" customHeight="1" x14ac:dyDescent="0.15">
      <c r="A40" s="452" t="s">
        <v>149</v>
      </c>
      <c r="B40" s="453"/>
      <c r="C40" s="454"/>
      <c r="D40" s="105">
        <v>1267</v>
      </c>
      <c r="E40" s="105">
        <v>536</v>
      </c>
      <c r="F40" s="106">
        <v>60</v>
      </c>
      <c r="G40" s="107">
        <f>SUM(H40:M40)</f>
        <v>51</v>
      </c>
      <c r="H40" s="107">
        <v>1</v>
      </c>
      <c r="I40" s="107">
        <v>10</v>
      </c>
      <c r="J40" s="107">
        <v>11</v>
      </c>
      <c r="K40" s="107">
        <v>10</v>
      </c>
      <c r="L40" s="107">
        <v>9</v>
      </c>
      <c r="M40" s="107">
        <v>10</v>
      </c>
      <c r="N40" s="105">
        <v>19</v>
      </c>
    </row>
    <row r="41" spans="1:17" ht="13.5" customHeight="1" x14ac:dyDescent="0.15">
      <c r="A41" s="455"/>
      <c r="B41" s="456"/>
      <c r="C41" s="457"/>
      <c r="D41" s="110"/>
      <c r="E41" s="110"/>
      <c r="F41" s="111"/>
      <c r="G41" s="112"/>
      <c r="H41" s="112"/>
      <c r="I41" s="112"/>
      <c r="J41" s="112"/>
      <c r="K41" s="112"/>
      <c r="L41" s="112"/>
      <c r="M41" s="112"/>
      <c r="N41" s="110"/>
    </row>
    <row r="42" spans="1:17" ht="13.5" customHeight="1" x14ac:dyDescent="0.15">
      <c r="A42" s="435" t="s">
        <v>213</v>
      </c>
      <c r="B42" s="436"/>
      <c r="C42" s="437"/>
      <c r="D42" s="105">
        <v>2922</v>
      </c>
      <c r="E42" s="105">
        <v>1366</v>
      </c>
      <c r="F42" s="106">
        <v>90</v>
      </c>
      <c r="G42" s="107">
        <f>SUM(H42:M42)</f>
        <v>89</v>
      </c>
      <c r="H42" s="107">
        <v>5</v>
      </c>
      <c r="I42" s="107">
        <v>12</v>
      </c>
      <c r="J42" s="107">
        <v>12</v>
      </c>
      <c r="K42" s="107">
        <v>20</v>
      </c>
      <c r="L42" s="107">
        <v>20</v>
      </c>
      <c r="M42" s="107">
        <v>20</v>
      </c>
      <c r="N42" s="105">
        <v>17</v>
      </c>
      <c r="O42" s="118"/>
      <c r="P42" s="119"/>
      <c r="Q42" s="119"/>
    </row>
    <row r="43" spans="1:17" ht="13.5" customHeight="1" x14ac:dyDescent="0.15">
      <c r="A43" s="438"/>
      <c r="B43" s="439"/>
      <c r="C43" s="440"/>
      <c r="D43" s="110"/>
      <c r="E43" s="110"/>
      <c r="F43" s="111"/>
      <c r="G43" s="112"/>
      <c r="H43" s="112"/>
      <c r="I43" s="112"/>
      <c r="J43" s="112"/>
      <c r="K43" s="112"/>
      <c r="L43" s="112"/>
      <c r="M43" s="112"/>
      <c r="N43" s="110"/>
      <c r="O43" s="118"/>
      <c r="P43" s="119"/>
      <c r="Q43" s="119"/>
    </row>
    <row r="44" spans="1:17" ht="13.5" customHeight="1" x14ac:dyDescent="0.15">
      <c r="A44" s="435" t="s">
        <v>219</v>
      </c>
      <c r="B44" s="436"/>
      <c r="C44" s="437"/>
      <c r="D44" s="105">
        <v>1079</v>
      </c>
      <c r="E44" s="105">
        <v>427</v>
      </c>
      <c r="F44" s="106">
        <v>60</v>
      </c>
      <c r="G44" s="107">
        <f>SUM(H44:M44)</f>
        <v>56</v>
      </c>
      <c r="H44" s="107">
        <v>1</v>
      </c>
      <c r="I44" s="107">
        <v>7</v>
      </c>
      <c r="J44" s="107">
        <v>12</v>
      </c>
      <c r="K44" s="107">
        <v>12</v>
      </c>
      <c r="L44" s="107">
        <v>12</v>
      </c>
      <c r="M44" s="107">
        <v>12</v>
      </c>
      <c r="N44" s="105">
        <v>13</v>
      </c>
      <c r="O44" s="118"/>
      <c r="P44" s="119"/>
      <c r="Q44" s="119"/>
    </row>
    <row r="45" spans="1:17" ht="13.5" customHeight="1" x14ac:dyDescent="0.15">
      <c r="A45" s="438"/>
      <c r="B45" s="439"/>
      <c r="C45" s="440"/>
      <c r="D45" s="110"/>
      <c r="E45" s="110"/>
      <c r="F45" s="111"/>
      <c r="G45" s="112"/>
      <c r="H45" s="112"/>
      <c r="I45" s="112"/>
      <c r="J45" s="112"/>
      <c r="K45" s="112"/>
      <c r="L45" s="112"/>
      <c r="M45" s="112"/>
      <c r="N45" s="110"/>
      <c r="O45" s="118"/>
      <c r="P45" s="119"/>
      <c r="Q45" s="119"/>
    </row>
    <row r="46" spans="1:17" ht="13.5" customHeight="1" x14ac:dyDescent="0.15">
      <c r="A46" s="435" t="s">
        <v>521</v>
      </c>
      <c r="B46" s="436"/>
      <c r="C46" s="437"/>
      <c r="D46" s="105">
        <v>3921</v>
      </c>
      <c r="E46" s="105">
        <v>925</v>
      </c>
      <c r="F46" s="106">
        <v>120</v>
      </c>
      <c r="G46" s="107">
        <f>SUM(H46:M46)</f>
        <v>105</v>
      </c>
      <c r="H46" s="107">
        <v>4</v>
      </c>
      <c r="I46" s="107">
        <v>15</v>
      </c>
      <c r="J46" s="107">
        <v>18</v>
      </c>
      <c r="K46" s="107">
        <v>22</v>
      </c>
      <c r="L46" s="107">
        <v>24</v>
      </c>
      <c r="M46" s="107">
        <v>22</v>
      </c>
      <c r="N46" s="105">
        <v>25</v>
      </c>
      <c r="O46" s="458" t="s">
        <v>522</v>
      </c>
      <c r="P46" s="459"/>
      <c r="Q46" s="459"/>
    </row>
    <row r="47" spans="1:17" ht="13.5" customHeight="1" x14ac:dyDescent="0.15">
      <c r="A47" s="438"/>
      <c r="B47" s="439"/>
      <c r="C47" s="440"/>
      <c r="D47" s="110"/>
      <c r="E47" s="110"/>
      <c r="F47" s="111"/>
      <c r="G47" s="112"/>
      <c r="H47" s="112"/>
      <c r="I47" s="112"/>
      <c r="J47" s="112"/>
      <c r="K47" s="112"/>
      <c r="L47" s="112"/>
      <c r="M47" s="112"/>
      <c r="N47" s="110"/>
      <c r="O47" s="120"/>
      <c r="P47" s="121"/>
      <c r="Q47" s="121"/>
    </row>
    <row r="48" spans="1:17" ht="13.5" customHeight="1" x14ac:dyDescent="0.15">
      <c r="A48" s="435" t="s">
        <v>527</v>
      </c>
      <c r="B48" s="436"/>
      <c r="C48" s="437"/>
      <c r="D48" s="105">
        <v>2798</v>
      </c>
      <c r="E48" s="105">
        <v>377</v>
      </c>
      <c r="F48" s="106">
        <v>60</v>
      </c>
      <c r="G48" s="107">
        <f>SUM(H48:M48)</f>
        <v>71</v>
      </c>
      <c r="H48" s="107">
        <v>7</v>
      </c>
      <c r="I48" s="107">
        <v>10</v>
      </c>
      <c r="J48" s="107">
        <v>12</v>
      </c>
      <c r="K48" s="107">
        <v>14</v>
      </c>
      <c r="L48" s="107">
        <v>14</v>
      </c>
      <c r="M48" s="107">
        <v>14</v>
      </c>
      <c r="N48" s="105">
        <v>18</v>
      </c>
      <c r="O48" s="120" t="s">
        <v>537</v>
      </c>
      <c r="P48" s="121"/>
      <c r="Q48" s="121"/>
    </row>
    <row r="49" spans="1:17" ht="13.5" customHeight="1" x14ac:dyDescent="0.15">
      <c r="A49" s="438"/>
      <c r="B49" s="439"/>
      <c r="C49" s="440"/>
      <c r="D49" s="110"/>
      <c r="E49" s="110"/>
      <c r="F49" s="111"/>
      <c r="G49" s="112"/>
      <c r="H49" s="112"/>
      <c r="I49" s="112"/>
      <c r="J49" s="112"/>
      <c r="K49" s="112"/>
      <c r="L49" s="112"/>
      <c r="M49" s="112"/>
      <c r="N49" s="110"/>
      <c r="O49" s="120"/>
      <c r="P49" s="121"/>
      <c r="Q49" s="121"/>
    </row>
    <row r="50" spans="1:17" ht="13.5" customHeight="1" x14ac:dyDescent="0.15">
      <c r="A50" s="443" t="s">
        <v>561</v>
      </c>
      <c r="B50" s="444"/>
      <c r="C50" s="445"/>
      <c r="D50" s="105">
        <v>10000</v>
      </c>
      <c r="E50" s="105">
        <v>2945</v>
      </c>
      <c r="F50" s="106">
        <v>105</v>
      </c>
      <c r="G50" s="107">
        <f>SUM(H50:M50)</f>
        <v>102</v>
      </c>
      <c r="H50" s="107">
        <v>5</v>
      </c>
      <c r="I50" s="107">
        <v>12</v>
      </c>
      <c r="J50" s="107">
        <v>12</v>
      </c>
      <c r="K50" s="107">
        <v>25</v>
      </c>
      <c r="L50" s="107">
        <v>24</v>
      </c>
      <c r="M50" s="107">
        <v>24</v>
      </c>
      <c r="N50" s="109">
        <v>27</v>
      </c>
      <c r="O50" s="122" t="s">
        <v>562</v>
      </c>
      <c r="P50" s="121"/>
      <c r="Q50" s="121"/>
    </row>
    <row r="51" spans="1:17" ht="13.5" customHeight="1" x14ac:dyDescent="0.15">
      <c r="A51" s="446"/>
      <c r="B51" s="447"/>
      <c r="C51" s="448"/>
      <c r="D51" s="110"/>
      <c r="E51" s="110"/>
      <c r="F51" s="111"/>
      <c r="G51" s="112"/>
      <c r="H51" s="112"/>
      <c r="I51" s="112"/>
      <c r="J51" s="112"/>
      <c r="K51" s="112"/>
      <c r="L51" s="112"/>
      <c r="M51" s="112"/>
      <c r="N51" s="110"/>
      <c r="O51" s="122"/>
      <c r="P51" s="121"/>
      <c r="Q51" s="121"/>
    </row>
    <row r="52" spans="1:17" ht="13.5" customHeight="1" x14ac:dyDescent="0.15">
      <c r="A52" s="123" t="s">
        <v>748</v>
      </c>
      <c r="C52" s="123"/>
      <c r="D52" s="123"/>
      <c r="E52" s="123"/>
      <c r="F52" s="123"/>
      <c r="G52" s="123"/>
      <c r="H52" s="123"/>
      <c r="I52" s="101"/>
      <c r="J52" s="431" t="s">
        <v>189</v>
      </c>
      <c r="K52" s="431"/>
      <c r="L52" s="431"/>
      <c r="M52" s="431"/>
      <c r="N52" s="125"/>
      <c r="O52" s="49"/>
      <c r="P52" s="121"/>
      <c r="Q52" s="121"/>
    </row>
    <row r="53" spans="1:17" ht="13.5" customHeight="1" x14ac:dyDescent="0.15">
      <c r="A53" s="125"/>
      <c r="B53" s="125"/>
      <c r="C53" s="125"/>
      <c r="D53" s="125"/>
      <c r="E53" s="125"/>
      <c r="F53" s="126"/>
      <c r="G53" s="127"/>
      <c r="H53" s="127"/>
      <c r="I53" s="127"/>
      <c r="J53" s="127"/>
      <c r="K53" s="127"/>
      <c r="L53" s="127"/>
      <c r="M53" s="127"/>
      <c r="N53" s="125"/>
      <c r="O53" s="49"/>
      <c r="P53" s="121"/>
      <c r="Q53" s="121"/>
    </row>
    <row r="54" spans="1:17" ht="24" customHeight="1" x14ac:dyDescent="0.2">
      <c r="A54" s="1" t="s">
        <v>687</v>
      </c>
    </row>
    <row r="56" spans="1:17" ht="17.25" x14ac:dyDescent="0.15">
      <c r="B56" s="98"/>
      <c r="F56" s="98"/>
      <c r="G56" s="99"/>
      <c r="H56" s="99"/>
      <c r="I56" s="99"/>
      <c r="J56" s="100" t="s">
        <v>745</v>
      </c>
      <c r="K56" s="99"/>
      <c r="L56" s="99"/>
      <c r="M56" s="101" t="s">
        <v>688</v>
      </c>
      <c r="N56" s="101"/>
    </row>
    <row r="57" spans="1:17" ht="12.95" customHeight="1" x14ac:dyDescent="0.15">
      <c r="A57" s="432" t="s">
        <v>174</v>
      </c>
      <c r="B57" s="432"/>
      <c r="C57" s="432"/>
      <c r="D57" s="429" t="s">
        <v>689</v>
      </c>
      <c r="E57" s="429" t="s">
        <v>690</v>
      </c>
      <c r="F57" s="432" t="s">
        <v>175</v>
      </c>
      <c r="G57" s="434" t="s">
        <v>491</v>
      </c>
      <c r="H57" s="434"/>
      <c r="I57" s="434"/>
      <c r="J57" s="434"/>
      <c r="K57" s="434"/>
      <c r="L57" s="434"/>
      <c r="M57" s="434"/>
      <c r="N57" s="429" t="s">
        <v>691</v>
      </c>
    </row>
    <row r="58" spans="1:17" x14ac:dyDescent="0.15">
      <c r="A58" s="432"/>
      <c r="B58" s="432"/>
      <c r="C58" s="432"/>
      <c r="D58" s="433"/>
      <c r="E58" s="430"/>
      <c r="F58" s="432"/>
      <c r="G58" s="27" t="s">
        <v>12</v>
      </c>
      <c r="H58" s="27" t="s">
        <v>176</v>
      </c>
      <c r="I58" s="27" t="s">
        <v>177</v>
      </c>
      <c r="J58" s="27" t="s">
        <v>178</v>
      </c>
      <c r="K58" s="27" t="s">
        <v>179</v>
      </c>
      <c r="L58" s="27" t="s">
        <v>180</v>
      </c>
      <c r="M58" s="27" t="s">
        <v>181</v>
      </c>
      <c r="N58" s="430"/>
    </row>
    <row r="59" spans="1:17" ht="13.5" customHeight="1" x14ac:dyDescent="0.15">
      <c r="A59" s="443" t="s">
        <v>563</v>
      </c>
      <c r="B59" s="444"/>
      <c r="C59" s="445"/>
      <c r="D59" s="115">
        <v>4117</v>
      </c>
      <c r="E59" s="115">
        <v>1117</v>
      </c>
      <c r="F59" s="116">
        <v>45</v>
      </c>
      <c r="G59" s="117">
        <f>SUM(K59:M59)</f>
        <v>43</v>
      </c>
      <c r="H59" s="441"/>
      <c r="I59" s="441"/>
      <c r="J59" s="441"/>
      <c r="K59" s="117">
        <v>14</v>
      </c>
      <c r="L59" s="117">
        <v>14</v>
      </c>
      <c r="M59" s="117">
        <v>15</v>
      </c>
      <c r="N59" s="128">
        <v>14</v>
      </c>
      <c r="O59" s="122" t="s">
        <v>562</v>
      </c>
      <c r="P59" s="121"/>
      <c r="Q59" s="121"/>
    </row>
    <row r="60" spans="1:17" ht="13.5" customHeight="1" x14ac:dyDescent="0.15">
      <c r="A60" s="446"/>
      <c r="B60" s="447"/>
      <c r="C60" s="448"/>
      <c r="D60" s="110"/>
      <c r="E60" s="110"/>
      <c r="F60" s="111"/>
      <c r="G60" s="112"/>
      <c r="H60" s="442"/>
      <c r="I60" s="442"/>
      <c r="J60" s="442"/>
      <c r="K60" s="112"/>
      <c r="L60" s="112"/>
      <c r="M60" s="112"/>
      <c r="N60" s="110"/>
      <c r="O60" s="122"/>
      <c r="P60" s="121"/>
      <c r="Q60" s="121"/>
    </row>
    <row r="61" spans="1:17" ht="13.5" customHeight="1" x14ac:dyDescent="0.15">
      <c r="A61" s="443" t="s">
        <v>693</v>
      </c>
      <c r="B61" s="444"/>
      <c r="C61" s="445"/>
      <c r="D61" s="105">
        <v>13957</v>
      </c>
      <c r="E61" s="105">
        <v>2951</v>
      </c>
      <c r="F61" s="106">
        <v>190</v>
      </c>
      <c r="G61" s="107">
        <f>SUM(H61:M61)</f>
        <v>167</v>
      </c>
      <c r="H61" s="107">
        <v>7</v>
      </c>
      <c r="I61" s="107">
        <v>30</v>
      </c>
      <c r="J61" s="107">
        <v>30</v>
      </c>
      <c r="K61" s="107">
        <v>32</v>
      </c>
      <c r="L61" s="107">
        <v>33</v>
      </c>
      <c r="M61" s="107">
        <v>35</v>
      </c>
      <c r="N61" s="105">
        <v>41</v>
      </c>
      <c r="O61" s="122" t="s">
        <v>645</v>
      </c>
      <c r="P61" s="121"/>
      <c r="Q61" s="121"/>
    </row>
    <row r="62" spans="1:17" ht="13.5" customHeight="1" x14ac:dyDescent="0.15">
      <c r="A62" s="446"/>
      <c r="B62" s="447"/>
      <c r="C62" s="448"/>
      <c r="D62" s="110"/>
      <c r="E62" s="110"/>
      <c r="F62" s="111"/>
      <c r="G62" s="112"/>
      <c r="H62" s="112"/>
      <c r="I62" s="112"/>
      <c r="J62" s="112"/>
      <c r="K62" s="112"/>
      <c r="L62" s="112"/>
      <c r="M62" s="112"/>
      <c r="N62" s="110"/>
      <c r="O62" s="122"/>
      <c r="P62" s="121"/>
      <c r="Q62" s="121"/>
    </row>
    <row r="63" spans="1:17" ht="13.5" customHeight="1" x14ac:dyDescent="0.15">
      <c r="A63" s="443" t="s">
        <v>643</v>
      </c>
      <c r="B63" s="444"/>
      <c r="C63" s="445"/>
      <c r="D63" s="105">
        <v>998</v>
      </c>
      <c r="E63" s="105">
        <v>165</v>
      </c>
      <c r="F63" s="106">
        <v>30</v>
      </c>
      <c r="G63" s="107">
        <f>SUM(K63:M63)</f>
        <v>23</v>
      </c>
      <c r="H63" s="441"/>
      <c r="I63" s="441"/>
      <c r="J63" s="441"/>
      <c r="K63" s="107">
        <v>8</v>
      </c>
      <c r="L63" s="107">
        <v>10</v>
      </c>
      <c r="M63" s="107">
        <v>5</v>
      </c>
      <c r="N63" s="105">
        <v>7</v>
      </c>
      <c r="O63" s="49" t="s">
        <v>646</v>
      </c>
      <c r="P63" s="121"/>
      <c r="Q63" s="121"/>
    </row>
    <row r="64" spans="1:17" ht="13.5" customHeight="1" x14ac:dyDescent="0.15">
      <c r="A64" s="446"/>
      <c r="B64" s="447"/>
      <c r="C64" s="448"/>
      <c r="D64" s="110"/>
      <c r="E64" s="110"/>
      <c r="F64" s="111"/>
      <c r="G64" s="112"/>
      <c r="H64" s="442"/>
      <c r="I64" s="442"/>
      <c r="J64" s="442"/>
      <c r="K64" s="112"/>
      <c r="L64" s="112"/>
      <c r="M64" s="112"/>
      <c r="N64" s="110"/>
      <c r="O64" s="49"/>
      <c r="P64" s="121"/>
      <c r="Q64" s="121"/>
    </row>
    <row r="65" spans="1:17" ht="12.95" customHeight="1" x14ac:dyDescent="0.15">
      <c r="A65" s="452" t="s">
        <v>194</v>
      </c>
      <c r="B65" s="453"/>
      <c r="C65" s="454"/>
      <c r="D65" s="105">
        <v>600</v>
      </c>
      <c r="E65" s="105">
        <v>89</v>
      </c>
      <c r="F65" s="106">
        <v>19</v>
      </c>
      <c r="G65" s="107">
        <f>SUM(H65:M65)</f>
        <v>11</v>
      </c>
      <c r="H65" s="107">
        <v>1</v>
      </c>
      <c r="I65" s="107">
        <v>2</v>
      </c>
      <c r="J65" s="107">
        <v>8</v>
      </c>
      <c r="K65" s="441"/>
      <c r="L65" s="441"/>
      <c r="M65" s="441"/>
      <c r="N65" s="105">
        <v>4</v>
      </c>
      <c r="O65" s="129" t="s">
        <v>218</v>
      </c>
      <c r="P65" s="119"/>
      <c r="Q65" s="119"/>
    </row>
    <row r="66" spans="1:17" ht="12.95" customHeight="1" x14ac:dyDescent="0.15">
      <c r="A66" s="455"/>
      <c r="B66" s="456"/>
      <c r="C66" s="457"/>
      <c r="D66" s="110"/>
      <c r="E66" s="110"/>
      <c r="F66" s="111"/>
      <c r="G66" s="112"/>
      <c r="H66" s="112"/>
      <c r="I66" s="112"/>
      <c r="J66" s="112"/>
      <c r="K66" s="442"/>
      <c r="L66" s="442"/>
      <c r="M66" s="442"/>
      <c r="N66" s="110"/>
      <c r="O66" s="129"/>
      <c r="P66" s="119"/>
      <c r="Q66" s="119"/>
    </row>
    <row r="67" spans="1:17" ht="12.95" customHeight="1" x14ac:dyDescent="0.15">
      <c r="A67" s="452" t="s">
        <v>214</v>
      </c>
      <c r="B67" s="453"/>
      <c r="C67" s="454"/>
      <c r="D67" s="105">
        <v>521</v>
      </c>
      <c r="E67" s="105">
        <v>191</v>
      </c>
      <c r="F67" s="106">
        <v>19</v>
      </c>
      <c r="G67" s="107">
        <f>SUM(H67:M67)</f>
        <v>9</v>
      </c>
      <c r="H67" s="107">
        <v>0</v>
      </c>
      <c r="I67" s="107">
        <v>4</v>
      </c>
      <c r="J67" s="107">
        <v>5</v>
      </c>
      <c r="K67" s="441"/>
      <c r="L67" s="441"/>
      <c r="M67" s="441"/>
      <c r="N67" s="105">
        <v>10</v>
      </c>
      <c r="O67" s="129" t="s">
        <v>218</v>
      </c>
      <c r="P67" s="119"/>
      <c r="Q67" s="119"/>
    </row>
    <row r="68" spans="1:17" ht="12.95" customHeight="1" x14ac:dyDescent="0.15">
      <c r="A68" s="455"/>
      <c r="B68" s="456"/>
      <c r="C68" s="457"/>
      <c r="D68" s="110"/>
      <c r="E68" s="110"/>
      <c r="F68" s="111"/>
      <c r="G68" s="112"/>
      <c r="H68" s="112"/>
      <c r="I68" s="112"/>
      <c r="J68" s="112"/>
      <c r="K68" s="442"/>
      <c r="L68" s="442"/>
      <c r="M68" s="442"/>
      <c r="N68" s="110"/>
      <c r="O68" s="129"/>
      <c r="P68" s="119"/>
      <c r="Q68" s="119"/>
    </row>
    <row r="69" spans="1:17" ht="12.95" customHeight="1" x14ac:dyDescent="0.15">
      <c r="A69" s="452" t="s">
        <v>694</v>
      </c>
      <c r="B69" s="453"/>
      <c r="C69" s="454"/>
      <c r="D69" s="105">
        <v>135</v>
      </c>
      <c r="E69" s="105">
        <v>52</v>
      </c>
      <c r="F69" s="106">
        <v>12</v>
      </c>
      <c r="G69" s="107">
        <f>SUM(H69:M69)</f>
        <v>9</v>
      </c>
      <c r="H69" s="107">
        <v>0</v>
      </c>
      <c r="I69" s="107">
        <v>4</v>
      </c>
      <c r="J69" s="107">
        <v>5</v>
      </c>
      <c r="K69" s="441"/>
      <c r="L69" s="441"/>
      <c r="M69" s="441"/>
      <c r="N69" s="105">
        <v>3</v>
      </c>
      <c r="O69" s="129" t="s">
        <v>218</v>
      </c>
      <c r="P69" s="119"/>
      <c r="Q69" s="119"/>
    </row>
    <row r="70" spans="1:17" ht="12.95" customHeight="1" x14ac:dyDescent="0.15">
      <c r="A70" s="455"/>
      <c r="B70" s="456"/>
      <c r="C70" s="457"/>
      <c r="D70" s="110"/>
      <c r="E70" s="110"/>
      <c r="F70" s="111"/>
      <c r="G70" s="112"/>
      <c r="H70" s="112"/>
      <c r="I70" s="112"/>
      <c r="J70" s="112"/>
      <c r="K70" s="442"/>
      <c r="L70" s="442"/>
      <c r="M70" s="442"/>
      <c r="N70" s="110"/>
      <c r="O70" s="129"/>
      <c r="P70" s="119"/>
      <c r="Q70" s="119"/>
    </row>
    <row r="71" spans="1:17" ht="12.95" customHeight="1" x14ac:dyDescent="0.15">
      <c r="A71" s="452" t="s">
        <v>215</v>
      </c>
      <c r="B71" s="453"/>
      <c r="C71" s="454"/>
      <c r="D71" s="105">
        <v>589</v>
      </c>
      <c r="E71" s="105">
        <v>150</v>
      </c>
      <c r="F71" s="106">
        <v>12</v>
      </c>
      <c r="G71" s="107">
        <f>SUM(H71:M71)</f>
        <v>11</v>
      </c>
      <c r="H71" s="107">
        <v>0</v>
      </c>
      <c r="I71" s="107">
        <v>5</v>
      </c>
      <c r="J71" s="107">
        <v>6</v>
      </c>
      <c r="K71" s="441"/>
      <c r="L71" s="441"/>
      <c r="M71" s="441"/>
      <c r="N71" s="105">
        <v>5</v>
      </c>
      <c r="O71" s="129" t="s">
        <v>218</v>
      </c>
      <c r="P71" s="119"/>
      <c r="Q71" s="119"/>
    </row>
    <row r="72" spans="1:17" ht="12.95" customHeight="1" x14ac:dyDescent="0.15">
      <c r="A72" s="455"/>
      <c r="B72" s="456"/>
      <c r="C72" s="457"/>
      <c r="D72" s="110"/>
      <c r="E72" s="110"/>
      <c r="F72" s="111"/>
      <c r="G72" s="112"/>
      <c r="H72" s="112"/>
      <c r="I72" s="112"/>
      <c r="J72" s="112"/>
      <c r="K72" s="442"/>
      <c r="L72" s="442"/>
      <c r="M72" s="442"/>
      <c r="N72" s="110"/>
      <c r="O72" s="129"/>
      <c r="P72" s="119"/>
      <c r="Q72" s="119"/>
    </row>
    <row r="73" spans="1:17" ht="12.95" customHeight="1" x14ac:dyDescent="0.15">
      <c r="A73" s="452" t="s">
        <v>216</v>
      </c>
      <c r="B73" s="453"/>
      <c r="C73" s="454"/>
      <c r="D73" s="105">
        <v>247</v>
      </c>
      <c r="E73" s="105">
        <v>93</v>
      </c>
      <c r="F73" s="106">
        <v>12</v>
      </c>
      <c r="G73" s="107">
        <f>SUM(H73:M73)</f>
        <v>8</v>
      </c>
      <c r="H73" s="107">
        <v>0</v>
      </c>
      <c r="I73" s="107">
        <v>4</v>
      </c>
      <c r="J73" s="107">
        <v>4</v>
      </c>
      <c r="K73" s="441"/>
      <c r="L73" s="441"/>
      <c r="M73" s="441"/>
      <c r="N73" s="105">
        <v>5</v>
      </c>
      <c r="O73" s="129" t="s">
        <v>218</v>
      </c>
      <c r="P73" s="119"/>
      <c r="Q73" s="119"/>
    </row>
    <row r="74" spans="1:17" ht="12.95" customHeight="1" x14ac:dyDescent="0.15">
      <c r="A74" s="455"/>
      <c r="B74" s="456"/>
      <c r="C74" s="457"/>
      <c r="D74" s="110"/>
      <c r="E74" s="110"/>
      <c r="F74" s="111"/>
      <c r="G74" s="112"/>
      <c r="H74" s="112"/>
      <c r="I74" s="112"/>
      <c r="J74" s="112"/>
      <c r="K74" s="442"/>
      <c r="L74" s="442"/>
      <c r="M74" s="442"/>
      <c r="N74" s="110"/>
      <c r="O74" s="129"/>
      <c r="P74" s="119"/>
      <c r="Q74" s="119"/>
    </row>
    <row r="75" spans="1:17" ht="12.95" customHeight="1" x14ac:dyDescent="0.15">
      <c r="A75" s="452" t="s">
        <v>217</v>
      </c>
      <c r="B75" s="453"/>
      <c r="C75" s="454"/>
      <c r="D75" s="105">
        <v>232</v>
      </c>
      <c r="E75" s="105">
        <v>120</v>
      </c>
      <c r="F75" s="106">
        <v>19</v>
      </c>
      <c r="G75" s="107">
        <f>SUM(H75:M75)</f>
        <v>20</v>
      </c>
      <c r="H75" s="107">
        <v>3</v>
      </c>
      <c r="I75" s="107">
        <v>8</v>
      </c>
      <c r="J75" s="107">
        <v>9</v>
      </c>
      <c r="K75" s="441"/>
      <c r="L75" s="441"/>
      <c r="M75" s="441"/>
      <c r="N75" s="130">
        <v>10</v>
      </c>
      <c r="O75" s="129" t="s">
        <v>218</v>
      </c>
      <c r="P75" s="119"/>
      <c r="Q75" s="119"/>
    </row>
    <row r="76" spans="1:17" x14ac:dyDescent="0.15">
      <c r="A76" s="455"/>
      <c r="B76" s="456"/>
      <c r="C76" s="457"/>
      <c r="D76" s="110"/>
      <c r="E76" s="110"/>
      <c r="F76" s="111"/>
      <c r="G76" s="112"/>
      <c r="H76" s="112"/>
      <c r="I76" s="112"/>
      <c r="J76" s="112"/>
      <c r="K76" s="442"/>
      <c r="L76" s="442"/>
      <c r="M76" s="442"/>
      <c r="N76" s="131"/>
      <c r="O76" s="129"/>
      <c r="P76" s="119"/>
      <c r="Q76" s="119"/>
    </row>
    <row r="77" spans="1:17" ht="12.95" customHeight="1" x14ac:dyDescent="0.15">
      <c r="A77" s="452" t="s">
        <v>517</v>
      </c>
      <c r="B77" s="453"/>
      <c r="C77" s="454"/>
      <c r="D77" s="105">
        <v>382</v>
      </c>
      <c r="E77" s="105">
        <v>250</v>
      </c>
      <c r="F77" s="106">
        <v>12</v>
      </c>
      <c r="G77" s="107">
        <f>SUM(H77:M77)</f>
        <v>9</v>
      </c>
      <c r="H77" s="107">
        <v>0</v>
      </c>
      <c r="I77" s="107">
        <v>4</v>
      </c>
      <c r="J77" s="107">
        <v>5</v>
      </c>
      <c r="K77" s="441"/>
      <c r="L77" s="441"/>
      <c r="M77" s="441"/>
      <c r="N77" s="105">
        <v>9</v>
      </c>
      <c r="O77" s="129" t="s">
        <v>523</v>
      </c>
      <c r="P77" s="119"/>
      <c r="Q77" s="119"/>
    </row>
    <row r="78" spans="1:17" x14ac:dyDescent="0.15">
      <c r="A78" s="455"/>
      <c r="B78" s="456"/>
      <c r="C78" s="457"/>
      <c r="D78" s="110"/>
      <c r="E78" s="110"/>
      <c r="F78" s="111"/>
      <c r="G78" s="112"/>
      <c r="H78" s="112"/>
      <c r="I78" s="112"/>
      <c r="J78" s="112"/>
      <c r="K78" s="442"/>
      <c r="L78" s="442"/>
      <c r="M78" s="442"/>
      <c r="N78" s="110"/>
      <c r="O78" s="129"/>
      <c r="P78" s="119"/>
      <c r="Q78" s="119"/>
    </row>
    <row r="79" spans="1:17" ht="12.95" customHeight="1" x14ac:dyDescent="0.15">
      <c r="A79" s="452" t="s">
        <v>518</v>
      </c>
      <c r="B79" s="453"/>
      <c r="C79" s="454"/>
      <c r="D79" s="105">
        <v>498</v>
      </c>
      <c r="E79" s="105">
        <v>148</v>
      </c>
      <c r="F79" s="106">
        <v>19</v>
      </c>
      <c r="G79" s="107">
        <f>SUM(H79:M79)</f>
        <v>19</v>
      </c>
      <c r="H79" s="107">
        <v>2</v>
      </c>
      <c r="I79" s="107">
        <v>6</v>
      </c>
      <c r="J79" s="107">
        <v>11</v>
      </c>
      <c r="K79" s="441"/>
      <c r="L79" s="441"/>
      <c r="M79" s="441"/>
      <c r="N79" s="105">
        <v>9</v>
      </c>
      <c r="O79" s="129" t="s">
        <v>524</v>
      </c>
      <c r="P79" s="119"/>
      <c r="Q79" s="119"/>
    </row>
    <row r="80" spans="1:17" x14ac:dyDescent="0.15">
      <c r="A80" s="455"/>
      <c r="B80" s="456"/>
      <c r="C80" s="457"/>
      <c r="D80" s="110"/>
      <c r="E80" s="110"/>
      <c r="F80" s="111"/>
      <c r="G80" s="112"/>
      <c r="H80" s="112"/>
      <c r="I80" s="112"/>
      <c r="J80" s="112"/>
      <c r="K80" s="442"/>
      <c r="L80" s="442"/>
      <c r="M80" s="442"/>
      <c r="N80" s="110"/>
      <c r="O80" s="129"/>
      <c r="P80" s="119"/>
      <c r="Q80" s="119"/>
    </row>
    <row r="81" spans="1:17" ht="12.95" customHeight="1" x14ac:dyDescent="0.15">
      <c r="A81" s="452" t="s">
        <v>528</v>
      </c>
      <c r="B81" s="453"/>
      <c r="C81" s="454"/>
      <c r="D81" s="105">
        <v>588</v>
      </c>
      <c r="E81" s="105">
        <v>155</v>
      </c>
      <c r="F81" s="106">
        <v>12</v>
      </c>
      <c r="G81" s="107">
        <f>SUM(H81:M81)</f>
        <v>4</v>
      </c>
      <c r="H81" s="107">
        <v>0</v>
      </c>
      <c r="I81" s="107">
        <v>0</v>
      </c>
      <c r="J81" s="107">
        <v>4</v>
      </c>
      <c r="K81" s="441"/>
      <c r="L81" s="441"/>
      <c r="M81" s="441"/>
      <c r="N81" s="105">
        <v>3</v>
      </c>
      <c r="O81" s="129" t="s">
        <v>538</v>
      </c>
      <c r="P81" s="119"/>
      <c r="Q81" s="119"/>
    </row>
    <row r="82" spans="1:17" x14ac:dyDescent="0.15">
      <c r="A82" s="455"/>
      <c r="B82" s="456"/>
      <c r="C82" s="457"/>
      <c r="D82" s="110"/>
      <c r="E82" s="110"/>
      <c r="F82" s="111"/>
      <c r="G82" s="112"/>
      <c r="H82" s="112"/>
      <c r="I82" s="112"/>
      <c r="J82" s="112"/>
      <c r="K82" s="442"/>
      <c r="L82" s="442"/>
      <c r="M82" s="442"/>
      <c r="N82" s="110"/>
      <c r="O82" s="129"/>
      <c r="P82" s="119"/>
      <c r="Q82" s="119"/>
    </row>
    <row r="83" spans="1:17" ht="12.95" customHeight="1" x14ac:dyDescent="0.15">
      <c r="A83" s="452" t="s">
        <v>529</v>
      </c>
      <c r="B83" s="453"/>
      <c r="C83" s="454"/>
      <c r="D83" s="105">
        <v>734</v>
      </c>
      <c r="E83" s="105">
        <v>148</v>
      </c>
      <c r="F83" s="106">
        <v>19</v>
      </c>
      <c r="G83" s="107">
        <f>SUM(H83:M83)</f>
        <v>21</v>
      </c>
      <c r="H83" s="107">
        <v>3</v>
      </c>
      <c r="I83" s="107">
        <v>9</v>
      </c>
      <c r="J83" s="107">
        <v>9</v>
      </c>
      <c r="K83" s="441"/>
      <c r="L83" s="441"/>
      <c r="M83" s="441"/>
      <c r="N83" s="105">
        <v>12</v>
      </c>
      <c r="O83" s="129" t="s">
        <v>538</v>
      </c>
      <c r="P83" s="119"/>
      <c r="Q83" s="119"/>
    </row>
    <row r="84" spans="1:17" x14ac:dyDescent="0.15">
      <c r="A84" s="455"/>
      <c r="B84" s="456"/>
      <c r="C84" s="457"/>
      <c r="D84" s="110"/>
      <c r="E84" s="110"/>
      <c r="F84" s="111"/>
      <c r="G84" s="112"/>
      <c r="H84" s="112"/>
      <c r="I84" s="112"/>
      <c r="J84" s="112"/>
      <c r="K84" s="442"/>
      <c r="L84" s="442"/>
      <c r="M84" s="442"/>
      <c r="N84" s="110"/>
      <c r="O84" s="129"/>
      <c r="P84" s="119"/>
      <c r="Q84" s="119"/>
    </row>
    <row r="85" spans="1:17" ht="12.95" customHeight="1" x14ac:dyDescent="0.15">
      <c r="A85" s="460" t="s">
        <v>530</v>
      </c>
      <c r="B85" s="461"/>
      <c r="C85" s="462"/>
      <c r="D85" s="105">
        <v>457</v>
      </c>
      <c r="E85" s="105">
        <v>166</v>
      </c>
      <c r="F85" s="106">
        <v>19</v>
      </c>
      <c r="G85" s="107">
        <f>SUM(H85:M85)</f>
        <v>12</v>
      </c>
      <c r="H85" s="107">
        <v>0</v>
      </c>
      <c r="I85" s="107">
        <v>3</v>
      </c>
      <c r="J85" s="107">
        <v>9</v>
      </c>
      <c r="K85" s="441"/>
      <c r="L85" s="441"/>
      <c r="M85" s="441"/>
      <c r="N85" s="105">
        <v>9</v>
      </c>
      <c r="O85" s="129" t="s">
        <v>538</v>
      </c>
      <c r="P85" s="119"/>
      <c r="Q85" s="119"/>
    </row>
    <row r="86" spans="1:17" x14ac:dyDescent="0.15">
      <c r="A86" s="463"/>
      <c r="B86" s="464"/>
      <c r="C86" s="465"/>
      <c r="D86" s="110"/>
      <c r="E86" s="110"/>
      <c r="F86" s="111"/>
      <c r="G86" s="112"/>
      <c r="H86" s="112"/>
      <c r="I86" s="112"/>
      <c r="J86" s="112"/>
      <c r="K86" s="442"/>
      <c r="L86" s="442"/>
      <c r="M86" s="442"/>
      <c r="N86" s="110"/>
      <c r="O86" s="129"/>
      <c r="P86" s="119"/>
      <c r="Q86" s="119"/>
    </row>
    <row r="87" spans="1:17" ht="12.95" customHeight="1" x14ac:dyDescent="0.15">
      <c r="A87" s="452" t="s">
        <v>531</v>
      </c>
      <c r="B87" s="453"/>
      <c r="C87" s="454"/>
      <c r="D87" s="105">
        <v>748</v>
      </c>
      <c r="E87" s="105">
        <v>171</v>
      </c>
      <c r="F87" s="106">
        <v>19</v>
      </c>
      <c r="G87" s="107">
        <f>SUM(H87:M87)</f>
        <v>9</v>
      </c>
      <c r="H87" s="107">
        <v>0</v>
      </c>
      <c r="I87" s="107">
        <v>5</v>
      </c>
      <c r="J87" s="107">
        <v>4</v>
      </c>
      <c r="K87" s="441"/>
      <c r="L87" s="441"/>
      <c r="M87" s="441"/>
      <c r="N87" s="105">
        <v>10</v>
      </c>
      <c r="O87" s="129" t="s">
        <v>538</v>
      </c>
      <c r="P87" s="119"/>
      <c r="Q87" s="119"/>
    </row>
    <row r="88" spans="1:17" x14ac:dyDescent="0.15">
      <c r="A88" s="455"/>
      <c r="B88" s="456"/>
      <c r="C88" s="457"/>
      <c r="D88" s="110"/>
      <c r="E88" s="110"/>
      <c r="F88" s="111"/>
      <c r="G88" s="112"/>
      <c r="H88" s="112"/>
      <c r="I88" s="112"/>
      <c r="J88" s="112"/>
      <c r="K88" s="442"/>
      <c r="L88" s="442"/>
      <c r="M88" s="442"/>
      <c r="N88" s="110"/>
      <c r="O88" s="129"/>
      <c r="P88" s="119"/>
      <c r="Q88" s="119"/>
    </row>
    <row r="89" spans="1:17" ht="12.95" customHeight="1" x14ac:dyDescent="0.15">
      <c r="A89" s="452" t="s">
        <v>532</v>
      </c>
      <c r="B89" s="453"/>
      <c r="C89" s="454"/>
      <c r="D89" s="105">
        <v>775</v>
      </c>
      <c r="E89" s="105">
        <v>186</v>
      </c>
      <c r="F89" s="106">
        <v>19</v>
      </c>
      <c r="G89" s="106">
        <v>19</v>
      </c>
      <c r="H89" s="107">
        <v>3</v>
      </c>
      <c r="I89" s="107">
        <v>9</v>
      </c>
      <c r="J89" s="107">
        <v>7</v>
      </c>
      <c r="K89" s="441"/>
      <c r="L89" s="441"/>
      <c r="M89" s="441"/>
      <c r="N89" s="105">
        <v>18</v>
      </c>
      <c r="O89" s="129" t="s">
        <v>538</v>
      </c>
      <c r="P89" s="119"/>
      <c r="Q89" s="119"/>
    </row>
    <row r="90" spans="1:17" x14ac:dyDescent="0.15">
      <c r="A90" s="455"/>
      <c r="B90" s="456"/>
      <c r="C90" s="457"/>
      <c r="D90" s="110"/>
      <c r="E90" s="110"/>
      <c r="F90" s="111"/>
      <c r="G90" s="111"/>
      <c r="H90" s="112"/>
      <c r="I90" s="112"/>
      <c r="J90" s="112"/>
      <c r="K90" s="442"/>
      <c r="L90" s="442"/>
      <c r="M90" s="442"/>
      <c r="N90" s="110"/>
      <c r="O90" s="129"/>
      <c r="P90" s="119"/>
      <c r="Q90" s="119"/>
    </row>
    <row r="91" spans="1:17" ht="12.95" customHeight="1" x14ac:dyDescent="0.15">
      <c r="A91" s="452" t="s">
        <v>533</v>
      </c>
      <c r="B91" s="453"/>
      <c r="C91" s="454"/>
      <c r="D91" s="105">
        <v>550</v>
      </c>
      <c r="E91" s="105">
        <v>140</v>
      </c>
      <c r="F91" s="106">
        <v>19</v>
      </c>
      <c r="G91" s="107">
        <f>SUM(H91:M91)</f>
        <v>20</v>
      </c>
      <c r="H91" s="107">
        <v>3</v>
      </c>
      <c r="I91" s="107">
        <v>8</v>
      </c>
      <c r="J91" s="107">
        <v>9</v>
      </c>
      <c r="K91" s="441"/>
      <c r="L91" s="441"/>
      <c r="M91" s="441"/>
      <c r="N91" s="105">
        <v>9</v>
      </c>
      <c r="O91" s="129" t="s">
        <v>538</v>
      </c>
      <c r="P91" s="119"/>
      <c r="Q91" s="119"/>
    </row>
    <row r="92" spans="1:17" x14ac:dyDescent="0.15">
      <c r="A92" s="455"/>
      <c r="B92" s="456"/>
      <c r="C92" s="457"/>
      <c r="D92" s="110"/>
      <c r="E92" s="110"/>
      <c r="F92" s="111"/>
      <c r="G92" s="112"/>
      <c r="H92" s="112"/>
      <c r="I92" s="112"/>
      <c r="J92" s="112"/>
      <c r="K92" s="442"/>
      <c r="L92" s="442"/>
      <c r="M92" s="442"/>
      <c r="N92" s="110"/>
      <c r="O92" s="129"/>
      <c r="P92" s="119"/>
      <c r="Q92" s="119"/>
    </row>
    <row r="93" spans="1:17" ht="12.95" customHeight="1" x14ac:dyDescent="0.15">
      <c r="A93" s="432" t="s">
        <v>534</v>
      </c>
      <c r="B93" s="432"/>
      <c r="C93" s="432"/>
      <c r="D93" s="105">
        <v>226</v>
      </c>
      <c r="E93" s="105">
        <v>130</v>
      </c>
      <c r="F93" s="106">
        <v>19</v>
      </c>
      <c r="G93" s="107">
        <f>SUM(H93:J93)</f>
        <v>12</v>
      </c>
      <c r="H93" s="107">
        <v>0</v>
      </c>
      <c r="I93" s="107">
        <v>5</v>
      </c>
      <c r="J93" s="107">
        <v>7</v>
      </c>
      <c r="K93" s="441"/>
      <c r="L93" s="441"/>
      <c r="M93" s="441"/>
      <c r="N93" s="105">
        <v>8</v>
      </c>
      <c r="O93" t="s">
        <v>538</v>
      </c>
      <c r="P93" s="119"/>
      <c r="Q93" s="119"/>
    </row>
    <row r="94" spans="1:17" x14ac:dyDescent="0.15">
      <c r="A94" s="432"/>
      <c r="B94" s="432"/>
      <c r="C94" s="432"/>
      <c r="D94" s="110"/>
      <c r="E94" s="110"/>
      <c r="F94" s="111"/>
      <c r="G94" s="112"/>
      <c r="H94" s="112"/>
      <c r="I94" s="112"/>
      <c r="J94" s="112"/>
      <c r="K94" s="442"/>
      <c r="L94" s="442"/>
      <c r="M94" s="442"/>
      <c r="N94" s="110">
        <v>0</v>
      </c>
      <c r="P94" s="119"/>
      <c r="Q94" s="119"/>
    </row>
    <row r="95" spans="1:17" x14ac:dyDescent="0.15">
      <c r="A95" s="123" t="s">
        <v>748</v>
      </c>
      <c r="C95" s="123"/>
      <c r="D95" s="123"/>
      <c r="E95" s="123"/>
      <c r="F95" s="123"/>
      <c r="G95" s="123"/>
      <c r="H95" s="123"/>
      <c r="I95" s="101"/>
      <c r="J95" s="431" t="s">
        <v>189</v>
      </c>
      <c r="K95" s="431"/>
      <c r="L95" s="431"/>
      <c r="M95" s="431"/>
      <c r="N95" s="124"/>
    </row>
  </sheetData>
  <sheetProtection formatCells="0"/>
  <mergeCells count="132">
    <mergeCell ref="A93:C94"/>
    <mergeCell ref="K93:K94"/>
    <mergeCell ref="L93:L94"/>
    <mergeCell ref="M93:M94"/>
    <mergeCell ref="J95:M95"/>
    <mergeCell ref="A89:C90"/>
    <mergeCell ref="K89:K90"/>
    <mergeCell ref="L89:L90"/>
    <mergeCell ref="M89:M90"/>
    <mergeCell ref="A91:C92"/>
    <mergeCell ref="K91:K92"/>
    <mergeCell ref="L91:L92"/>
    <mergeCell ref="M91:M92"/>
    <mergeCell ref="A85:C86"/>
    <mergeCell ref="K85:K86"/>
    <mergeCell ref="L85:L86"/>
    <mergeCell ref="M85:M86"/>
    <mergeCell ref="A87:C88"/>
    <mergeCell ref="K87:K88"/>
    <mergeCell ref="L87:L88"/>
    <mergeCell ref="M87:M88"/>
    <mergeCell ref="A81:C82"/>
    <mergeCell ref="K81:K82"/>
    <mergeCell ref="L81:L82"/>
    <mergeCell ref="M81:M82"/>
    <mergeCell ref="A83:C84"/>
    <mergeCell ref="K83:K84"/>
    <mergeCell ref="L83:L84"/>
    <mergeCell ref="M83:M84"/>
    <mergeCell ref="A77:C78"/>
    <mergeCell ref="K77:K78"/>
    <mergeCell ref="L77:L78"/>
    <mergeCell ref="M77:M78"/>
    <mergeCell ref="A79:C80"/>
    <mergeCell ref="K79:K80"/>
    <mergeCell ref="L79:L80"/>
    <mergeCell ref="M79:M80"/>
    <mergeCell ref="A73:C74"/>
    <mergeCell ref="K73:K74"/>
    <mergeCell ref="L73:L74"/>
    <mergeCell ref="M73:M74"/>
    <mergeCell ref="A75:C76"/>
    <mergeCell ref="K75:K76"/>
    <mergeCell ref="L75:L76"/>
    <mergeCell ref="M75:M76"/>
    <mergeCell ref="A69:C70"/>
    <mergeCell ref="K69:K70"/>
    <mergeCell ref="L69:L70"/>
    <mergeCell ref="M69:M70"/>
    <mergeCell ref="A71:C72"/>
    <mergeCell ref="K71:K72"/>
    <mergeCell ref="L71:L72"/>
    <mergeCell ref="M71:M72"/>
    <mergeCell ref="K65:K66"/>
    <mergeCell ref="L65:L66"/>
    <mergeCell ref="M65:M66"/>
    <mergeCell ref="A67:C68"/>
    <mergeCell ref="K67:K68"/>
    <mergeCell ref="L67:L68"/>
    <mergeCell ref="M67:M68"/>
    <mergeCell ref="A61:C62"/>
    <mergeCell ref="A63:C64"/>
    <mergeCell ref="H63:H64"/>
    <mergeCell ref="I63:I64"/>
    <mergeCell ref="J63:J64"/>
    <mergeCell ref="A65:C66"/>
    <mergeCell ref="A44:C45"/>
    <mergeCell ref="A46:C47"/>
    <mergeCell ref="O46:Q46"/>
    <mergeCell ref="A48:C49"/>
    <mergeCell ref="A50:C51"/>
    <mergeCell ref="A59:C60"/>
    <mergeCell ref="H59:H60"/>
    <mergeCell ref="I59:I60"/>
    <mergeCell ref="J59:J60"/>
    <mergeCell ref="N57:N58"/>
    <mergeCell ref="A32:C33"/>
    <mergeCell ref="A34:C35"/>
    <mergeCell ref="A36:C37"/>
    <mergeCell ref="A38:C39"/>
    <mergeCell ref="A40:C41"/>
    <mergeCell ref="A42:C43"/>
    <mergeCell ref="A20:C21"/>
    <mergeCell ref="A22:C23"/>
    <mergeCell ref="A24:C25"/>
    <mergeCell ref="A26:C27"/>
    <mergeCell ref="A28:C29"/>
    <mergeCell ref="A30:C31"/>
    <mergeCell ref="A16:C17"/>
    <mergeCell ref="I12:I13"/>
    <mergeCell ref="J12:J13"/>
    <mergeCell ref="K12:K13"/>
    <mergeCell ref="L12:L13"/>
    <mergeCell ref="A18:C19"/>
    <mergeCell ref="H12:H13"/>
    <mergeCell ref="A12:C13"/>
    <mergeCell ref="D12:D13"/>
    <mergeCell ref="E12:E13"/>
    <mergeCell ref="J14:J15"/>
    <mergeCell ref="N12:N13"/>
    <mergeCell ref="F12:F13"/>
    <mergeCell ref="G12:G13"/>
    <mergeCell ref="H8:H9"/>
    <mergeCell ref="I8:I9"/>
    <mergeCell ref="J8:J9"/>
    <mergeCell ref="K8:K9"/>
    <mergeCell ref="L8:L9"/>
    <mergeCell ref="M8:M9"/>
    <mergeCell ref="N5:N6"/>
    <mergeCell ref="J52:M52"/>
    <mergeCell ref="A57:C58"/>
    <mergeCell ref="D57:D58"/>
    <mergeCell ref="E57:E58"/>
    <mergeCell ref="F57:F58"/>
    <mergeCell ref="G57:M57"/>
    <mergeCell ref="A7:C7"/>
    <mergeCell ref="A8:C9"/>
    <mergeCell ref="D8:D9"/>
    <mergeCell ref="E8:E9"/>
    <mergeCell ref="F8:F9"/>
    <mergeCell ref="G8:G9"/>
    <mergeCell ref="A5:C6"/>
    <mergeCell ref="D5:D6"/>
    <mergeCell ref="E5:E6"/>
    <mergeCell ref="F5:F6"/>
    <mergeCell ref="G5:M5"/>
    <mergeCell ref="A14:C15"/>
    <mergeCell ref="H14:H15"/>
    <mergeCell ref="I14:I15"/>
    <mergeCell ref="N8:N9"/>
    <mergeCell ref="A10:C11"/>
    <mergeCell ref="M12:M13"/>
  </mergeCells>
  <phoneticPr fontId="3"/>
  <pageMargins left="0.70866141732283472" right="0.70866141732283472" top="0.74803149606299213" bottom="0.74803149606299213" header="0.31496062992125984" footer="0.31496062992125984"/>
  <pageSetup paperSize="9" scale="70" orientation="landscape" r:id="rId1"/>
  <rowBreaks count="1" manualBreakCount="1">
    <brk id="53" max="18" man="1"/>
  </rowBreaks>
  <ignoredErrors>
    <ignoredError sqref="G91 G79 G65 G67 G61 G24 G28 G32 G34 G36 G38 G40 G42 G44 G46 G48 G18 G20 G22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C97C0-6E33-4706-A628-EEAF627FCE87}">
  <dimension ref="A1:N47"/>
  <sheetViews>
    <sheetView view="pageBreakPreview" zoomScaleNormal="100" zoomScaleSheetLayoutView="100" workbookViewId="0">
      <selection sqref="A1:C1"/>
    </sheetView>
  </sheetViews>
  <sheetFormatPr defaultRowHeight="13.5" x14ac:dyDescent="0.15"/>
  <cols>
    <col min="1" max="2" width="9.875" customWidth="1"/>
    <col min="3" max="3" width="11.375" customWidth="1"/>
    <col min="4" max="4" width="9.875" customWidth="1"/>
    <col min="5" max="5" width="11.375" customWidth="1"/>
    <col min="6" max="6" width="9.875" customWidth="1"/>
    <col min="7" max="7" width="11.375" customWidth="1"/>
    <col min="8" max="11" width="9.875" customWidth="1"/>
    <col min="12" max="12" width="10.375" customWidth="1"/>
    <col min="13" max="13" width="12" customWidth="1"/>
    <col min="14" max="14" width="11.625" customWidth="1"/>
    <col min="15" max="21" width="6.375" customWidth="1"/>
  </cols>
  <sheetData>
    <row r="1" spans="1:12" ht="17.25" x14ac:dyDescent="0.2">
      <c r="A1" s="502" t="s">
        <v>490</v>
      </c>
      <c r="B1" s="502"/>
      <c r="C1" s="502"/>
    </row>
    <row r="2" spans="1:12" ht="12.95" customHeight="1" x14ac:dyDescent="0.2">
      <c r="A2" s="173"/>
      <c r="B2" s="173"/>
      <c r="C2" s="173"/>
    </row>
    <row r="3" spans="1:12" ht="17.100000000000001" customHeight="1" x14ac:dyDescent="0.15">
      <c r="B3" s="4"/>
      <c r="C3" s="4"/>
      <c r="D3" s="4"/>
      <c r="E3" s="4"/>
      <c r="F3" s="4"/>
      <c r="G3" s="4"/>
      <c r="H3" s="4"/>
      <c r="I3" s="250" t="s">
        <v>37</v>
      </c>
      <c r="K3" s="4"/>
    </row>
    <row r="4" spans="1:12" ht="17.100000000000001" customHeight="1" x14ac:dyDescent="0.15">
      <c r="A4" s="507" t="s">
        <v>10</v>
      </c>
      <c r="B4" s="505" t="s">
        <v>250</v>
      </c>
      <c r="C4" s="505"/>
      <c r="D4" s="510" t="s">
        <v>251</v>
      </c>
      <c r="E4" s="521"/>
      <c r="F4" s="510" t="s">
        <v>252</v>
      </c>
      <c r="G4" s="521"/>
      <c r="H4" s="511" t="s">
        <v>253</v>
      </c>
      <c r="I4" s="521"/>
    </row>
    <row r="5" spans="1:12" ht="17.100000000000001" customHeight="1" x14ac:dyDescent="0.15">
      <c r="A5" s="508"/>
      <c r="B5" s="6" t="s">
        <v>254</v>
      </c>
      <c r="C5" s="6" t="s">
        <v>255</v>
      </c>
      <c r="D5" s="512" t="s">
        <v>256</v>
      </c>
      <c r="E5" s="522"/>
      <c r="F5" s="512" t="s">
        <v>256</v>
      </c>
      <c r="G5" s="522"/>
      <c r="H5" s="504" t="s">
        <v>256</v>
      </c>
      <c r="I5" s="522"/>
    </row>
    <row r="6" spans="1:12" ht="17.100000000000001" customHeight="1" x14ac:dyDescent="0.15">
      <c r="A6" s="251" t="s">
        <v>601</v>
      </c>
      <c r="B6" s="19">
        <v>1883</v>
      </c>
      <c r="C6" s="19">
        <v>1575</v>
      </c>
      <c r="D6" s="505">
        <v>360</v>
      </c>
      <c r="E6" s="505"/>
      <c r="F6" s="526">
        <v>1051</v>
      </c>
      <c r="G6" s="505"/>
      <c r="H6" s="505">
        <v>164</v>
      </c>
      <c r="I6" s="505"/>
    </row>
    <row r="7" spans="1:12" ht="17.100000000000001" customHeight="1" x14ac:dyDescent="0.15">
      <c r="A7" s="251" t="s">
        <v>602</v>
      </c>
      <c r="B7" s="19">
        <v>1930</v>
      </c>
      <c r="C7" s="19">
        <v>1841</v>
      </c>
      <c r="D7" s="505">
        <v>252</v>
      </c>
      <c r="E7" s="505"/>
      <c r="F7" s="526">
        <v>1038</v>
      </c>
      <c r="G7" s="505"/>
      <c r="H7" s="505">
        <v>134</v>
      </c>
      <c r="I7" s="505"/>
    </row>
    <row r="8" spans="1:12" ht="17.100000000000001" customHeight="1" x14ac:dyDescent="0.15">
      <c r="A8" s="251" t="s">
        <v>603</v>
      </c>
      <c r="B8" s="19">
        <v>1930</v>
      </c>
      <c r="C8" s="19">
        <v>1598</v>
      </c>
      <c r="D8" s="500">
        <v>241</v>
      </c>
      <c r="E8" s="501"/>
      <c r="F8" s="526">
        <v>1255</v>
      </c>
      <c r="G8" s="505"/>
      <c r="H8" s="505">
        <v>102</v>
      </c>
      <c r="I8" s="505"/>
    </row>
    <row r="9" spans="1:12" ht="17.100000000000001" customHeight="1" x14ac:dyDescent="0.15">
      <c r="A9" s="251" t="s">
        <v>604</v>
      </c>
      <c r="B9" s="19">
        <v>2120</v>
      </c>
      <c r="C9" s="19">
        <v>1129</v>
      </c>
      <c r="D9" s="500">
        <v>192</v>
      </c>
      <c r="E9" s="501"/>
      <c r="F9" s="526">
        <v>1271</v>
      </c>
      <c r="G9" s="505"/>
      <c r="H9" s="505">
        <v>166</v>
      </c>
      <c r="I9" s="505"/>
    </row>
    <row r="10" spans="1:12" ht="17.100000000000001" customHeight="1" x14ac:dyDescent="0.15">
      <c r="A10" s="251" t="s">
        <v>605</v>
      </c>
      <c r="B10" s="19">
        <v>2040</v>
      </c>
      <c r="C10" s="19">
        <v>1814</v>
      </c>
      <c r="D10" s="500">
        <v>242</v>
      </c>
      <c r="E10" s="501"/>
      <c r="F10" s="527">
        <v>1423</v>
      </c>
      <c r="G10" s="528"/>
      <c r="H10" s="500">
        <v>149</v>
      </c>
      <c r="I10" s="501"/>
    </row>
    <row r="11" spans="1:12" ht="17.100000000000001" customHeight="1" x14ac:dyDescent="0.15">
      <c r="A11" s="251" t="s">
        <v>606</v>
      </c>
      <c r="B11" s="19">
        <v>2050</v>
      </c>
      <c r="C11" s="19">
        <v>1825</v>
      </c>
      <c r="D11" s="500">
        <v>253</v>
      </c>
      <c r="E11" s="501"/>
      <c r="F11" s="527">
        <v>1353</v>
      </c>
      <c r="G11" s="528"/>
      <c r="H11" s="500">
        <v>215</v>
      </c>
      <c r="I11" s="501"/>
    </row>
    <row r="12" spans="1:12" ht="17.100000000000001" customHeight="1" x14ac:dyDescent="0.15">
      <c r="A12" s="251" t="s">
        <v>607</v>
      </c>
      <c r="B12" s="19">
        <v>2030</v>
      </c>
      <c r="C12" s="19">
        <v>2083</v>
      </c>
      <c r="D12" s="500">
        <v>302</v>
      </c>
      <c r="E12" s="501"/>
      <c r="F12" s="527">
        <v>1541</v>
      </c>
      <c r="G12" s="528"/>
      <c r="H12" s="500">
        <v>240</v>
      </c>
      <c r="I12" s="501"/>
    </row>
    <row r="13" spans="1:12" ht="17.100000000000001" customHeight="1" x14ac:dyDescent="0.15">
      <c r="A13" s="251" t="s">
        <v>608</v>
      </c>
      <c r="B13" s="19">
        <v>2030</v>
      </c>
      <c r="C13" s="19">
        <v>1981</v>
      </c>
      <c r="D13" s="500">
        <v>410</v>
      </c>
      <c r="E13" s="501"/>
      <c r="F13" s="527">
        <v>1388</v>
      </c>
      <c r="G13" s="528"/>
      <c r="H13" s="500">
        <v>183</v>
      </c>
      <c r="I13" s="501"/>
      <c r="J13" s="9"/>
      <c r="K13" s="529"/>
      <c r="L13" s="529"/>
    </row>
    <row r="14" spans="1:12" ht="17.100000000000001" customHeight="1" x14ac:dyDescent="0.15">
      <c r="A14" s="251" t="s">
        <v>609</v>
      </c>
      <c r="B14" s="19">
        <v>2010</v>
      </c>
      <c r="C14" s="19">
        <v>1968</v>
      </c>
      <c r="D14" s="500">
        <v>340</v>
      </c>
      <c r="E14" s="501"/>
      <c r="F14" s="527">
        <v>1441</v>
      </c>
      <c r="G14" s="528"/>
      <c r="H14" s="500">
        <v>187</v>
      </c>
      <c r="I14" s="501"/>
      <c r="J14" s="9"/>
      <c r="K14" s="8"/>
      <c r="L14" s="8"/>
    </row>
    <row r="15" spans="1:12" ht="17.100000000000001" customHeight="1" x14ac:dyDescent="0.15">
      <c r="A15" s="251" t="s">
        <v>610</v>
      </c>
      <c r="B15" s="19">
        <v>2300</v>
      </c>
      <c r="C15" s="19">
        <v>2223</v>
      </c>
      <c r="D15" s="500">
        <v>581</v>
      </c>
      <c r="E15" s="501"/>
      <c r="F15" s="527">
        <v>1072</v>
      </c>
      <c r="G15" s="528"/>
      <c r="H15" s="500">
        <v>210</v>
      </c>
      <c r="I15" s="501"/>
      <c r="J15" s="9"/>
      <c r="K15" s="8"/>
      <c r="L15" s="8"/>
    </row>
    <row r="16" spans="1:12" ht="17.100000000000001" customHeight="1" x14ac:dyDescent="0.15">
      <c r="A16" s="251" t="s">
        <v>611</v>
      </c>
      <c r="B16" s="19">
        <v>2410</v>
      </c>
      <c r="C16" s="19">
        <v>1682</v>
      </c>
      <c r="D16" s="500">
        <v>429</v>
      </c>
      <c r="E16" s="501"/>
      <c r="F16" s="527">
        <v>1039</v>
      </c>
      <c r="G16" s="528"/>
      <c r="H16" s="500">
        <v>214</v>
      </c>
      <c r="I16" s="501"/>
      <c r="J16" s="9"/>
      <c r="K16" s="8"/>
      <c r="L16" s="8"/>
    </row>
    <row r="17" spans="1:14" ht="17.100000000000001" customHeight="1" x14ac:dyDescent="0.15">
      <c r="A17" s="251" t="s">
        <v>612</v>
      </c>
      <c r="B17" s="19">
        <v>2375</v>
      </c>
      <c r="C17" s="19">
        <v>1743</v>
      </c>
      <c r="D17" s="500">
        <v>605</v>
      </c>
      <c r="E17" s="501"/>
      <c r="F17" s="527">
        <v>975</v>
      </c>
      <c r="G17" s="528"/>
      <c r="H17" s="500">
        <v>163</v>
      </c>
      <c r="I17" s="501"/>
      <c r="J17" s="9"/>
      <c r="K17" s="8"/>
      <c r="L17" s="8"/>
    </row>
    <row r="18" spans="1:14" ht="17.100000000000001" customHeight="1" x14ac:dyDescent="0.15">
      <c r="A18" s="251" t="s">
        <v>613</v>
      </c>
      <c r="B18" s="19">
        <v>1960</v>
      </c>
      <c r="C18" s="19">
        <v>1540</v>
      </c>
      <c r="D18" s="505">
        <v>514</v>
      </c>
      <c r="E18" s="505"/>
      <c r="F18" s="526">
        <v>826</v>
      </c>
      <c r="G18" s="526"/>
      <c r="H18" s="505">
        <v>200</v>
      </c>
      <c r="I18" s="505"/>
      <c r="J18" s="9"/>
      <c r="K18" s="8"/>
      <c r="L18" s="8"/>
    </row>
    <row r="19" spans="1:14" ht="17.100000000000001" customHeight="1" x14ac:dyDescent="0.15">
      <c r="A19" s="251" t="s">
        <v>614</v>
      </c>
      <c r="B19" s="19">
        <v>1705</v>
      </c>
      <c r="C19" s="19">
        <v>1772</v>
      </c>
      <c r="D19" s="505">
        <v>680</v>
      </c>
      <c r="E19" s="505"/>
      <c r="F19" s="526">
        <v>816</v>
      </c>
      <c r="G19" s="526"/>
      <c r="H19" s="505">
        <v>276</v>
      </c>
      <c r="I19" s="505"/>
      <c r="J19" s="9"/>
      <c r="K19" s="8"/>
      <c r="L19" s="8"/>
    </row>
    <row r="20" spans="1:14" ht="17.100000000000001" customHeight="1" x14ac:dyDescent="0.15">
      <c r="A20" s="3" t="s">
        <v>615</v>
      </c>
      <c r="B20" s="48">
        <v>1685</v>
      </c>
      <c r="C20" s="48">
        <v>1844</v>
      </c>
      <c r="D20" s="514">
        <v>716</v>
      </c>
      <c r="E20" s="523"/>
      <c r="F20" s="514">
        <v>864</v>
      </c>
      <c r="G20" s="523"/>
      <c r="H20" s="514">
        <v>264</v>
      </c>
      <c r="I20" s="523"/>
      <c r="J20" s="9"/>
      <c r="K20" s="8"/>
      <c r="L20" s="8"/>
    </row>
    <row r="21" spans="1:14" ht="17.100000000000001" customHeight="1" x14ac:dyDescent="0.15">
      <c r="A21" s="3" t="s">
        <v>616</v>
      </c>
      <c r="B21" s="48">
        <v>1880</v>
      </c>
      <c r="C21" s="48">
        <v>1723</v>
      </c>
      <c r="D21" s="514">
        <v>873</v>
      </c>
      <c r="E21" s="523"/>
      <c r="F21" s="514">
        <v>764</v>
      </c>
      <c r="G21" s="523"/>
      <c r="H21" s="514">
        <v>86</v>
      </c>
      <c r="I21" s="523"/>
      <c r="J21" s="9"/>
      <c r="K21" s="8"/>
      <c r="L21" s="8"/>
    </row>
    <row r="22" spans="1:14" ht="17.100000000000001" customHeight="1" x14ac:dyDescent="0.15">
      <c r="A22" s="3" t="s">
        <v>617</v>
      </c>
      <c r="B22" s="48">
        <v>1990</v>
      </c>
      <c r="C22" s="48">
        <v>2028</v>
      </c>
      <c r="D22" s="514">
        <v>958</v>
      </c>
      <c r="E22" s="523"/>
      <c r="F22" s="514">
        <v>973</v>
      </c>
      <c r="G22" s="523"/>
      <c r="H22" s="514">
        <v>97</v>
      </c>
      <c r="I22" s="523"/>
      <c r="J22" s="9"/>
      <c r="K22" s="8"/>
      <c r="L22" s="8"/>
    </row>
    <row r="23" spans="1:14" ht="17.100000000000001" customHeight="1" x14ac:dyDescent="0.15">
      <c r="A23" s="3" t="s">
        <v>641</v>
      </c>
      <c r="B23" s="48">
        <v>2075</v>
      </c>
      <c r="C23" s="48">
        <v>2049</v>
      </c>
      <c r="D23" s="514">
        <v>951</v>
      </c>
      <c r="E23" s="523"/>
      <c r="F23" s="514">
        <v>865</v>
      </c>
      <c r="G23" s="523"/>
      <c r="H23" s="514">
        <v>233</v>
      </c>
      <c r="I23" s="523"/>
      <c r="J23" s="9"/>
      <c r="K23" s="8"/>
      <c r="L23" s="8"/>
    </row>
    <row r="24" spans="1:14" ht="17.100000000000001" customHeight="1" x14ac:dyDescent="0.15">
      <c r="A24" s="3" t="s">
        <v>668</v>
      </c>
      <c r="B24" s="48">
        <v>2065</v>
      </c>
      <c r="C24" s="48">
        <v>1802</v>
      </c>
      <c r="D24" s="514">
        <v>476</v>
      </c>
      <c r="E24" s="523"/>
      <c r="F24" s="524">
        <v>1063</v>
      </c>
      <c r="G24" s="525"/>
      <c r="H24" s="514">
        <v>263</v>
      </c>
      <c r="I24" s="523"/>
      <c r="J24" s="9"/>
      <c r="K24" s="8"/>
      <c r="L24" s="8"/>
    </row>
    <row r="25" spans="1:14" ht="17.100000000000001" customHeight="1" x14ac:dyDescent="0.15">
      <c r="A25" s="3" t="s">
        <v>682</v>
      </c>
      <c r="B25" s="48">
        <v>1980</v>
      </c>
      <c r="C25" s="48">
        <v>2026</v>
      </c>
      <c r="D25" s="514">
        <v>728</v>
      </c>
      <c r="E25" s="523"/>
      <c r="F25" s="524">
        <v>1052</v>
      </c>
      <c r="G25" s="525"/>
      <c r="H25" s="514">
        <v>246</v>
      </c>
      <c r="I25" s="523"/>
      <c r="J25" s="9"/>
      <c r="K25" s="8"/>
      <c r="L25" s="8"/>
    </row>
    <row r="26" spans="1:14" ht="17.100000000000001" customHeight="1" x14ac:dyDescent="0.15">
      <c r="A26" s="3" t="s">
        <v>747</v>
      </c>
      <c r="B26" s="48">
        <v>2035</v>
      </c>
      <c r="C26" s="48">
        <v>2093</v>
      </c>
      <c r="D26" s="514">
        <v>993</v>
      </c>
      <c r="E26" s="523"/>
      <c r="F26" s="524">
        <v>915</v>
      </c>
      <c r="G26" s="525"/>
      <c r="H26" s="514">
        <v>185</v>
      </c>
      <c r="I26" s="523"/>
      <c r="J26" s="9"/>
      <c r="K26" s="8"/>
      <c r="L26" s="8"/>
    </row>
    <row r="27" spans="1:14" ht="17.100000000000001" customHeight="1" x14ac:dyDescent="0.2">
      <c r="A27" s="4" t="s">
        <v>501</v>
      </c>
      <c r="B27" s="173"/>
      <c r="C27" s="173"/>
      <c r="E27" s="9"/>
      <c r="F27" s="9"/>
      <c r="G27" s="47"/>
      <c r="H27" s="47"/>
      <c r="I27" s="8"/>
      <c r="J27" s="8"/>
      <c r="K27" s="257"/>
      <c r="L27" s="257"/>
      <c r="M27" s="8"/>
      <c r="N27" s="8"/>
    </row>
    <row r="28" spans="1:14" ht="17.25" x14ac:dyDescent="0.2">
      <c r="A28" s="173"/>
      <c r="B28" s="173"/>
      <c r="C28" s="173"/>
      <c r="E28" s="9"/>
      <c r="F28" s="9"/>
      <c r="G28" s="47"/>
      <c r="H28" s="47"/>
      <c r="I28" s="8"/>
      <c r="J28" s="8"/>
      <c r="K28" s="257"/>
      <c r="L28" s="257"/>
      <c r="M28" s="8"/>
      <c r="N28" s="8"/>
    </row>
    <row r="29" spans="1:14" ht="17.25" x14ac:dyDescent="0.2">
      <c r="A29" s="173"/>
      <c r="B29" s="173"/>
      <c r="C29" s="173"/>
      <c r="E29" s="9"/>
      <c r="F29" s="9"/>
      <c r="G29" s="47"/>
      <c r="H29" s="47"/>
      <c r="I29" s="8"/>
      <c r="J29" s="8"/>
      <c r="K29" s="257"/>
      <c r="L29" s="257"/>
      <c r="M29" s="8"/>
      <c r="N29" s="8"/>
    </row>
    <row r="30" spans="1:14" ht="17.25" x14ac:dyDescent="0.2">
      <c r="A30" s="173"/>
      <c r="B30" s="173"/>
      <c r="C30" s="173"/>
      <c r="E30" s="9"/>
      <c r="F30" s="9"/>
      <c r="G30" s="47"/>
      <c r="H30" s="47"/>
      <c r="I30" s="8"/>
      <c r="J30" s="8"/>
      <c r="K30" s="257"/>
      <c r="L30" s="257"/>
      <c r="M30" s="8"/>
      <c r="N30" s="8"/>
    </row>
    <row r="31" spans="1:14" ht="17.25" x14ac:dyDescent="0.2">
      <c r="A31" s="173"/>
      <c r="B31" s="173"/>
      <c r="C31" s="173"/>
      <c r="E31" s="9"/>
      <c r="F31" s="9"/>
      <c r="G31" s="47"/>
      <c r="H31" s="47"/>
      <c r="I31" s="8"/>
      <c r="J31" s="8"/>
      <c r="K31" s="257"/>
      <c r="L31" s="257"/>
      <c r="M31" s="8"/>
      <c r="N31" s="8"/>
    </row>
    <row r="32" spans="1:14" ht="17.25" x14ac:dyDescent="0.2">
      <c r="A32" s="173"/>
      <c r="B32" s="173"/>
      <c r="C32" s="173"/>
      <c r="E32" s="9"/>
      <c r="F32" s="9"/>
      <c r="G32" s="47"/>
      <c r="H32" s="47"/>
      <c r="I32" s="8"/>
      <c r="J32" s="8"/>
      <c r="K32" s="257"/>
      <c r="L32" s="257"/>
      <c r="M32" s="8"/>
      <c r="N32" s="8"/>
    </row>
    <row r="33" spans="1:14" ht="17.25" x14ac:dyDescent="0.2">
      <c r="A33" s="173"/>
      <c r="B33" s="173"/>
      <c r="C33" s="173"/>
      <c r="E33" s="9"/>
      <c r="F33" s="9"/>
      <c r="G33" s="47"/>
      <c r="H33" s="47"/>
      <c r="I33" s="8"/>
      <c r="J33" s="8"/>
      <c r="K33" s="257"/>
      <c r="L33" s="257"/>
      <c r="M33" s="8"/>
      <c r="N33" s="8"/>
    </row>
    <row r="34" spans="1:14" ht="17.25" x14ac:dyDescent="0.2">
      <c r="A34" s="173"/>
      <c r="B34" s="173"/>
      <c r="C34" s="173"/>
      <c r="E34" s="9"/>
      <c r="F34" s="9"/>
      <c r="G34" s="47"/>
      <c r="H34" s="47"/>
      <c r="I34" s="8"/>
      <c r="J34" s="8"/>
      <c r="K34" s="257"/>
      <c r="L34" s="257"/>
      <c r="M34" s="8"/>
      <c r="N34" s="8"/>
    </row>
    <row r="35" spans="1:14" ht="17.25" x14ac:dyDescent="0.2">
      <c r="A35" s="173"/>
      <c r="B35" s="173"/>
      <c r="C35" s="173"/>
      <c r="E35" s="9"/>
      <c r="F35" s="9"/>
      <c r="G35" s="47"/>
      <c r="H35" s="47"/>
      <c r="I35" s="8"/>
      <c r="J35" s="8"/>
      <c r="K35" s="257"/>
      <c r="L35" s="257"/>
      <c r="M35" s="8"/>
      <c r="N35" s="8"/>
    </row>
    <row r="36" spans="1:14" ht="17.25" x14ac:dyDescent="0.2">
      <c r="A36" s="173"/>
      <c r="B36" s="173"/>
      <c r="C36" s="173"/>
      <c r="E36" s="9"/>
      <c r="F36" s="9"/>
      <c r="G36" s="47"/>
      <c r="H36" s="47"/>
      <c r="I36" s="8"/>
      <c r="J36" s="8"/>
      <c r="K36" s="257"/>
      <c r="L36" s="257"/>
      <c r="M36" s="8"/>
      <c r="N36" s="8"/>
    </row>
    <row r="37" spans="1:14" ht="17.25" x14ac:dyDescent="0.2">
      <c r="A37" s="173"/>
      <c r="B37" s="173"/>
      <c r="C37" s="173"/>
      <c r="E37" s="9"/>
      <c r="F37" s="9"/>
      <c r="G37" s="47"/>
      <c r="H37" s="47"/>
      <c r="I37" s="8"/>
      <c r="J37" s="8"/>
      <c r="K37" s="257"/>
      <c r="L37" s="257"/>
      <c r="M37" s="8"/>
      <c r="N37" s="8"/>
    </row>
    <row r="38" spans="1:14" ht="17.25" x14ac:dyDescent="0.2">
      <c r="A38" s="173"/>
      <c r="B38" s="173"/>
      <c r="C38" s="173"/>
      <c r="E38" s="9"/>
      <c r="F38" s="9"/>
      <c r="G38" s="47"/>
      <c r="H38" s="47"/>
      <c r="I38" s="8"/>
      <c r="J38" s="8"/>
      <c r="K38" s="257"/>
      <c r="L38" s="257"/>
      <c r="M38" s="8"/>
      <c r="N38" s="8"/>
    </row>
    <row r="39" spans="1:14" ht="17.25" x14ac:dyDescent="0.2">
      <c r="A39" s="173"/>
      <c r="B39" s="173"/>
      <c r="C39" s="173"/>
      <c r="E39" s="9"/>
      <c r="F39" s="9"/>
      <c r="G39" s="47"/>
      <c r="H39" s="47"/>
      <c r="I39" s="8"/>
      <c r="J39" s="8"/>
      <c r="K39" s="257"/>
      <c r="L39" s="257"/>
      <c r="M39" s="8"/>
      <c r="N39" s="8"/>
    </row>
    <row r="40" spans="1:14" ht="17.25" x14ac:dyDescent="0.2">
      <c r="A40" s="173"/>
      <c r="B40" s="173"/>
      <c r="C40" s="173"/>
      <c r="E40" s="9"/>
      <c r="F40" s="9"/>
      <c r="G40" s="47"/>
      <c r="H40" s="47"/>
      <c r="I40" s="8"/>
      <c r="J40" s="8"/>
      <c r="K40" s="257"/>
      <c r="L40" s="257"/>
      <c r="M40" s="8"/>
      <c r="N40" s="8"/>
    </row>
    <row r="41" spans="1:14" ht="17.25" x14ac:dyDescent="0.2">
      <c r="A41" s="173"/>
      <c r="B41" s="173"/>
      <c r="C41" s="173"/>
      <c r="E41" s="9"/>
      <c r="F41" s="9"/>
      <c r="G41" s="47"/>
      <c r="H41" s="47"/>
      <c r="I41" s="8"/>
      <c r="J41" s="8"/>
      <c r="K41" s="257"/>
      <c r="L41" s="257"/>
      <c r="M41" s="8"/>
      <c r="N41" s="8"/>
    </row>
    <row r="42" spans="1:14" ht="17.25" x14ac:dyDescent="0.2">
      <c r="A42" s="173"/>
      <c r="B42" s="173"/>
      <c r="C42" s="173"/>
      <c r="E42" s="9"/>
      <c r="F42" s="9"/>
      <c r="G42" s="47"/>
      <c r="H42" s="47"/>
      <c r="I42" s="8"/>
      <c r="J42" s="8"/>
      <c r="K42" s="257"/>
      <c r="L42" s="257"/>
      <c r="M42" s="8"/>
      <c r="N42" s="8"/>
    </row>
    <row r="43" spans="1:14" ht="17.25" x14ac:dyDescent="0.2">
      <c r="A43" s="173"/>
      <c r="B43" s="173"/>
      <c r="C43" s="173"/>
      <c r="E43" s="9"/>
      <c r="F43" s="9"/>
      <c r="G43" s="47"/>
      <c r="H43" s="47"/>
      <c r="I43" s="8"/>
      <c r="J43" s="8"/>
      <c r="K43" s="257"/>
      <c r="L43" s="257"/>
      <c r="M43" s="8"/>
      <c r="N43" s="8"/>
    </row>
    <row r="44" spans="1:14" ht="17.25" x14ac:dyDescent="0.2">
      <c r="A44" s="173"/>
      <c r="B44" s="173"/>
      <c r="C44" s="173"/>
      <c r="E44" s="9"/>
      <c r="F44" s="9"/>
      <c r="G44" s="47"/>
      <c r="H44" s="47"/>
      <c r="I44" s="8"/>
      <c r="J44" s="8"/>
      <c r="K44" s="257"/>
      <c r="L44" s="257"/>
      <c r="M44" s="8"/>
      <c r="N44" s="8"/>
    </row>
    <row r="45" spans="1:14" ht="17.25" x14ac:dyDescent="0.2">
      <c r="A45" s="173"/>
      <c r="B45" s="173"/>
      <c r="C45" s="173"/>
      <c r="E45" s="9"/>
      <c r="F45" s="9"/>
      <c r="G45" s="47"/>
      <c r="H45" s="47"/>
      <c r="I45" s="8"/>
      <c r="J45" s="8"/>
      <c r="K45" s="257"/>
      <c r="L45" s="257"/>
      <c r="M45" s="8"/>
      <c r="N45" s="8"/>
    </row>
    <row r="46" spans="1:14" ht="17.25" x14ac:dyDescent="0.2">
      <c r="A46" s="173"/>
      <c r="B46" s="173"/>
      <c r="C46" s="173"/>
      <c r="E46" s="9"/>
      <c r="F46" s="9"/>
      <c r="G46" s="47"/>
      <c r="H46" s="47"/>
      <c r="I46" s="8"/>
      <c r="J46" s="8"/>
      <c r="K46" s="257"/>
      <c r="L46" s="257"/>
      <c r="M46" s="8"/>
      <c r="N46" s="8"/>
    </row>
    <row r="47" spans="1:14" ht="17.25" x14ac:dyDescent="0.2">
      <c r="A47" s="173"/>
      <c r="B47" s="173"/>
      <c r="C47" s="173"/>
      <c r="E47" s="9"/>
      <c r="F47" s="9"/>
      <c r="G47" s="47"/>
      <c r="H47" s="47"/>
      <c r="I47" s="8"/>
      <c r="J47" s="8"/>
      <c r="K47" s="257"/>
      <c r="L47" s="257"/>
      <c r="M47" s="8"/>
      <c r="N47" s="8"/>
    </row>
  </sheetData>
  <sheetProtection formatCells="0" insertColumns="0" insertRows="0"/>
  <mergeCells count="73">
    <mergeCell ref="D20:E20"/>
    <mergeCell ref="F23:G23"/>
    <mergeCell ref="F20:G20"/>
    <mergeCell ref="H20:I20"/>
    <mergeCell ref="D23:E23"/>
    <mergeCell ref="D24:E24"/>
    <mergeCell ref="F24:G24"/>
    <mergeCell ref="H24:I24"/>
    <mergeCell ref="H23:I23"/>
    <mergeCell ref="D22:E22"/>
    <mergeCell ref="D18:E18"/>
    <mergeCell ref="F18:G18"/>
    <mergeCell ref="H18:I18"/>
    <mergeCell ref="D19:E19"/>
    <mergeCell ref="F19:G19"/>
    <mergeCell ref="H19:I19"/>
    <mergeCell ref="D16:E16"/>
    <mergeCell ref="F16:G16"/>
    <mergeCell ref="H16:I16"/>
    <mergeCell ref="D17:E17"/>
    <mergeCell ref="F17:G17"/>
    <mergeCell ref="H17:I17"/>
    <mergeCell ref="K13:L13"/>
    <mergeCell ref="D14:E14"/>
    <mergeCell ref="F14:G14"/>
    <mergeCell ref="H14:I14"/>
    <mergeCell ref="D15:E15"/>
    <mergeCell ref="F15:G15"/>
    <mergeCell ref="H15:I15"/>
    <mergeCell ref="H11:I11"/>
    <mergeCell ref="D12:E12"/>
    <mergeCell ref="F12:G12"/>
    <mergeCell ref="H12:I12"/>
    <mergeCell ref="D13:E13"/>
    <mergeCell ref="F13:G13"/>
    <mergeCell ref="H13:I13"/>
    <mergeCell ref="D26:E26"/>
    <mergeCell ref="F26:G26"/>
    <mergeCell ref="H26:I26"/>
    <mergeCell ref="F5:G5"/>
    <mergeCell ref="H5:I5"/>
    <mergeCell ref="D6:E6"/>
    <mergeCell ref="F6:G6"/>
    <mergeCell ref="H6:I6"/>
    <mergeCell ref="D8:E8"/>
    <mergeCell ref="F8:G8"/>
    <mergeCell ref="H8:I8"/>
    <mergeCell ref="D9:E9"/>
    <mergeCell ref="F9:G9"/>
    <mergeCell ref="H9:I9"/>
    <mergeCell ref="D10:E10"/>
    <mergeCell ref="F10:G10"/>
    <mergeCell ref="A1:C1"/>
    <mergeCell ref="A4:A5"/>
    <mergeCell ref="B4:C4"/>
    <mergeCell ref="D4:E4"/>
    <mergeCell ref="F4:G4"/>
    <mergeCell ref="H4:I4"/>
    <mergeCell ref="D5:E5"/>
    <mergeCell ref="D25:E25"/>
    <mergeCell ref="F25:G25"/>
    <mergeCell ref="H25:I25"/>
    <mergeCell ref="D21:E21"/>
    <mergeCell ref="F21:G21"/>
    <mergeCell ref="H21:I21"/>
    <mergeCell ref="F22:G22"/>
    <mergeCell ref="H22:I22"/>
    <mergeCell ref="D7:E7"/>
    <mergeCell ref="F7:G7"/>
    <mergeCell ref="H7:I7"/>
    <mergeCell ref="H10:I10"/>
    <mergeCell ref="D11:E11"/>
    <mergeCell ref="F11:G11"/>
  </mergeCells>
  <phoneticPr fontId="3"/>
  <pageMargins left="0.78740157480314965" right="0.39370078740157483" top="0.98425196850393704" bottom="0.98425196850393704" header="0.51181102362204722" footer="0.51181102362204722"/>
  <pageSetup paperSize="9" orientation="landscape" verticalDpi="300" r:id="rId1"/>
  <headerFooter scaleWithDoc="0" alignWithMargins="0">
    <oddFooter>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248EA-0090-415A-9AB2-BF5147593ABE}">
  <dimension ref="A1:O40"/>
  <sheetViews>
    <sheetView view="pageBreakPreview" zoomScaleNormal="100" zoomScaleSheetLayoutView="100" workbookViewId="0"/>
  </sheetViews>
  <sheetFormatPr defaultRowHeight="13.5" x14ac:dyDescent="0.15"/>
  <cols>
    <col min="1" max="1" width="10.125" customWidth="1"/>
    <col min="2" max="2" width="12.625" customWidth="1"/>
    <col min="3" max="3" width="14.375" bestFit="1" customWidth="1"/>
    <col min="4" max="4" width="12.625" customWidth="1"/>
    <col min="5" max="5" width="14.375" bestFit="1" customWidth="1"/>
    <col min="6" max="8" width="12.625" customWidth="1"/>
    <col min="9" max="9" width="14.375" bestFit="1" customWidth="1"/>
    <col min="10" max="15" width="12.625" customWidth="1"/>
  </cols>
  <sheetData>
    <row r="1" spans="1:15" ht="17.25" x14ac:dyDescent="0.2">
      <c r="A1" s="1" t="s">
        <v>257</v>
      </c>
    </row>
    <row r="2" spans="1:15" ht="12.95" customHeight="1" x14ac:dyDescent="0.2">
      <c r="A2" s="1"/>
    </row>
    <row r="3" spans="1:15" ht="17.100000000000001" customHeight="1" x14ac:dyDescent="0.15">
      <c r="L3" s="533" t="s">
        <v>258</v>
      </c>
      <c r="M3" s="533"/>
      <c r="N3" s="4"/>
      <c r="O3" s="4"/>
    </row>
    <row r="4" spans="1:15" ht="17.100000000000001" customHeight="1" x14ac:dyDescent="0.15">
      <c r="A4" s="432" t="s">
        <v>259</v>
      </c>
      <c r="B4" s="434" t="s">
        <v>12</v>
      </c>
      <c r="C4" s="434"/>
      <c r="D4" s="434" t="s">
        <v>260</v>
      </c>
      <c r="E4" s="434"/>
      <c r="F4" s="434" t="s">
        <v>261</v>
      </c>
      <c r="G4" s="434"/>
      <c r="H4" s="434" t="s">
        <v>262</v>
      </c>
      <c r="I4" s="434"/>
      <c r="J4" s="434" t="s">
        <v>263</v>
      </c>
      <c r="K4" s="434"/>
      <c r="L4" s="434" t="s">
        <v>264</v>
      </c>
      <c r="M4" s="434"/>
    </row>
    <row r="5" spans="1:15" ht="17.100000000000001" customHeight="1" x14ac:dyDescent="0.15">
      <c r="A5" s="432"/>
      <c r="B5" s="3" t="s">
        <v>265</v>
      </c>
      <c r="C5" s="3" t="s">
        <v>266</v>
      </c>
      <c r="D5" s="3" t="s">
        <v>265</v>
      </c>
      <c r="E5" s="3" t="s">
        <v>266</v>
      </c>
      <c r="F5" s="3" t="s">
        <v>265</v>
      </c>
      <c r="G5" s="3" t="s">
        <v>266</v>
      </c>
      <c r="H5" s="3" t="s">
        <v>265</v>
      </c>
      <c r="I5" s="3" t="s">
        <v>266</v>
      </c>
      <c r="J5" s="3" t="s">
        <v>265</v>
      </c>
      <c r="K5" s="3" t="s">
        <v>266</v>
      </c>
      <c r="L5" s="3" t="s">
        <v>265</v>
      </c>
      <c r="M5" s="3" t="s">
        <v>266</v>
      </c>
    </row>
    <row r="6" spans="1:15" ht="17.100000000000001" customHeight="1" x14ac:dyDescent="0.15">
      <c r="A6" s="27" t="s">
        <v>601</v>
      </c>
      <c r="B6" s="48">
        <v>241329</v>
      </c>
      <c r="C6" s="48">
        <v>5461751928</v>
      </c>
      <c r="D6" s="48">
        <v>138396</v>
      </c>
      <c r="E6" s="48">
        <v>3965792788</v>
      </c>
      <c r="F6" s="48">
        <v>12385</v>
      </c>
      <c r="G6" s="48">
        <v>170567745</v>
      </c>
      <c r="H6" s="48">
        <v>81257</v>
      </c>
      <c r="I6" s="48">
        <v>1100666149</v>
      </c>
      <c r="J6" s="48">
        <v>9291</v>
      </c>
      <c r="K6" s="48">
        <v>80704916</v>
      </c>
      <c r="L6" s="139">
        <v>5152</v>
      </c>
      <c r="M6" s="48">
        <v>144020330</v>
      </c>
    </row>
    <row r="7" spans="1:15" ht="17.100000000000001" customHeight="1" x14ac:dyDescent="0.15">
      <c r="A7" s="27" t="s">
        <v>602</v>
      </c>
      <c r="B7" s="48">
        <v>231970</v>
      </c>
      <c r="C7" s="48">
        <v>5019115460</v>
      </c>
      <c r="D7" s="48">
        <v>131332</v>
      </c>
      <c r="E7" s="48">
        <v>3644472012</v>
      </c>
      <c r="F7" s="48">
        <v>11619</v>
      </c>
      <c r="G7" s="48">
        <v>152223846</v>
      </c>
      <c r="H7" s="48">
        <v>80128</v>
      </c>
      <c r="I7" s="48">
        <v>1043025389</v>
      </c>
      <c r="J7" s="48">
        <v>8891</v>
      </c>
      <c r="K7" s="48">
        <v>73692907</v>
      </c>
      <c r="L7" s="258">
        <v>4830</v>
      </c>
      <c r="M7" s="48">
        <v>105701306</v>
      </c>
    </row>
    <row r="8" spans="1:15" ht="17.100000000000001" customHeight="1" x14ac:dyDescent="0.15">
      <c r="A8" s="27" t="s">
        <v>603</v>
      </c>
      <c r="B8" s="259">
        <v>231107</v>
      </c>
      <c r="C8" s="259">
        <v>5332864869</v>
      </c>
      <c r="D8" s="259">
        <v>128215</v>
      </c>
      <c r="E8" s="259">
        <v>3924199454</v>
      </c>
      <c r="F8" s="259">
        <v>11260</v>
      </c>
      <c r="G8" s="259">
        <v>137965313</v>
      </c>
      <c r="H8" s="259">
        <v>81861</v>
      </c>
      <c r="I8" s="259">
        <v>1077769807</v>
      </c>
      <c r="J8" s="259">
        <v>9771</v>
      </c>
      <c r="K8" s="259">
        <v>88228257</v>
      </c>
      <c r="L8" s="258" t="s">
        <v>267</v>
      </c>
      <c r="M8" s="259">
        <v>104702038</v>
      </c>
    </row>
    <row r="9" spans="1:15" ht="17.100000000000001" customHeight="1" x14ac:dyDescent="0.15">
      <c r="A9" s="530" t="s">
        <v>503</v>
      </c>
      <c r="B9" s="531"/>
      <c r="C9" s="532"/>
      <c r="D9" t="s">
        <v>268</v>
      </c>
      <c r="J9" t="s">
        <v>269</v>
      </c>
      <c r="L9" t="s">
        <v>270</v>
      </c>
    </row>
    <row r="10" spans="1:15" ht="17.25" x14ac:dyDescent="0.2">
      <c r="A10" s="1"/>
    </row>
    <row r="11" spans="1:15" ht="17.25" x14ac:dyDescent="0.2">
      <c r="A11" s="1"/>
    </row>
    <row r="12" spans="1:15" ht="17.25" x14ac:dyDescent="0.2">
      <c r="A12" s="1"/>
    </row>
    <row r="13" spans="1:15" ht="17.25" x14ac:dyDescent="0.2">
      <c r="A13" s="1"/>
    </row>
    <row r="14" spans="1:15" ht="17.25" x14ac:dyDescent="0.2">
      <c r="A14" s="1"/>
    </row>
    <row r="15" spans="1:15" ht="17.25" x14ac:dyDescent="0.2">
      <c r="A15" s="1"/>
    </row>
    <row r="16" spans="1:15" ht="17.25" x14ac:dyDescent="0.2">
      <c r="A16" s="1"/>
    </row>
    <row r="17" spans="1:1" ht="17.25" x14ac:dyDescent="0.2">
      <c r="A17" s="1"/>
    </row>
    <row r="18" spans="1:1" ht="17.25" x14ac:dyDescent="0.2">
      <c r="A18" s="1"/>
    </row>
    <row r="19" spans="1:1" ht="17.25" x14ac:dyDescent="0.2">
      <c r="A19" s="1"/>
    </row>
    <row r="20" spans="1:1" ht="17.25" x14ac:dyDescent="0.2">
      <c r="A20" s="1"/>
    </row>
    <row r="21" spans="1:1" ht="17.25" x14ac:dyDescent="0.2">
      <c r="A21" s="1"/>
    </row>
    <row r="22" spans="1:1" ht="17.25" x14ac:dyDescent="0.2">
      <c r="A22" s="1"/>
    </row>
    <row r="23" spans="1:1" ht="17.25" x14ac:dyDescent="0.2">
      <c r="A23" s="1"/>
    </row>
    <row r="24" spans="1:1" ht="17.25" x14ac:dyDescent="0.2">
      <c r="A24" s="1"/>
    </row>
    <row r="25" spans="1:1" ht="17.25" x14ac:dyDescent="0.2">
      <c r="A25" s="1"/>
    </row>
    <row r="26" spans="1:1" ht="17.25" x14ac:dyDescent="0.2">
      <c r="A26" s="1"/>
    </row>
    <row r="27" spans="1:1" ht="17.25" x14ac:dyDescent="0.2">
      <c r="A27" s="1"/>
    </row>
    <row r="28" spans="1:1" ht="17.25" x14ac:dyDescent="0.2">
      <c r="A28" s="1"/>
    </row>
    <row r="29" spans="1:1" ht="17.25" x14ac:dyDescent="0.2">
      <c r="A29" s="1"/>
    </row>
    <row r="30" spans="1:1" ht="17.25" x14ac:dyDescent="0.2">
      <c r="A30" s="1"/>
    </row>
    <row r="31" spans="1:1" ht="17.25" x14ac:dyDescent="0.2">
      <c r="A31" s="1"/>
    </row>
    <row r="32" spans="1:1" ht="17.25" x14ac:dyDescent="0.2">
      <c r="A32" s="1"/>
    </row>
    <row r="33" spans="1:1" ht="17.25" x14ac:dyDescent="0.2">
      <c r="A33" s="1"/>
    </row>
    <row r="34" spans="1:1" ht="17.25" x14ac:dyDescent="0.2">
      <c r="A34" s="1"/>
    </row>
    <row r="35" spans="1:1" ht="17.25" x14ac:dyDescent="0.2">
      <c r="A35" s="1"/>
    </row>
    <row r="36" spans="1:1" ht="17.25" x14ac:dyDescent="0.2">
      <c r="A36" s="1"/>
    </row>
    <row r="37" spans="1:1" ht="17.25" x14ac:dyDescent="0.2">
      <c r="A37" s="1"/>
    </row>
    <row r="38" spans="1:1" ht="17.25" x14ac:dyDescent="0.2">
      <c r="A38" s="1"/>
    </row>
    <row r="39" spans="1:1" ht="17.25" x14ac:dyDescent="0.2">
      <c r="A39" s="1"/>
    </row>
    <row r="40" spans="1:1" ht="17.25" x14ac:dyDescent="0.2">
      <c r="A40" s="1"/>
    </row>
  </sheetData>
  <sheetProtection formatCells="0" insertColumns="0" insertRows="0"/>
  <mergeCells count="9">
    <mergeCell ref="A9:C9"/>
    <mergeCell ref="L3:M3"/>
    <mergeCell ref="A4:A5"/>
    <mergeCell ref="B4:C4"/>
    <mergeCell ref="D4:E4"/>
    <mergeCell ref="F4:G4"/>
    <mergeCell ref="H4:I4"/>
    <mergeCell ref="J4:K4"/>
    <mergeCell ref="L4:M4"/>
  </mergeCells>
  <phoneticPr fontId="3"/>
  <pageMargins left="0.78740157480314965" right="0.39370078740157483" top="0.78740157480314965" bottom="0.78740157480314965" header="0.51181102362204722" footer="0.51181102362204722"/>
  <pageSetup paperSize="9" scale="76" orientation="landscape" verticalDpi="300" r:id="rId1"/>
  <headerFooter scaleWithDoc="0" alignWithMargins="0">
    <oddFooter>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F7BC5-38E8-4A06-B372-BD9ECD5D97BD}">
  <dimension ref="A1:L43"/>
  <sheetViews>
    <sheetView view="pageBreakPreview" zoomScaleNormal="100" zoomScaleSheetLayoutView="100" workbookViewId="0">
      <selection sqref="A1:D1"/>
    </sheetView>
  </sheetViews>
  <sheetFormatPr defaultRowHeight="13.5" x14ac:dyDescent="0.15"/>
  <cols>
    <col min="1" max="3" width="9.625" customWidth="1"/>
    <col min="4" max="5" width="10.625" customWidth="1"/>
    <col min="6" max="7" width="11.625" customWidth="1"/>
    <col min="8" max="15" width="9.625" customWidth="1"/>
  </cols>
  <sheetData>
    <row r="1" spans="1:12" ht="17.25" x14ac:dyDescent="0.2">
      <c r="A1" s="502" t="s">
        <v>271</v>
      </c>
      <c r="B1" s="502"/>
      <c r="C1" s="502"/>
      <c r="D1" s="502"/>
    </row>
    <row r="2" spans="1:12" ht="12.95" customHeight="1" x14ac:dyDescent="0.2">
      <c r="A2" s="173"/>
      <c r="B2" s="173"/>
      <c r="C2" s="173"/>
      <c r="D2" s="173"/>
    </row>
    <row r="3" spans="1:12" ht="17.25" x14ac:dyDescent="0.2">
      <c r="B3" s="173"/>
      <c r="C3" s="173"/>
      <c r="D3" s="173"/>
      <c r="G3" s="162"/>
    </row>
    <row r="4" spans="1:12" ht="17.100000000000001" customHeight="1" x14ac:dyDescent="0.15">
      <c r="A4" s="432" t="s">
        <v>272</v>
      </c>
      <c r="B4" s="452" t="s">
        <v>273</v>
      </c>
      <c r="C4" s="454"/>
      <c r="D4" s="514" t="s">
        <v>274</v>
      </c>
      <c r="E4" s="536"/>
      <c r="F4" s="536"/>
      <c r="G4" s="523"/>
    </row>
    <row r="5" spans="1:12" ht="17.100000000000001" customHeight="1" x14ac:dyDescent="0.15">
      <c r="A5" s="432"/>
      <c r="B5" s="455"/>
      <c r="C5" s="457"/>
      <c r="D5" s="537" t="s">
        <v>590</v>
      </c>
      <c r="E5" s="537"/>
      <c r="F5" s="538" t="s">
        <v>541</v>
      </c>
      <c r="G5" s="539"/>
    </row>
    <row r="6" spans="1:12" ht="17.100000000000001" customHeight="1" x14ac:dyDescent="0.15">
      <c r="A6" s="27" t="s">
        <v>585</v>
      </c>
      <c r="B6" s="534" t="s">
        <v>275</v>
      </c>
      <c r="C6" s="534"/>
      <c r="D6" s="434" t="s">
        <v>276</v>
      </c>
      <c r="E6" s="434"/>
      <c r="F6" s="535">
        <v>1956</v>
      </c>
      <c r="G6" s="535"/>
      <c r="I6" s="262"/>
      <c r="J6" s="262"/>
    </row>
    <row r="7" spans="1:12" ht="17.100000000000001" customHeight="1" x14ac:dyDescent="0.15">
      <c r="A7" s="27" t="s">
        <v>101</v>
      </c>
      <c r="B7" s="484" t="s">
        <v>277</v>
      </c>
      <c r="C7" s="485"/>
      <c r="D7" s="434" t="s">
        <v>278</v>
      </c>
      <c r="E7" s="434"/>
      <c r="F7" s="535">
        <v>1540</v>
      </c>
      <c r="G7" s="535"/>
      <c r="I7" s="262"/>
      <c r="J7" s="262"/>
    </row>
    <row r="8" spans="1:12" ht="17.100000000000001" customHeight="1" x14ac:dyDescent="0.15">
      <c r="A8" s="27" t="s">
        <v>568</v>
      </c>
      <c r="B8" s="534" t="s">
        <v>279</v>
      </c>
      <c r="C8" s="534"/>
      <c r="D8" s="434" t="s">
        <v>280</v>
      </c>
      <c r="E8" s="434"/>
      <c r="F8" s="535">
        <v>1554</v>
      </c>
      <c r="G8" s="535"/>
      <c r="I8" s="262"/>
      <c r="J8" s="262"/>
    </row>
    <row r="9" spans="1:12" ht="17.100000000000001" customHeight="1" x14ac:dyDescent="0.15">
      <c r="A9" s="27" t="s">
        <v>569</v>
      </c>
      <c r="B9" s="534" t="s">
        <v>281</v>
      </c>
      <c r="C9" s="534"/>
      <c r="D9" s="540" t="s">
        <v>282</v>
      </c>
      <c r="E9" s="540"/>
      <c r="F9" s="535">
        <v>921</v>
      </c>
      <c r="G9" s="535"/>
      <c r="I9" s="262"/>
      <c r="J9" s="262"/>
    </row>
    <row r="10" spans="1:12" ht="17.100000000000001" customHeight="1" x14ac:dyDescent="0.15">
      <c r="A10" s="27" t="s">
        <v>570</v>
      </c>
      <c r="B10" s="534" t="s">
        <v>283</v>
      </c>
      <c r="C10" s="534"/>
      <c r="D10" s="481" t="s">
        <v>284</v>
      </c>
      <c r="E10" s="482"/>
      <c r="F10" s="535">
        <v>900</v>
      </c>
      <c r="G10" s="535"/>
      <c r="I10" s="262"/>
      <c r="J10" s="262"/>
    </row>
    <row r="11" spans="1:12" ht="17.100000000000001" customHeight="1" x14ac:dyDescent="0.15">
      <c r="A11" s="27" t="s">
        <v>571</v>
      </c>
      <c r="B11" s="534" t="s">
        <v>285</v>
      </c>
      <c r="C11" s="534"/>
      <c r="D11" s="481" t="s">
        <v>284</v>
      </c>
      <c r="E11" s="482"/>
      <c r="F11" s="541">
        <v>861</v>
      </c>
      <c r="G11" s="542"/>
      <c r="I11" s="262"/>
      <c r="J11" s="262"/>
    </row>
    <row r="12" spans="1:12" ht="17.100000000000001" customHeight="1" x14ac:dyDescent="0.2">
      <c r="A12" s="27" t="s">
        <v>572</v>
      </c>
      <c r="B12" s="534" t="s">
        <v>286</v>
      </c>
      <c r="C12" s="534"/>
      <c r="D12" s="481" t="s">
        <v>284</v>
      </c>
      <c r="E12" s="482"/>
      <c r="F12" s="541">
        <v>963</v>
      </c>
      <c r="G12" s="542"/>
      <c r="I12" s="262"/>
      <c r="J12" s="262"/>
      <c r="K12" s="1"/>
      <c r="L12" s="1"/>
    </row>
    <row r="13" spans="1:12" ht="17.100000000000001" customHeight="1" x14ac:dyDescent="0.2">
      <c r="A13" s="27" t="s">
        <v>573</v>
      </c>
      <c r="B13" s="534" t="s">
        <v>287</v>
      </c>
      <c r="C13" s="534"/>
      <c r="D13" s="481" t="s">
        <v>288</v>
      </c>
      <c r="E13" s="482"/>
      <c r="F13" s="541">
        <v>952</v>
      </c>
      <c r="G13" s="542"/>
      <c r="I13" s="262"/>
      <c r="J13" s="262"/>
      <c r="K13" s="173"/>
      <c r="L13" s="173"/>
    </row>
    <row r="14" spans="1:12" ht="17.100000000000001" customHeight="1" x14ac:dyDescent="0.2">
      <c r="A14" s="27" t="s">
        <v>574</v>
      </c>
      <c r="B14" s="543" t="s">
        <v>289</v>
      </c>
      <c r="C14" s="485"/>
      <c r="D14" s="544" t="s">
        <v>290</v>
      </c>
      <c r="E14" s="545"/>
      <c r="F14" s="541">
        <v>1029</v>
      </c>
      <c r="G14" s="542"/>
      <c r="I14" s="262"/>
      <c r="J14" s="262"/>
      <c r="K14" s="173"/>
      <c r="L14" s="173"/>
    </row>
    <row r="15" spans="1:12" ht="17.100000000000001" customHeight="1" x14ac:dyDescent="0.2">
      <c r="A15" s="27" t="s">
        <v>575</v>
      </c>
      <c r="B15" s="543" t="s">
        <v>291</v>
      </c>
      <c r="C15" s="485"/>
      <c r="D15" s="544" t="s">
        <v>292</v>
      </c>
      <c r="E15" s="545"/>
      <c r="F15" s="541">
        <v>1062</v>
      </c>
      <c r="G15" s="542"/>
      <c r="I15" s="262"/>
      <c r="J15" s="262"/>
      <c r="K15" s="173"/>
      <c r="L15" s="173"/>
    </row>
    <row r="16" spans="1:12" ht="17.100000000000001" customHeight="1" x14ac:dyDescent="0.2">
      <c r="A16" s="27" t="s">
        <v>576</v>
      </c>
      <c r="B16" s="543" t="s">
        <v>293</v>
      </c>
      <c r="C16" s="546"/>
      <c r="D16" s="544" t="s">
        <v>294</v>
      </c>
      <c r="E16" s="545"/>
      <c r="F16" s="541">
        <v>1055</v>
      </c>
      <c r="G16" s="542"/>
      <c r="I16" s="262"/>
      <c r="J16" s="262"/>
      <c r="K16" s="173"/>
      <c r="L16" s="173"/>
    </row>
    <row r="17" spans="1:12" ht="17.100000000000001" customHeight="1" x14ac:dyDescent="0.2">
      <c r="A17" s="27" t="s">
        <v>577</v>
      </c>
      <c r="B17" s="543" t="s">
        <v>295</v>
      </c>
      <c r="C17" s="546"/>
      <c r="D17" s="544" t="s">
        <v>296</v>
      </c>
      <c r="E17" s="545"/>
      <c r="F17" s="541">
        <v>1044</v>
      </c>
      <c r="G17" s="542"/>
      <c r="I17" s="262"/>
      <c r="J17" s="262"/>
      <c r="K17" s="173"/>
      <c r="L17" s="173"/>
    </row>
    <row r="18" spans="1:12" ht="17.100000000000001" customHeight="1" x14ac:dyDescent="0.2">
      <c r="A18" s="27" t="s">
        <v>578</v>
      </c>
      <c r="B18" s="543" t="s">
        <v>297</v>
      </c>
      <c r="C18" s="546"/>
      <c r="D18" s="544" t="s">
        <v>298</v>
      </c>
      <c r="E18" s="545"/>
      <c r="F18" s="541">
        <v>1100</v>
      </c>
      <c r="G18" s="542"/>
      <c r="I18" s="262"/>
      <c r="J18" s="262"/>
      <c r="K18" s="173"/>
      <c r="L18" s="173"/>
    </row>
    <row r="19" spans="1:12" ht="17.100000000000001" customHeight="1" x14ac:dyDescent="0.2">
      <c r="A19" s="27" t="s">
        <v>579</v>
      </c>
      <c r="B19" s="543" t="s">
        <v>492</v>
      </c>
      <c r="C19" s="546"/>
      <c r="D19" s="544" t="s">
        <v>493</v>
      </c>
      <c r="E19" s="545"/>
      <c r="F19" s="541">
        <v>1156</v>
      </c>
      <c r="G19" s="542"/>
      <c r="I19" s="262"/>
      <c r="J19" s="262"/>
      <c r="K19" s="173"/>
      <c r="L19" s="173"/>
    </row>
    <row r="20" spans="1:12" ht="17.100000000000001" customHeight="1" thickBot="1" x14ac:dyDescent="0.25">
      <c r="A20" s="264" t="s">
        <v>507</v>
      </c>
      <c r="B20" s="559" t="s">
        <v>508</v>
      </c>
      <c r="C20" s="560"/>
      <c r="D20" s="555" t="s">
        <v>509</v>
      </c>
      <c r="E20" s="556"/>
      <c r="F20" s="557">
        <v>1155</v>
      </c>
      <c r="G20" s="558"/>
      <c r="I20" s="262"/>
      <c r="J20" s="262"/>
      <c r="K20" s="173"/>
      <c r="L20" s="173"/>
    </row>
    <row r="21" spans="1:12" ht="17.100000000000001" customHeight="1" x14ac:dyDescent="0.2">
      <c r="A21" s="166" t="s">
        <v>505</v>
      </c>
      <c r="B21" s="553"/>
      <c r="C21" s="554"/>
      <c r="D21" s="551" t="s">
        <v>540</v>
      </c>
      <c r="E21" s="552"/>
      <c r="F21" s="561">
        <v>1250</v>
      </c>
      <c r="G21" s="562"/>
      <c r="I21" s="262"/>
      <c r="J21" s="262"/>
      <c r="K21" s="173"/>
      <c r="L21" s="173"/>
    </row>
    <row r="22" spans="1:12" ht="17.100000000000001" customHeight="1" x14ac:dyDescent="0.2">
      <c r="A22" s="27" t="s">
        <v>581</v>
      </c>
      <c r="B22" s="547"/>
      <c r="C22" s="548"/>
      <c r="D22" s="544" t="s">
        <v>564</v>
      </c>
      <c r="E22" s="545"/>
      <c r="F22" s="541">
        <v>1170</v>
      </c>
      <c r="G22" s="542"/>
      <c r="I22" s="262"/>
      <c r="J22" s="262"/>
      <c r="K22" s="173"/>
      <c r="L22" s="173"/>
    </row>
    <row r="23" spans="1:12" ht="17.100000000000001" customHeight="1" x14ac:dyDescent="0.2">
      <c r="A23" s="27" t="s">
        <v>582</v>
      </c>
      <c r="B23" s="547"/>
      <c r="C23" s="548"/>
      <c r="D23" s="544" t="s">
        <v>649</v>
      </c>
      <c r="E23" s="545"/>
      <c r="F23" s="541" t="s">
        <v>650</v>
      </c>
      <c r="G23" s="542"/>
      <c r="I23" s="262"/>
      <c r="J23" s="262"/>
      <c r="K23" s="173"/>
      <c r="L23" s="173"/>
    </row>
    <row r="24" spans="1:12" ht="17.100000000000001" customHeight="1" x14ac:dyDescent="0.2">
      <c r="A24" s="27" t="s">
        <v>640</v>
      </c>
      <c r="B24" s="547"/>
      <c r="C24" s="548"/>
      <c r="D24" s="544" t="s">
        <v>649</v>
      </c>
      <c r="E24" s="545"/>
      <c r="F24" s="541" t="s">
        <v>675</v>
      </c>
      <c r="G24" s="542"/>
      <c r="I24" s="262"/>
      <c r="J24" s="262"/>
      <c r="K24" s="173"/>
      <c r="L24" s="173"/>
    </row>
    <row r="25" spans="1:12" ht="17.100000000000001" customHeight="1" x14ac:dyDescent="0.2">
      <c r="A25" s="27" t="s">
        <v>669</v>
      </c>
      <c r="B25" s="547"/>
      <c r="C25" s="548"/>
      <c r="D25" s="549" t="s">
        <v>540</v>
      </c>
      <c r="E25" s="550"/>
      <c r="F25" s="541">
        <v>1554</v>
      </c>
      <c r="G25" s="542"/>
      <c r="I25" s="262"/>
      <c r="J25" s="262"/>
      <c r="K25" s="173"/>
      <c r="L25" s="173"/>
    </row>
    <row r="26" spans="1:12" ht="17.100000000000001" customHeight="1" x14ac:dyDescent="0.2">
      <c r="A26" s="27" t="s">
        <v>680</v>
      </c>
      <c r="B26" s="547"/>
      <c r="C26" s="548"/>
      <c r="D26" s="544" t="s">
        <v>493</v>
      </c>
      <c r="E26" s="545"/>
      <c r="F26" s="541" t="s">
        <v>800</v>
      </c>
      <c r="G26" s="542"/>
      <c r="I26" s="262"/>
      <c r="J26" s="262"/>
      <c r="K26" s="173"/>
      <c r="L26" s="173"/>
    </row>
    <row r="27" spans="1:12" ht="17.100000000000001" customHeight="1" x14ac:dyDescent="0.2">
      <c r="A27" t="s">
        <v>500</v>
      </c>
      <c r="B27" s="49"/>
      <c r="C27" s="49"/>
      <c r="I27" s="173"/>
      <c r="J27" s="173"/>
      <c r="K27" s="173"/>
      <c r="L27" s="173"/>
    </row>
    <row r="28" spans="1:12" ht="17.100000000000001" customHeight="1" x14ac:dyDescent="0.2">
      <c r="A28" t="s">
        <v>542</v>
      </c>
      <c r="B28" s="49"/>
      <c r="C28" s="49"/>
      <c r="I28" s="173"/>
      <c r="J28" s="173"/>
      <c r="K28" s="173"/>
      <c r="L28" s="173"/>
    </row>
    <row r="29" spans="1:12" ht="17.25" x14ac:dyDescent="0.2">
      <c r="A29" s="49"/>
      <c r="B29" s="49"/>
      <c r="C29" s="49"/>
      <c r="I29" s="173"/>
      <c r="J29" s="173"/>
      <c r="K29" s="173"/>
      <c r="L29" s="173"/>
    </row>
    <row r="30" spans="1:12" ht="17.25" x14ac:dyDescent="0.2">
      <c r="A30" s="49"/>
      <c r="B30" s="49"/>
      <c r="C30" s="49"/>
      <c r="I30" s="173"/>
      <c r="J30" s="173"/>
      <c r="K30" s="173"/>
      <c r="L30" s="173"/>
    </row>
    <row r="31" spans="1:12" ht="17.25" x14ac:dyDescent="0.2">
      <c r="A31" s="49"/>
      <c r="B31" s="49"/>
      <c r="C31" s="49"/>
      <c r="I31" s="173"/>
      <c r="J31" s="173"/>
      <c r="K31" s="173"/>
      <c r="L31" s="173"/>
    </row>
    <row r="32" spans="1:12" ht="17.25" x14ac:dyDescent="0.2">
      <c r="A32" s="49"/>
      <c r="B32" s="49"/>
      <c r="C32" s="49"/>
      <c r="I32" s="173"/>
      <c r="J32" s="173"/>
      <c r="K32" s="173"/>
      <c r="L32" s="173"/>
    </row>
    <row r="33" spans="1:12" ht="17.25" x14ac:dyDescent="0.2">
      <c r="A33" s="49"/>
      <c r="B33" s="49"/>
      <c r="C33" s="49"/>
      <c r="I33" s="173"/>
      <c r="J33" s="173"/>
      <c r="K33" s="173"/>
      <c r="L33" s="173"/>
    </row>
    <row r="34" spans="1:12" ht="17.25" x14ac:dyDescent="0.2">
      <c r="A34" s="49"/>
      <c r="B34" s="49"/>
      <c r="C34" s="49"/>
      <c r="I34" s="173"/>
      <c r="J34" s="173"/>
      <c r="K34" s="173"/>
      <c r="L34" s="173"/>
    </row>
    <row r="35" spans="1:12" ht="17.25" x14ac:dyDescent="0.2">
      <c r="A35" s="49"/>
      <c r="B35" s="49"/>
      <c r="C35" s="49"/>
      <c r="I35" s="173"/>
      <c r="J35" s="173"/>
      <c r="K35" s="173"/>
      <c r="L35" s="173"/>
    </row>
    <row r="36" spans="1:12" ht="17.25" x14ac:dyDescent="0.2">
      <c r="A36" s="49"/>
      <c r="B36" s="49"/>
      <c r="C36" s="49"/>
      <c r="I36" s="173"/>
      <c r="J36" s="173"/>
      <c r="K36" s="173"/>
      <c r="L36" s="173"/>
    </row>
    <row r="37" spans="1:12" ht="17.25" x14ac:dyDescent="0.2">
      <c r="A37" s="49"/>
      <c r="B37" s="49"/>
      <c r="C37" s="49"/>
      <c r="I37" s="173"/>
      <c r="J37" s="173"/>
      <c r="K37" s="173"/>
      <c r="L37" s="173"/>
    </row>
    <row r="38" spans="1:12" ht="17.25" x14ac:dyDescent="0.2">
      <c r="A38" s="49"/>
      <c r="B38" s="49"/>
      <c r="C38" s="49"/>
      <c r="I38" s="173"/>
      <c r="J38" s="173"/>
      <c r="K38" s="173"/>
      <c r="L38" s="173"/>
    </row>
    <row r="39" spans="1:12" ht="17.25" x14ac:dyDescent="0.2">
      <c r="A39" s="49"/>
      <c r="B39" s="49"/>
      <c r="C39" s="49"/>
      <c r="I39" s="173"/>
      <c r="J39" s="173"/>
      <c r="K39" s="173"/>
      <c r="L39" s="173"/>
    </row>
    <row r="40" spans="1:12" ht="17.25" x14ac:dyDescent="0.2">
      <c r="A40" s="49"/>
      <c r="B40" s="49"/>
      <c r="C40" s="49"/>
      <c r="I40" s="173"/>
      <c r="J40" s="173"/>
      <c r="K40" s="173"/>
      <c r="L40" s="173"/>
    </row>
    <row r="41" spans="1:12" ht="17.25" x14ac:dyDescent="0.2">
      <c r="A41" s="49"/>
      <c r="B41" s="49"/>
      <c r="C41" s="49"/>
      <c r="I41" s="173"/>
      <c r="J41" s="173"/>
      <c r="K41" s="173"/>
      <c r="L41" s="173"/>
    </row>
    <row r="42" spans="1:12" ht="17.25" x14ac:dyDescent="0.2">
      <c r="A42" s="49"/>
      <c r="B42" s="49"/>
      <c r="C42" s="49"/>
      <c r="I42" s="173"/>
      <c r="J42" s="173"/>
      <c r="K42" s="173"/>
      <c r="L42" s="173"/>
    </row>
    <row r="43" spans="1:12" ht="17.25" x14ac:dyDescent="0.2">
      <c r="A43" s="49"/>
      <c r="B43" s="49"/>
      <c r="C43" s="49"/>
      <c r="I43" s="173"/>
      <c r="J43" s="173"/>
      <c r="K43" s="173"/>
      <c r="L43" s="173"/>
    </row>
  </sheetData>
  <sheetProtection formatCells="0" insertColumns="0" insertRows="0"/>
  <mergeCells count="69">
    <mergeCell ref="B26:C26"/>
    <mergeCell ref="D26:E26"/>
    <mergeCell ref="F26:G26"/>
    <mergeCell ref="B18:C18"/>
    <mergeCell ref="D18:E18"/>
    <mergeCell ref="F18:G18"/>
    <mergeCell ref="B21:C21"/>
    <mergeCell ref="B24:C24"/>
    <mergeCell ref="D24:E24"/>
    <mergeCell ref="F24:G24"/>
    <mergeCell ref="D22:E22"/>
    <mergeCell ref="D20:E20"/>
    <mergeCell ref="F20:G20"/>
    <mergeCell ref="B20:C20"/>
    <mergeCell ref="F21:G21"/>
    <mergeCell ref="B19:C19"/>
    <mergeCell ref="B17:C17"/>
    <mergeCell ref="D17:E17"/>
    <mergeCell ref="F17:G17"/>
    <mergeCell ref="B25:C25"/>
    <mergeCell ref="D25:E25"/>
    <mergeCell ref="F25:G25"/>
    <mergeCell ref="D19:E19"/>
    <mergeCell ref="F19:G19"/>
    <mergeCell ref="B23:C23"/>
    <mergeCell ref="D23:E23"/>
    <mergeCell ref="F23:G23"/>
    <mergeCell ref="D21:E21"/>
    <mergeCell ref="B22:C22"/>
    <mergeCell ref="F22:G22"/>
    <mergeCell ref="B15:C15"/>
    <mergeCell ref="D15:E15"/>
    <mergeCell ref="F15:G15"/>
    <mergeCell ref="D16:E16"/>
    <mergeCell ref="F16:G16"/>
    <mergeCell ref="B16:C16"/>
    <mergeCell ref="B13:C13"/>
    <mergeCell ref="D13:E13"/>
    <mergeCell ref="F13:G13"/>
    <mergeCell ref="B14:C14"/>
    <mergeCell ref="D14:E14"/>
    <mergeCell ref="F14:G14"/>
    <mergeCell ref="B11:C11"/>
    <mergeCell ref="D11:E11"/>
    <mergeCell ref="F11:G11"/>
    <mergeCell ref="B12:C12"/>
    <mergeCell ref="D12:E12"/>
    <mergeCell ref="F12:G12"/>
    <mergeCell ref="D8:E8"/>
    <mergeCell ref="F8:G8"/>
    <mergeCell ref="B9:C9"/>
    <mergeCell ref="D9:E9"/>
    <mergeCell ref="F9:G9"/>
    <mergeCell ref="B10:C10"/>
    <mergeCell ref="D10:E10"/>
    <mergeCell ref="F10:G10"/>
    <mergeCell ref="B8:C8"/>
    <mergeCell ref="A1:D1"/>
    <mergeCell ref="A4:A5"/>
    <mergeCell ref="B4:C5"/>
    <mergeCell ref="D4:G4"/>
    <mergeCell ref="D5:E5"/>
    <mergeCell ref="F5:G5"/>
    <mergeCell ref="B6:C6"/>
    <mergeCell ref="D6:E6"/>
    <mergeCell ref="F6:G6"/>
    <mergeCell ref="B7:C7"/>
    <mergeCell ref="D7:E7"/>
    <mergeCell ref="F7:G7"/>
  </mergeCells>
  <phoneticPr fontId="3"/>
  <pageMargins left="0.78740157480314965" right="0.39370078740157483" top="0.78740157480314965" bottom="0.78740157480314965" header="0.51181102362204722" footer="0.51181102362204722"/>
  <pageSetup paperSize="9" orientation="landscape" verticalDpi="300" r:id="rId1"/>
  <headerFooter scaleWithDoc="0" alignWithMargins="0">
    <oddFooter>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F86A6-F832-475F-B0D3-F1B18AD8F54C}">
  <dimension ref="A1:M39"/>
  <sheetViews>
    <sheetView view="pageBreakPreview" zoomScaleNormal="100" zoomScaleSheetLayoutView="100" workbookViewId="0"/>
  </sheetViews>
  <sheetFormatPr defaultRowHeight="13.5" x14ac:dyDescent="0.15"/>
  <cols>
    <col min="1" max="11" width="10.625" customWidth="1"/>
    <col min="12" max="12" width="12.375" customWidth="1"/>
    <col min="13" max="13" width="12.75" customWidth="1"/>
    <col min="15" max="15" width="11.75" customWidth="1"/>
  </cols>
  <sheetData>
    <row r="1" spans="1:12" ht="17.25" x14ac:dyDescent="0.2">
      <c r="A1" s="1" t="s">
        <v>299</v>
      </c>
      <c r="J1" s="47"/>
    </row>
    <row r="2" spans="1:12" ht="17.25" x14ac:dyDescent="0.2">
      <c r="A2" s="1"/>
      <c r="J2" s="47"/>
    </row>
    <row r="3" spans="1:12" ht="17.100000000000001" customHeight="1" x14ac:dyDescent="0.15">
      <c r="G3" s="73"/>
      <c r="H3" s="73"/>
      <c r="I3" s="73" t="s">
        <v>300</v>
      </c>
      <c r="J3" s="47"/>
      <c r="K3" s="47" t="s">
        <v>37</v>
      </c>
    </row>
    <row r="4" spans="1:12" ht="17.100000000000001" customHeight="1" x14ac:dyDescent="0.15">
      <c r="A4" s="515" t="s">
        <v>272</v>
      </c>
      <c r="B4" s="500" t="s">
        <v>301</v>
      </c>
      <c r="C4" s="501"/>
      <c r="D4" s="505" t="s">
        <v>302</v>
      </c>
      <c r="E4" s="505"/>
      <c r="F4" s="500" t="s">
        <v>303</v>
      </c>
      <c r="G4" s="501"/>
      <c r="H4" s="563" t="s">
        <v>304</v>
      </c>
      <c r="I4" s="564"/>
      <c r="J4" s="505" t="s">
        <v>305</v>
      </c>
      <c r="K4" s="505"/>
    </row>
    <row r="5" spans="1:12" ht="17.100000000000001" customHeight="1" x14ac:dyDescent="0.15">
      <c r="A5" s="515"/>
      <c r="B5" s="6" t="s">
        <v>13</v>
      </c>
      <c r="C5" s="6" t="s">
        <v>14</v>
      </c>
      <c r="D5" s="6" t="s">
        <v>13</v>
      </c>
      <c r="E5" s="6" t="s">
        <v>14</v>
      </c>
      <c r="F5" s="6" t="s">
        <v>13</v>
      </c>
      <c r="G5" s="6" t="s">
        <v>14</v>
      </c>
      <c r="H5" s="6" t="s">
        <v>13</v>
      </c>
      <c r="I5" s="6" t="s">
        <v>14</v>
      </c>
      <c r="J5" s="6" t="s">
        <v>13</v>
      </c>
      <c r="K5" s="6" t="s">
        <v>14</v>
      </c>
    </row>
    <row r="6" spans="1:12" ht="17.100000000000001" customHeight="1" x14ac:dyDescent="0.15">
      <c r="A6" s="3" t="s">
        <v>585</v>
      </c>
      <c r="B6" s="252">
        <v>4301</v>
      </c>
      <c r="C6" s="19">
        <v>5478</v>
      </c>
      <c r="D6" s="10">
        <v>324</v>
      </c>
      <c r="E6" s="10">
        <v>823</v>
      </c>
      <c r="F6" s="19">
        <v>1110</v>
      </c>
      <c r="G6" s="19">
        <v>1110</v>
      </c>
      <c r="H6" s="10">
        <v>239</v>
      </c>
      <c r="I6" s="10">
        <v>325</v>
      </c>
      <c r="J6" s="19">
        <v>5974</v>
      </c>
      <c r="K6" s="19">
        <v>7736</v>
      </c>
    </row>
    <row r="7" spans="1:12" ht="17.100000000000001" customHeight="1" x14ac:dyDescent="0.15">
      <c r="A7" s="3" t="s">
        <v>101</v>
      </c>
      <c r="B7" s="19">
        <v>4400</v>
      </c>
      <c r="C7" s="19">
        <v>5487</v>
      </c>
      <c r="D7" s="10">
        <v>337</v>
      </c>
      <c r="E7" s="10">
        <v>893</v>
      </c>
      <c r="F7" s="10">
        <v>1323</v>
      </c>
      <c r="G7" s="10">
        <v>1323</v>
      </c>
      <c r="H7" s="10">
        <v>118</v>
      </c>
      <c r="I7" s="10">
        <v>229</v>
      </c>
      <c r="J7" s="19">
        <v>6178</v>
      </c>
      <c r="K7" s="19">
        <v>7932</v>
      </c>
    </row>
    <row r="8" spans="1:12" ht="17.100000000000001" customHeight="1" x14ac:dyDescent="0.15">
      <c r="A8" s="3" t="s">
        <v>568</v>
      </c>
      <c r="B8" s="252">
        <v>4497</v>
      </c>
      <c r="C8" s="19">
        <v>5553</v>
      </c>
      <c r="D8" s="10">
        <v>380</v>
      </c>
      <c r="E8" s="10">
        <v>956</v>
      </c>
      <c r="F8" s="19">
        <v>1404</v>
      </c>
      <c r="G8" s="19">
        <v>1404</v>
      </c>
      <c r="H8" s="10">
        <v>132</v>
      </c>
      <c r="I8" s="10">
        <v>248</v>
      </c>
      <c r="J8" s="19">
        <v>6413</v>
      </c>
      <c r="K8" s="19">
        <v>8161</v>
      </c>
    </row>
    <row r="9" spans="1:12" ht="17.100000000000001" customHeight="1" x14ac:dyDescent="0.15">
      <c r="A9" s="3" t="s">
        <v>569</v>
      </c>
      <c r="B9" s="252">
        <v>4512</v>
      </c>
      <c r="C9" s="19">
        <v>5586</v>
      </c>
      <c r="D9" s="10">
        <v>420</v>
      </c>
      <c r="E9" s="19">
        <v>1008</v>
      </c>
      <c r="F9" s="19">
        <v>1535</v>
      </c>
      <c r="G9" s="19">
        <v>1535</v>
      </c>
      <c r="H9" s="10">
        <v>144</v>
      </c>
      <c r="I9" s="10">
        <v>264</v>
      </c>
      <c r="J9" s="19">
        <v>6611</v>
      </c>
      <c r="K9" s="19">
        <v>8393</v>
      </c>
    </row>
    <row r="10" spans="1:12" ht="17.100000000000001" customHeight="1" x14ac:dyDescent="0.15">
      <c r="A10" s="3" t="s">
        <v>570</v>
      </c>
      <c r="B10" s="252">
        <v>4578</v>
      </c>
      <c r="C10" s="19">
        <v>5612</v>
      </c>
      <c r="D10" s="10">
        <v>480</v>
      </c>
      <c r="E10" s="19">
        <v>1078</v>
      </c>
      <c r="F10" s="19">
        <v>1620</v>
      </c>
      <c r="G10" s="19">
        <v>1620</v>
      </c>
      <c r="H10" s="10">
        <v>154</v>
      </c>
      <c r="I10" s="10">
        <v>275</v>
      </c>
      <c r="J10" s="19">
        <v>6832</v>
      </c>
      <c r="K10" s="19">
        <v>8585</v>
      </c>
    </row>
    <row r="11" spans="1:12" ht="17.100000000000001" customHeight="1" x14ac:dyDescent="0.15">
      <c r="A11" s="3" t="s">
        <v>571</v>
      </c>
      <c r="B11" s="252">
        <v>4585</v>
      </c>
      <c r="C11" s="19">
        <v>5639</v>
      </c>
      <c r="D11" s="10">
        <v>534</v>
      </c>
      <c r="E11" s="19">
        <v>1191</v>
      </c>
      <c r="F11" s="19">
        <v>1715</v>
      </c>
      <c r="G11" s="19">
        <v>1715</v>
      </c>
      <c r="H11" s="10">
        <v>164</v>
      </c>
      <c r="I11" s="10">
        <v>289</v>
      </c>
      <c r="J11" s="19">
        <v>6998</v>
      </c>
      <c r="K11" s="19">
        <v>8834</v>
      </c>
    </row>
    <row r="12" spans="1:12" ht="17.100000000000001" customHeight="1" x14ac:dyDescent="0.15">
      <c r="A12" s="3" t="s">
        <v>572</v>
      </c>
      <c r="B12" s="252">
        <v>4518</v>
      </c>
      <c r="C12" s="19">
        <v>5593</v>
      </c>
      <c r="D12" s="10">
        <v>551</v>
      </c>
      <c r="E12" s="19">
        <v>1152</v>
      </c>
      <c r="F12" s="19">
        <v>1793</v>
      </c>
      <c r="G12" s="19">
        <v>1793</v>
      </c>
      <c r="H12" s="10">
        <v>152</v>
      </c>
      <c r="I12" s="10">
        <v>270</v>
      </c>
      <c r="J12" s="19">
        <v>7014</v>
      </c>
      <c r="K12" s="19">
        <v>8808</v>
      </c>
      <c r="L12" s="4"/>
    </row>
    <row r="13" spans="1:12" ht="17.100000000000001" customHeight="1" x14ac:dyDescent="0.15">
      <c r="A13" s="3" t="s">
        <v>573</v>
      </c>
      <c r="B13" s="19">
        <v>4571</v>
      </c>
      <c r="C13" s="19">
        <v>5601</v>
      </c>
      <c r="D13" s="10">
        <v>580</v>
      </c>
      <c r="E13" s="19">
        <v>1249</v>
      </c>
      <c r="F13" s="19">
        <v>1898</v>
      </c>
      <c r="G13" s="19">
        <v>1898</v>
      </c>
      <c r="H13" s="10">
        <v>156</v>
      </c>
      <c r="I13" s="10">
        <v>275</v>
      </c>
      <c r="J13" s="19">
        <v>7205</v>
      </c>
      <c r="K13" s="19">
        <v>9023</v>
      </c>
      <c r="L13" s="4"/>
    </row>
    <row r="14" spans="1:12" ht="17.100000000000001" customHeight="1" x14ac:dyDescent="0.15">
      <c r="A14" s="3" t="s">
        <v>574</v>
      </c>
      <c r="B14" s="265">
        <v>4649</v>
      </c>
      <c r="C14" s="265">
        <v>5628</v>
      </c>
      <c r="D14" s="182">
        <v>668</v>
      </c>
      <c r="E14" s="182">
        <v>1366</v>
      </c>
      <c r="F14" s="182">
        <v>2056</v>
      </c>
      <c r="G14" s="182">
        <v>2056</v>
      </c>
      <c r="H14" s="218">
        <v>195</v>
      </c>
      <c r="I14" s="218">
        <v>323</v>
      </c>
      <c r="J14" s="218">
        <v>7568</v>
      </c>
      <c r="K14" s="218">
        <v>9373</v>
      </c>
      <c r="L14" s="4"/>
    </row>
    <row r="15" spans="1:12" ht="17.100000000000001" customHeight="1" x14ac:dyDescent="0.15">
      <c r="A15" s="3" t="s">
        <v>575</v>
      </c>
      <c r="B15" s="265">
        <v>4769</v>
      </c>
      <c r="C15" s="265">
        <v>5681</v>
      </c>
      <c r="D15" s="182">
        <v>750</v>
      </c>
      <c r="E15" s="182">
        <v>1448</v>
      </c>
      <c r="F15" s="182">
        <v>2219</v>
      </c>
      <c r="G15" s="182">
        <v>2219</v>
      </c>
      <c r="H15" s="218">
        <v>220</v>
      </c>
      <c r="I15" s="218">
        <v>351</v>
      </c>
      <c r="J15" s="218">
        <v>7958</v>
      </c>
      <c r="K15" s="218">
        <v>9699</v>
      </c>
      <c r="L15" s="4"/>
    </row>
    <row r="16" spans="1:12" ht="17.100000000000001" customHeight="1" x14ac:dyDescent="0.15">
      <c r="A16" s="3" t="s">
        <v>576</v>
      </c>
      <c r="B16" s="265">
        <v>4885</v>
      </c>
      <c r="C16" s="265">
        <v>5727</v>
      </c>
      <c r="D16" s="182">
        <v>807</v>
      </c>
      <c r="E16" s="182">
        <v>1529</v>
      </c>
      <c r="F16" s="182">
        <v>2378</v>
      </c>
      <c r="G16" s="182">
        <v>2378</v>
      </c>
      <c r="H16" s="182">
        <v>239</v>
      </c>
      <c r="I16" s="182">
        <v>378</v>
      </c>
      <c r="J16" s="182">
        <v>8309</v>
      </c>
      <c r="K16" s="182">
        <f>+I16+G16+E16+C16</f>
        <v>10012</v>
      </c>
      <c r="L16" s="266"/>
    </row>
    <row r="17" spans="1:13" ht="17.100000000000001" customHeight="1" x14ac:dyDescent="0.15">
      <c r="A17" s="3" t="s">
        <v>577</v>
      </c>
      <c r="B17" s="265">
        <v>4930</v>
      </c>
      <c r="C17" s="265">
        <v>5720</v>
      </c>
      <c r="D17" s="182">
        <v>867</v>
      </c>
      <c r="E17" s="182">
        <v>1607</v>
      </c>
      <c r="F17" s="182">
        <v>2515</v>
      </c>
      <c r="G17" s="182">
        <v>2515</v>
      </c>
      <c r="H17" s="218">
        <v>266</v>
      </c>
      <c r="I17" s="218">
        <v>398</v>
      </c>
      <c r="J17" s="182">
        <f>SUM(B17,D17,F17,H17)</f>
        <v>8578</v>
      </c>
      <c r="K17" s="182">
        <f>SUM(C17,E17,G17,I17)</f>
        <v>10240</v>
      </c>
      <c r="L17" s="266"/>
    </row>
    <row r="18" spans="1:13" ht="17.100000000000001" customHeight="1" x14ac:dyDescent="0.15">
      <c r="A18" s="3" t="s">
        <v>578</v>
      </c>
      <c r="B18" s="265">
        <v>4901</v>
      </c>
      <c r="C18" s="265">
        <v>5696</v>
      </c>
      <c r="D18" s="182">
        <v>1061</v>
      </c>
      <c r="E18" s="182">
        <v>1775</v>
      </c>
      <c r="F18" s="182">
        <v>2830</v>
      </c>
      <c r="G18" s="182">
        <v>2830</v>
      </c>
      <c r="H18" s="218">
        <v>317</v>
      </c>
      <c r="I18" s="218">
        <v>467</v>
      </c>
      <c r="J18" s="182">
        <v>9109</v>
      </c>
      <c r="K18" s="182">
        <v>10768</v>
      </c>
      <c r="L18" s="266"/>
    </row>
    <row r="19" spans="1:13" ht="17.100000000000001" customHeight="1" x14ac:dyDescent="0.15">
      <c r="A19" s="3" t="s">
        <v>579</v>
      </c>
      <c r="B19" s="265">
        <v>4920</v>
      </c>
      <c r="C19" s="265">
        <v>5702</v>
      </c>
      <c r="D19" s="182">
        <v>1168</v>
      </c>
      <c r="E19" s="182">
        <v>1880</v>
      </c>
      <c r="F19" s="182">
        <v>2926</v>
      </c>
      <c r="G19" s="182">
        <v>2926</v>
      </c>
      <c r="H19" s="218">
        <v>352</v>
      </c>
      <c r="I19" s="218">
        <v>479</v>
      </c>
      <c r="J19" s="182">
        <v>9366</v>
      </c>
      <c r="K19" s="182">
        <v>10987</v>
      </c>
      <c r="L19" s="266"/>
    </row>
    <row r="20" spans="1:13" ht="17.100000000000001" customHeight="1" x14ac:dyDescent="0.15">
      <c r="A20" s="3" t="s">
        <v>507</v>
      </c>
      <c r="B20" s="265">
        <v>4903</v>
      </c>
      <c r="C20" s="265">
        <v>5581</v>
      </c>
      <c r="D20" s="182">
        <v>1393</v>
      </c>
      <c r="E20" s="182">
        <v>2285</v>
      </c>
      <c r="F20" s="182">
        <v>3042</v>
      </c>
      <c r="G20" s="182">
        <v>3042</v>
      </c>
      <c r="H20" s="218">
        <v>378</v>
      </c>
      <c r="I20" s="218">
        <v>515</v>
      </c>
      <c r="J20" s="182">
        <v>9716</v>
      </c>
      <c r="K20" s="182">
        <v>11423</v>
      </c>
      <c r="L20" s="266"/>
    </row>
    <row r="21" spans="1:13" ht="17.100000000000001" customHeight="1" x14ac:dyDescent="0.15">
      <c r="A21" s="3" t="s">
        <v>505</v>
      </c>
      <c r="B21" s="265">
        <v>4860</v>
      </c>
      <c r="C21" s="265">
        <v>5525</v>
      </c>
      <c r="D21" s="182">
        <v>1480</v>
      </c>
      <c r="E21" s="182">
        <v>2402</v>
      </c>
      <c r="F21" s="182">
        <v>3184</v>
      </c>
      <c r="G21" s="182">
        <v>3184</v>
      </c>
      <c r="H21" s="218">
        <v>402</v>
      </c>
      <c r="I21" s="218">
        <v>538</v>
      </c>
      <c r="J21" s="182">
        <v>9926</v>
      </c>
      <c r="K21" s="182">
        <v>11649</v>
      </c>
      <c r="L21" s="266"/>
    </row>
    <row r="22" spans="1:13" ht="17.100000000000001" customHeight="1" x14ac:dyDescent="0.15">
      <c r="A22" s="3" t="s">
        <v>581</v>
      </c>
      <c r="B22" s="265">
        <v>4814</v>
      </c>
      <c r="C22" s="265">
        <v>5520</v>
      </c>
      <c r="D22" s="182">
        <v>1611</v>
      </c>
      <c r="E22" s="182">
        <v>2499</v>
      </c>
      <c r="F22" s="182">
        <v>3291</v>
      </c>
      <c r="G22" s="182">
        <v>3291</v>
      </c>
      <c r="H22" s="218">
        <v>426</v>
      </c>
      <c r="I22" s="218">
        <v>559</v>
      </c>
      <c r="J22" s="182">
        <v>10142</v>
      </c>
      <c r="K22" s="182">
        <v>11869</v>
      </c>
      <c r="L22" s="266"/>
    </row>
    <row r="23" spans="1:13" ht="17.100000000000001" customHeight="1" x14ac:dyDescent="0.15">
      <c r="A23" s="3" t="s">
        <v>582</v>
      </c>
      <c r="B23" s="265">
        <v>4755</v>
      </c>
      <c r="C23" s="265">
        <v>5421</v>
      </c>
      <c r="D23" s="182">
        <v>1699</v>
      </c>
      <c r="E23" s="182">
        <v>2568</v>
      </c>
      <c r="F23" s="182">
        <v>3417</v>
      </c>
      <c r="G23" s="182">
        <v>3417</v>
      </c>
      <c r="H23" s="218">
        <v>420</v>
      </c>
      <c r="I23" s="218">
        <v>561</v>
      </c>
      <c r="J23" s="182">
        <v>10291</v>
      </c>
      <c r="K23" s="182">
        <v>11967</v>
      </c>
      <c r="L23" s="266"/>
    </row>
    <row r="24" spans="1:13" ht="17.100000000000001" customHeight="1" x14ac:dyDescent="0.15">
      <c r="A24" s="3" t="s">
        <v>640</v>
      </c>
      <c r="B24" s="265">
        <v>4672</v>
      </c>
      <c r="C24" s="265">
        <v>5308</v>
      </c>
      <c r="D24" s="182">
        <v>1763</v>
      </c>
      <c r="E24" s="182">
        <v>2646</v>
      </c>
      <c r="F24" s="182">
        <v>3480</v>
      </c>
      <c r="G24" s="182">
        <v>3480</v>
      </c>
      <c r="H24" s="182">
        <v>446</v>
      </c>
      <c r="I24" s="182">
        <v>621</v>
      </c>
      <c r="J24" s="182">
        <v>10361</v>
      </c>
      <c r="K24" s="182">
        <v>12055</v>
      </c>
      <c r="L24" s="266"/>
    </row>
    <row r="25" spans="1:13" ht="17.100000000000001" customHeight="1" x14ac:dyDescent="0.15">
      <c r="A25" s="3" t="s">
        <v>669</v>
      </c>
      <c r="B25" s="265">
        <v>4564</v>
      </c>
      <c r="C25" s="265">
        <v>5215</v>
      </c>
      <c r="D25" s="182">
        <v>1865</v>
      </c>
      <c r="E25" s="182">
        <v>2705</v>
      </c>
      <c r="F25" s="182">
        <v>3603</v>
      </c>
      <c r="G25" s="182">
        <v>3603</v>
      </c>
      <c r="H25" s="182">
        <v>441</v>
      </c>
      <c r="I25" s="182">
        <v>593</v>
      </c>
      <c r="J25" s="182">
        <v>10473</v>
      </c>
      <c r="K25" s="182">
        <v>12116</v>
      </c>
      <c r="L25" s="266"/>
      <c r="M25" s="42"/>
    </row>
    <row r="26" spans="1:13" ht="17.100000000000001" customHeight="1" x14ac:dyDescent="0.15">
      <c r="A26" s="3" t="s">
        <v>680</v>
      </c>
      <c r="B26" s="265">
        <v>4461</v>
      </c>
      <c r="C26" s="265">
        <v>5162</v>
      </c>
      <c r="D26" s="182">
        <v>1832</v>
      </c>
      <c r="E26" s="182">
        <v>2576</v>
      </c>
      <c r="F26" s="182">
        <v>3686</v>
      </c>
      <c r="G26" s="182">
        <v>3686</v>
      </c>
      <c r="H26" s="182">
        <v>413</v>
      </c>
      <c r="I26" s="182">
        <v>561</v>
      </c>
      <c r="J26" s="182">
        <v>10392</v>
      </c>
      <c r="K26" s="182">
        <v>11985</v>
      </c>
      <c r="L26" s="266"/>
    </row>
    <row r="27" spans="1:13" ht="17.100000000000001" customHeight="1" x14ac:dyDescent="0.15">
      <c r="A27" t="s">
        <v>651</v>
      </c>
      <c r="J27" s="4"/>
      <c r="K27" s="4"/>
    </row>
    <row r="28" spans="1:13" ht="17.100000000000001" customHeight="1" x14ac:dyDescent="0.15">
      <c r="A28" s="4" t="s">
        <v>306</v>
      </c>
      <c r="G28" s="8"/>
      <c r="H28" s="8"/>
      <c r="I28" s="8"/>
      <c r="J28" s="8"/>
      <c r="K28" s="8"/>
    </row>
    <row r="29" spans="1:13" x14ac:dyDescent="0.15">
      <c r="G29" s="8"/>
      <c r="H29" s="8"/>
      <c r="I29" s="8"/>
      <c r="J29" s="8"/>
      <c r="K29" s="8"/>
    </row>
    <row r="30" spans="1:13" x14ac:dyDescent="0.15">
      <c r="G30" s="8"/>
      <c r="H30" s="8"/>
      <c r="I30" s="8"/>
      <c r="J30" s="8"/>
      <c r="K30" s="8"/>
    </row>
    <row r="31" spans="1:13" x14ac:dyDescent="0.15">
      <c r="G31" s="8"/>
      <c r="H31" s="8"/>
      <c r="I31" s="8"/>
      <c r="J31" s="8"/>
      <c r="K31" s="8"/>
    </row>
    <row r="32" spans="1:13" x14ac:dyDescent="0.15">
      <c r="G32" s="8"/>
      <c r="H32" s="8"/>
      <c r="I32" s="8"/>
      <c r="J32" s="8"/>
      <c r="K32" s="8"/>
    </row>
    <row r="33" spans="7:11" x14ac:dyDescent="0.15">
      <c r="G33" s="8"/>
      <c r="H33" s="8"/>
      <c r="I33" s="8"/>
      <c r="J33" s="8"/>
      <c r="K33" s="8"/>
    </row>
    <row r="34" spans="7:11" x14ac:dyDescent="0.15">
      <c r="G34" s="8"/>
      <c r="H34" s="8"/>
      <c r="I34" s="8"/>
      <c r="J34" s="8"/>
      <c r="K34" s="8"/>
    </row>
    <row r="35" spans="7:11" x14ac:dyDescent="0.15">
      <c r="G35" s="8"/>
      <c r="H35" s="8"/>
      <c r="I35" s="8"/>
      <c r="J35" s="8"/>
      <c r="K35" s="8"/>
    </row>
    <row r="36" spans="7:11" x14ac:dyDescent="0.15">
      <c r="G36" s="8"/>
      <c r="H36" s="8"/>
      <c r="I36" s="8"/>
      <c r="J36" s="8"/>
      <c r="K36" s="8"/>
    </row>
    <row r="37" spans="7:11" x14ac:dyDescent="0.15">
      <c r="G37" s="8"/>
      <c r="H37" s="8"/>
      <c r="I37" s="8"/>
      <c r="J37" s="8"/>
      <c r="K37" s="8"/>
    </row>
    <row r="38" spans="7:11" x14ac:dyDescent="0.15">
      <c r="G38" s="8"/>
      <c r="H38" s="8"/>
      <c r="I38" s="8"/>
      <c r="J38" s="8"/>
      <c r="K38" s="8"/>
    </row>
    <row r="39" spans="7:11" x14ac:dyDescent="0.15">
      <c r="G39" s="8"/>
      <c r="H39" s="8"/>
      <c r="I39" s="8"/>
      <c r="J39" s="8"/>
      <c r="K39" s="8"/>
    </row>
  </sheetData>
  <sheetProtection formatCells="0" insertColumns="0" insertRows="0"/>
  <mergeCells count="6">
    <mergeCell ref="J4:K4"/>
    <mergeCell ref="A4:A5"/>
    <mergeCell ref="B4:C4"/>
    <mergeCell ref="D4:E4"/>
    <mergeCell ref="F4:G4"/>
    <mergeCell ref="H4:I4"/>
  </mergeCells>
  <phoneticPr fontId="3"/>
  <pageMargins left="0.78740157480314965" right="0.39370078740157483" top="0.78740157480314965" bottom="0.78740157480314965" header="0.51181102362204722" footer="0.51181102362204722"/>
  <pageSetup paperSize="9" orientation="landscape" verticalDpi="300" r:id="rId1"/>
  <headerFooter scaleWithDoc="0" alignWithMargins="0">
    <oddFooter>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23CB6-2828-4E3F-BF8F-99A15CB16EA9}">
  <dimension ref="A1:O36"/>
  <sheetViews>
    <sheetView view="pageBreakPreview" zoomScaleNormal="100" zoomScaleSheetLayoutView="100" workbookViewId="0"/>
  </sheetViews>
  <sheetFormatPr defaultRowHeight="13.5" x14ac:dyDescent="0.15"/>
  <cols>
    <col min="1" max="5" width="12.625" customWidth="1"/>
    <col min="6" max="6" width="4.25" customWidth="1"/>
    <col min="7" max="11" width="12.625" customWidth="1"/>
    <col min="13" max="13" width="7.75" customWidth="1"/>
    <col min="15" max="15" width="12.5" customWidth="1"/>
    <col min="17" max="17" width="13" customWidth="1"/>
    <col min="19" max="19" width="13.125" customWidth="1"/>
    <col min="21" max="21" width="12.5" customWidth="1"/>
    <col min="23" max="23" width="12.75" customWidth="1"/>
    <col min="25" max="25" width="13.125" customWidth="1"/>
  </cols>
  <sheetData>
    <row r="1" spans="1:15" ht="17.25" customHeight="1" x14ac:dyDescent="0.2">
      <c r="A1" s="267" t="s">
        <v>307</v>
      </c>
      <c r="B1" s="268"/>
      <c r="C1" s="268"/>
      <c r="D1" s="268"/>
      <c r="E1" s="269"/>
      <c r="F1" s="270"/>
      <c r="G1" s="267"/>
      <c r="H1" s="268"/>
      <c r="I1" s="268"/>
      <c r="J1" s="268"/>
      <c r="K1" s="269"/>
    </row>
    <row r="2" spans="1:15" ht="12.95" customHeight="1" x14ac:dyDescent="0.2">
      <c r="A2" s="267"/>
      <c r="B2" s="268"/>
      <c r="C2" s="268"/>
      <c r="D2" s="268"/>
      <c r="E2" s="269"/>
      <c r="F2" s="270"/>
      <c r="G2" s="267"/>
      <c r="H2" s="268"/>
      <c r="I2" s="268"/>
      <c r="J2" s="268"/>
      <c r="K2" s="269"/>
    </row>
    <row r="3" spans="1:15" ht="17.100000000000001" customHeight="1" x14ac:dyDescent="0.15">
      <c r="A3" s="248"/>
      <c r="B3" s="270"/>
      <c r="C3" s="271" t="s">
        <v>600</v>
      </c>
      <c r="E3" s="272" t="s">
        <v>45</v>
      </c>
      <c r="F3" s="270"/>
      <c r="G3" s="221"/>
      <c r="H3" s="273"/>
      <c r="I3" s="273"/>
      <c r="J3" s="273"/>
      <c r="K3" s="273"/>
    </row>
    <row r="4" spans="1:15" ht="17.100000000000001" customHeight="1" x14ac:dyDescent="0.15">
      <c r="A4" s="274" t="s">
        <v>10</v>
      </c>
      <c r="B4" s="274" t="s">
        <v>12</v>
      </c>
      <c r="C4" s="275" t="s">
        <v>309</v>
      </c>
      <c r="D4" s="275" t="s">
        <v>310</v>
      </c>
      <c r="E4" s="275" t="s">
        <v>311</v>
      </c>
      <c r="F4" s="270"/>
      <c r="G4" s="223"/>
      <c r="H4" s="223"/>
      <c r="I4" s="223"/>
      <c r="J4" s="223"/>
      <c r="K4" s="223"/>
    </row>
    <row r="5" spans="1:15" ht="17.100000000000001" customHeight="1" x14ac:dyDescent="0.15">
      <c r="A5" s="274" t="s">
        <v>601</v>
      </c>
      <c r="B5" s="265">
        <v>19288</v>
      </c>
      <c r="C5" s="265">
        <v>11843</v>
      </c>
      <c r="D5" s="265">
        <v>59</v>
      </c>
      <c r="E5" s="265">
        <v>7386</v>
      </c>
      <c r="F5" s="270"/>
    </row>
    <row r="6" spans="1:15" ht="17.100000000000001" customHeight="1" x14ac:dyDescent="0.15">
      <c r="A6" s="274" t="s">
        <v>602</v>
      </c>
      <c r="B6" s="265">
        <v>19016</v>
      </c>
      <c r="C6" s="265">
        <v>11552</v>
      </c>
      <c r="D6" s="265">
        <v>57</v>
      </c>
      <c r="E6" s="265">
        <v>7407</v>
      </c>
      <c r="F6" s="270"/>
      <c r="L6" s="276"/>
      <c r="M6" s="276"/>
      <c r="N6" s="276"/>
      <c r="O6" s="276"/>
    </row>
    <row r="7" spans="1:15" ht="17.100000000000001" customHeight="1" x14ac:dyDescent="0.15">
      <c r="A7" s="274" t="s">
        <v>603</v>
      </c>
      <c r="B7" s="265">
        <v>18626</v>
      </c>
      <c r="C7" s="265">
        <v>11052</v>
      </c>
      <c r="D7" s="265">
        <v>60</v>
      </c>
      <c r="E7" s="265">
        <v>7514</v>
      </c>
      <c r="F7" s="270"/>
    </row>
    <row r="8" spans="1:15" ht="17.100000000000001" customHeight="1" x14ac:dyDescent="0.15">
      <c r="A8" s="274" t="s">
        <v>604</v>
      </c>
      <c r="B8" s="265">
        <v>18596</v>
      </c>
      <c r="C8" s="265">
        <v>11086</v>
      </c>
      <c r="D8" s="265">
        <v>58</v>
      </c>
      <c r="E8" s="265">
        <v>7452</v>
      </c>
      <c r="F8" s="270"/>
    </row>
    <row r="9" spans="1:15" ht="17.100000000000001" customHeight="1" x14ac:dyDescent="0.15">
      <c r="A9" s="274" t="s">
        <v>605</v>
      </c>
      <c r="B9" s="265">
        <v>18552</v>
      </c>
      <c r="C9" s="265">
        <v>11135</v>
      </c>
      <c r="D9" s="265">
        <v>52</v>
      </c>
      <c r="E9" s="265">
        <v>7365</v>
      </c>
      <c r="F9" s="270"/>
    </row>
    <row r="10" spans="1:15" ht="17.100000000000001" customHeight="1" x14ac:dyDescent="0.15">
      <c r="A10" s="274" t="s">
        <v>606</v>
      </c>
      <c r="B10" s="265">
        <f>SUM(C10:E10)</f>
        <v>18237</v>
      </c>
      <c r="C10" s="265">
        <v>10824</v>
      </c>
      <c r="D10" s="265">
        <v>45</v>
      </c>
      <c r="E10" s="265">
        <v>7368</v>
      </c>
      <c r="F10" s="270"/>
    </row>
    <row r="11" spans="1:15" ht="17.100000000000001" customHeight="1" x14ac:dyDescent="0.15">
      <c r="A11" s="274" t="s">
        <v>607</v>
      </c>
      <c r="B11" s="265">
        <f>SUM(C11:E11)</f>
        <v>17918</v>
      </c>
      <c r="C11" s="265">
        <v>10577</v>
      </c>
      <c r="D11" s="265">
        <v>42</v>
      </c>
      <c r="E11" s="265">
        <v>7299</v>
      </c>
    </row>
    <row r="12" spans="1:15" ht="17.100000000000001" customHeight="1" x14ac:dyDescent="0.15">
      <c r="A12" s="274" t="s">
        <v>608</v>
      </c>
      <c r="B12" s="265">
        <f>SUM(C12:E12)</f>
        <v>17783</v>
      </c>
      <c r="C12" s="265">
        <v>10517</v>
      </c>
      <c r="D12" s="265">
        <v>56</v>
      </c>
      <c r="E12" s="265">
        <v>7210</v>
      </c>
      <c r="G12" s="277"/>
      <c r="H12" s="278"/>
    </row>
    <row r="13" spans="1:15" ht="17.100000000000001" customHeight="1" x14ac:dyDescent="0.15">
      <c r="A13" s="274" t="s">
        <v>609</v>
      </c>
      <c r="B13" s="265">
        <f>SUM(C13:E13)</f>
        <v>17456</v>
      </c>
      <c r="C13" s="265">
        <v>10296</v>
      </c>
      <c r="D13" s="265">
        <v>58</v>
      </c>
      <c r="E13" s="265">
        <v>7102</v>
      </c>
      <c r="G13" s="277"/>
      <c r="H13" s="278"/>
    </row>
    <row r="14" spans="1:15" ht="17.100000000000001" customHeight="1" x14ac:dyDescent="0.15">
      <c r="A14" s="274" t="s">
        <v>610</v>
      </c>
      <c r="B14" s="279">
        <v>16827</v>
      </c>
      <c r="C14" s="279">
        <v>9764</v>
      </c>
      <c r="D14" s="279">
        <v>53</v>
      </c>
      <c r="E14" s="279">
        <v>7010</v>
      </c>
      <c r="G14" s="277"/>
      <c r="H14" s="278"/>
    </row>
    <row r="15" spans="1:15" ht="17.100000000000001" customHeight="1" x14ac:dyDescent="0.15">
      <c r="A15" s="274" t="s">
        <v>611</v>
      </c>
      <c r="B15" s="265">
        <f>SUM(C15:E15)</f>
        <v>16228</v>
      </c>
      <c r="C15" s="265">
        <v>9273</v>
      </c>
      <c r="D15" s="265">
        <v>56</v>
      </c>
      <c r="E15" s="265">
        <v>6899</v>
      </c>
      <c r="G15" s="277"/>
      <c r="H15" s="278"/>
    </row>
    <row r="16" spans="1:15" ht="17.100000000000001" customHeight="1" x14ac:dyDescent="0.15">
      <c r="A16" s="274" t="s">
        <v>612</v>
      </c>
      <c r="B16" s="265">
        <f t="shared" ref="B16:B21" si="0">SUM(C16:E16)</f>
        <v>15395</v>
      </c>
      <c r="C16" s="265">
        <v>8690</v>
      </c>
      <c r="D16" s="265">
        <v>58</v>
      </c>
      <c r="E16" s="265">
        <v>6647</v>
      </c>
      <c r="G16" s="277"/>
      <c r="H16" s="278"/>
    </row>
    <row r="17" spans="1:8" ht="17.100000000000001" customHeight="1" x14ac:dyDescent="0.15">
      <c r="A17" s="274" t="s">
        <v>613</v>
      </c>
      <c r="B17" s="265">
        <f t="shared" si="0"/>
        <v>14695</v>
      </c>
      <c r="C17" s="265">
        <v>8250</v>
      </c>
      <c r="D17" s="265">
        <v>49</v>
      </c>
      <c r="E17" s="265">
        <v>6396</v>
      </c>
      <c r="G17" s="277"/>
      <c r="H17" s="278"/>
    </row>
    <row r="18" spans="1:8" ht="17.100000000000001" customHeight="1" x14ac:dyDescent="0.15">
      <c r="A18" s="274" t="s">
        <v>614</v>
      </c>
      <c r="B18" s="265">
        <f t="shared" si="0"/>
        <v>14309</v>
      </c>
      <c r="C18" s="265">
        <v>8008</v>
      </c>
      <c r="D18" s="265">
        <v>55</v>
      </c>
      <c r="E18" s="265">
        <v>6246</v>
      </c>
      <c r="G18" s="277"/>
      <c r="H18" s="278"/>
    </row>
    <row r="19" spans="1:8" ht="17.100000000000001" customHeight="1" x14ac:dyDescent="0.15">
      <c r="A19" s="280" t="s">
        <v>615</v>
      </c>
      <c r="B19" s="265">
        <f t="shared" si="0"/>
        <v>13950</v>
      </c>
      <c r="C19" s="281">
        <v>7943</v>
      </c>
      <c r="D19" s="281">
        <v>49</v>
      </c>
      <c r="E19" s="281">
        <v>5958</v>
      </c>
      <c r="G19" s="277"/>
      <c r="H19" s="278"/>
    </row>
    <row r="20" spans="1:8" ht="17.100000000000001" customHeight="1" x14ac:dyDescent="0.15">
      <c r="A20" s="280" t="s">
        <v>616</v>
      </c>
      <c r="B20" s="265">
        <f t="shared" si="0"/>
        <v>13704</v>
      </c>
      <c r="C20" s="281">
        <v>7905</v>
      </c>
      <c r="D20" s="281">
        <v>49</v>
      </c>
      <c r="E20" s="281">
        <v>5750</v>
      </c>
      <c r="G20" s="277"/>
      <c r="H20" s="278"/>
    </row>
    <row r="21" spans="1:8" ht="17.100000000000001" customHeight="1" x14ac:dyDescent="0.15">
      <c r="A21" s="280" t="s">
        <v>617</v>
      </c>
      <c r="B21" s="265">
        <f t="shared" si="0"/>
        <v>13198</v>
      </c>
      <c r="C21" s="281">
        <v>7674</v>
      </c>
      <c r="D21" s="281">
        <v>46</v>
      </c>
      <c r="E21" s="281">
        <v>5478</v>
      </c>
      <c r="G21" s="277"/>
      <c r="H21" s="278"/>
    </row>
    <row r="22" spans="1:8" ht="17.100000000000001" customHeight="1" x14ac:dyDescent="0.15">
      <c r="A22" s="280" t="s">
        <v>641</v>
      </c>
      <c r="B22" s="265">
        <f>SUM(C22:E22)</f>
        <v>12778</v>
      </c>
      <c r="C22" s="281">
        <v>7587</v>
      </c>
      <c r="D22" s="281">
        <v>48</v>
      </c>
      <c r="E22" s="281">
        <v>5143</v>
      </c>
      <c r="G22" s="277"/>
      <c r="H22" s="278"/>
    </row>
    <row r="23" spans="1:8" ht="17.100000000000001" customHeight="1" x14ac:dyDescent="0.15">
      <c r="A23" s="280" t="s">
        <v>668</v>
      </c>
      <c r="B23" s="265">
        <f>SUM(C23:E23)</f>
        <v>12569</v>
      </c>
      <c r="C23" s="281">
        <v>7678</v>
      </c>
      <c r="D23" s="281">
        <v>43</v>
      </c>
      <c r="E23" s="281">
        <v>4848</v>
      </c>
      <c r="G23" s="282"/>
      <c r="H23" s="247"/>
    </row>
    <row r="24" spans="1:8" ht="17.100000000000001" customHeight="1" x14ac:dyDescent="0.15">
      <c r="A24" s="283" t="s">
        <v>682</v>
      </c>
      <c r="B24" s="281">
        <f>SUM(C24:E24)</f>
        <v>12220</v>
      </c>
      <c r="C24" s="281">
        <v>7600</v>
      </c>
      <c r="D24" s="281">
        <v>45</v>
      </c>
      <c r="E24" s="281">
        <v>4575</v>
      </c>
      <c r="G24" s="282"/>
      <c r="H24" s="247"/>
    </row>
    <row r="25" spans="1:8" ht="17.100000000000001" customHeight="1" x14ac:dyDescent="0.15">
      <c r="A25" s="283" t="s">
        <v>747</v>
      </c>
      <c r="B25" s="281">
        <v>11740</v>
      </c>
      <c r="C25" s="281">
        <v>7424</v>
      </c>
      <c r="D25" s="281">
        <v>50</v>
      </c>
      <c r="E25" s="281">
        <v>4266</v>
      </c>
      <c r="G25" s="282"/>
      <c r="H25" s="247"/>
    </row>
    <row r="26" spans="1:8" ht="17.100000000000001" customHeight="1" x14ac:dyDescent="0.15">
      <c r="A26" s="282" t="s">
        <v>567</v>
      </c>
      <c r="B26" s="247"/>
      <c r="G26" s="282"/>
      <c r="H26" s="278"/>
    </row>
    <row r="27" spans="1:8" ht="12" customHeight="1" x14ac:dyDescent="0.15">
      <c r="A27" s="277"/>
      <c r="B27" s="278"/>
      <c r="G27" s="277"/>
      <c r="H27" s="278"/>
    </row>
    <row r="28" spans="1:8" ht="12" customHeight="1" x14ac:dyDescent="0.15">
      <c r="A28" s="277"/>
      <c r="B28" s="278"/>
      <c r="G28" s="277"/>
      <c r="H28" s="278"/>
    </row>
    <row r="29" spans="1:8" ht="12" customHeight="1" x14ac:dyDescent="0.15">
      <c r="A29" s="277"/>
      <c r="B29" s="278"/>
      <c r="G29" s="277"/>
      <c r="H29" s="278"/>
    </row>
    <row r="30" spans="1:8" ht="12" customHeight="1" x14ac:dyDescent="0.15">
      <c r="A30" s="277"/>
      <c r="B30" s="278"/>
      <c r="G30" s="277"/>
      <c r="H30" s="278"/>
    </row>
    <row r="31" spans="1:8" ht="12" customHeight="1" x14ac:dyDescent="0.15">
      <c r="A31" s="277"/>
      <c r="B31" s="278"/>
      <c r="G31" s="277"/>
      <c r="H31" s="278"/>
    </row>
    <row r="32" spans="1:8" ht="12" customHeight="1" x14ac:dyDescent="0.15">
      <c r="A32" s="277"/>
      <c r="B32" s="278"/>
      <c r="G32" s="277"/>
      <c r="H32" s="278"/>
    </row>
    <row r="33" spans="1:8" ht="12" customHeight="1" x14ac:dyDescent="0.15">
      <c r="A33" s="277"/>
      <c r="B33" s="278"/>
      <c r="G33" s="277"/>
      <c r="H33" s="278"/>
    </row>
    <row r="34" spans="1:8" ht="12" customHeight="1" x14ac:dyDescent="0.15">
      <c r="A34" s="277"/>
      <c r="B34" s="278"/>
      <c r="G34" s="277"/>
      <c r="H34" s="278"/>
    </row>
    <row r="35" spans="1:8" ht="12" customHeight="1" x14ac:dyDescent="0.15">
      <c r="A35" s="277"/>
      <c r="B35" s="278"/>
      <c r="G35" s="277"/>
      <c r="H35" s="278"/>
    </row>
    <row r="36" spans="1:8" ht="12" customHeight="1" x14ac:dyDescent="0.15">
      <c r="A36" s="277"/>
      <c r="B36" s="278"/>
      <c r="G36" s="277"/>
      <c r="H36" s="278"/>
    </row>
  </sheetData>
  <sheetProtection formatCells="0" insertColumns="0" insertRows="0"/>
  <phoneticPr fontId="3"/>
  <pageMargins left="0.78740157480314965" right="0.78740157480314965" top="0.98425196850393704" bottom="0.98425196850393704" header="0.51181102362204722" footer="0.51181102362204722"/>
  <pageSetup paperSize="9" orientation="landscape" verticalDpi="300" r:id="rId1"/>
  <headerFooter scaleWithDoc="0" alignWithMargins="0">
    <oddFooter>&amp;A</oddFooter>
  </headerFooter>
  <rowBreaks count="1" manualBreakCount="1">
    <brk id="43" max="10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E27E1-F6E7-46B0-BED3-FF547C71A63F}">
  <dimension ref="A1:L33"/>
  <sheetViews>
    <sheetView view="pageBreakPreview" zoomScaleNormal="100" zoomScaleSheetLayoutView="100" workbookViewId="0">
      <selection sqref="A1:D1"/>
    </sheetView>
  </sheetViews>
  <sheetFormatPr defaultRowHeight="13.5" x14ac:dyDescent="0.15"/>
  <cols>
    <col min="1" max="2" width="12.625" customWidth="1"/>
    <col min="3" max="3" width="16.375" customWidth="1"/>
    <col min="4" max="4" width="12.625" customWidth="1"/>
    <col min="5" max="5" width="14.25" bestFit="1" customWidth="1"/>
    <col min="6" max="6" width="9.125" bestFit="1" customWidth="1"/>
    <col min="7" max="7" width="18.5" bestFit="1" customWidth="1"/>
    <col min="8" max="11" width="12.625" customWidth="1"/>
    <col min="13" max="13" width="7.75" customWidth="1"/>
    <col min="15" max="15" width="12.5" customWidth="1"/>
    <col min="17" max="17" width="13" customWidth="1"/>
    <col min="19" max="19" width="13.125" customWidth="1"/>
    <col min="21" max="21" width="12.5" customWidth="1"/>
    <col min="23" max="23" width="12.75" customWidth="1"/>
    <col min="25" max="25" width="13.125" customWidth="1"/>
  </cols>
  <sheetData>
    <row r="1" spans="1:11" ht="17.25" x14ac:dyDescent="0.15">
      <c r="A1" s="565" t="s">
        <v>660</v>
      </c>
      <c r="B1" s="565"/>
      <c r="C1" s="565"/>
      <c r="D1" s="565"/>
      <c r="E1" s="52"/>
      <c r="F1" s="52"/>
      <c r="G1" s="52"/>
      <c r="H1" s="52"/>
      <c r="J1" s="44"/>
      <c r="K1" s="44"/>
    </row>
    <row r="2" spans="1:11" ht="12.95" customHeight="1" x14ac:dyDescent="0.15">
      <c r="A2" s="70"/>
      <c r="B2" s="70"/>
      <c r="C2" s="70"/>
      <c r="D2" s="70"/>
      <c r="E2" s="52"/>
      <c r="F2" s="52"/>
      <c r="G2" s="52"/>
      <c r="H2" s="52"/>
      <c r="J2" s="44"/>
      <c r="K2" s="44"/>
    </row>
    <row r="3" spans="1:11" ht="17.100000000000001" customHeight="1" x14ac:dyDescent="0.15">
      <c r="A3" s="53"/>
      <c r="B3" s="54"/>
      <c r="C3" s="54"/>
      <c r="D3" s="54"/>
      <c r="E3" s="54"/>
      <c r="F3" s="54"/>
      <c r="G3" s="81" t="s">
        <v>600</v>
      </c>
      <c r="H3" s="54"/>
      <c r="I3" s="63" t="s">
        <v>318</v>
      </c>
      <c r="J3" s="44"/>
      <c r="K3" s="44"/>
    </row>
    <row r="4" spans="1:11" ht="17.100000000000001" customHeight="1" x14ac:dyDescent="0.15">
      <c r="A4" s="51"/>
      <c r="B4" s="566" t="s">
        <v>308</v>
      </c>
      <c r="C4" s="567"/>
      <c r="D4" s="570" t="s">
        <v>312</v>
      </c>
      <c r="E4" s="571"/>
      <c r="F4" s="571"/>
      <c r="G4" s="571"/>
      <c r="H4" s="571"/>
      <c r="I4" s="572"/>
      <c r="J4" s="44"/>
      <c r="K4" s="44"/>
    </row>
    <row r="5" spans="1:11" ht="17.100000000000001" customHeight="1" x14ac:dyDescent="0.15">
      <c r="A5" s="55" t="s">
        <v>10</v>
      </c>
      <c r="B5" s="568"/>
      <c r="C5" s="569"/>
      <c r="D5" s="570" t="s">
        <v>313</v>
      </c>
      <c r="E5" s="572"/>
      <c r="F5" s="570" t="s">
        <v>314</v>
      </c>
      <c r="G5" s="572"/>
      <c r="H5" s="570" t="s">
        <v>315</v>
      </c>
      <c r="I5" s="572"/>
      <c r="J5" s="44"/>
      <c r="K5" s="44"/>
    </row>
    <row r="6" spans="1:11" ht="17.100000000000001" customHeight="1" x14ac:dyDescent="0.15">
      <c r="A6" s="56"/>
      <c r="B6" s="46" t="s">
        <v>316</v>
      </c>
      <c r="C6" s="46" t="s">
        <v>317</v>
      </c>
      <c r="D6" s="46" t="s">
        <v>316</v>
      </c>
      <c r="E6" s="46" t="s">
        <v>317</v>
      </c>
      <c r="F6" s="46" t="s">
        <v>316</v>
      </c>
      <c r="G6" s="46" t="s">
        <v>317</v>
      </c>
      <c r="H6" s="46" t="s">
        <v>316</v>
      </c>
      <c r="I6" s="46" t="s">
        <v>317</v>
      </c>
      <c r="J6" s="44"/>
      <c r="K6" s="44"/>
    </row>
    <row r="7" spans="1:11" ht="17.100000000000001" customHeight="1" x14ac:dyDescent="0.15">
      <c r="A7" s="72" t="s">
        <v>601</v>
      </c>
      <c r="B7" s="57">
        <v>14558</v>
      </c>
      <c r="C7" s="57">
        <v>9198004800</v>
      </c>
      <c r="D7" s="57">
        <v>3076</v>
      </c>
      <c r="E7" s="57">
        <v>1140074300</v>
      </c>
      <c r="F7" s="57">
        <v>10174</v>
      </c>
      <c r="G7" s="57">
        <v>6939719700</v>
      </c>
      <c r="H7" s="57">
        <v>25</v>
      </c>
      <c r="I7" s="57">
        <v>10177500</v>
      </c>
      <c r="J7" s="44"/>
      <c r="K7" s="44"/>
    </row>
    <row r="8" spans="1:11" ht="17.100000000000001" customHeight="1" x14ac:dyDescent="0.15">
      <c r="A8" s="72" t="s">
        <v>602</v>
      </c>
      <c r="B8" s="57">
        <v>15076</v>
      </c>
      <c r="C8" s="57">
        <v>9630546300</v>
      </c>
      <c r="D8" s="57">
        <v>2856</v>
      </c>
      <c r="E8" s="57">
        <v>1060716500</v>
      </c>
      <c r="F8" s="57">
        <v>10891</v>
      </c>
      <c r="G8" s="57">
        <v>7433105300</v>
      </c>
      <c r="H8" s="57">
        <v>19</v>
      </c>
      <c r="I8" s="57">
        <v>7710200</v>
      </c>
      <c r="J8" s="44"/>
      <c r="K8" s="44"/>
    </row>
    <row r="9" spans="1:11" ht="17.100000000000001" customHeight="1" x14ac:dyDescent="0.15">
      <c r="A9" s="72" t="s">
        <v>603</v>
      </c>
      <c r="B9" s="57">
        <v>15541</v>
      </c>
      <c r="C9" s="57">
        <v>10040600200</v>
      </c>
      <c r="D9" s="57">
        <v>2624</v>
      </c>
      <c r="E9" s="57">
        <v>976467900</v>
      </c>
      <c r="F9" s="57">
        <v>11609</v>
      </c>
      <c r="G9" s="57">
        <v>7943293500</v>
      </c>
      <c r="H9" s="57">
        <v>10</v>
      </c>
      <c r="I9" s="57">
        <v>4058000</v>
      </c>
      <c r="J9" s="44"/>
      <c r="K9" s="44"/>
    </row>
    <row r="10" spans="1:11" ht="17.100000000000001" customHeight="1" x14ac:dyDescent="0.15">
      <c r="A10" s="72" t="s">
        <v>604</v>
      </c>
      <c r="B10" s="57">
        <v>16057</v>
      </c>
      <c r="C10" s="57">
        <f>E10+G10+I10+C23+E23+I23</f>
        <v>10510901900</v>
      </c>
      <c r="D10" s="57">
        <v>2382</v>
      </c>
      <c r="E10" s="57">
        <v>884754900</v>
      </c>
      <c r="F10" s="57">
        <v>12355</v>
      </c>
      <c r="G10" s="57">
        <v>8492168100</v>
      </c>
      <c r="H10" s="57">
        <v>6</v>
      </c>
      <c r="I10" s="57">
        <v>2434800</v>
      </c>
      <c r="J10" s="44"/>
      <c r="K10" s="44"/>
    </row>
    <row r="11" spans="1:11" ht="17.100000000000001" customHeight="1" x14ac:dyDescent="0.15">
      <c r="A11" s="72" t="s">
        <v>605</v>
      </c>
      <c r="B11" s="57">
        <v>16533</v>
      </c>
      <c r="C11" s="57">
        <v>10948829400</v>
      </c>
      <c r="D11" s="57">
        <v>2170</v>
      </c>
      <c r="E11" s="57">
        <v>805688600</v>
      </c>
      <c r="F11" s="57">
        <v>13006</v>
      </c>
      <c r="G11" s="57">
        <v>8975680900</v>
      </c>
      <c r="H11" s="57">
        <v>2</v>
      </c>
      <c r="I11" s="57">
        <v>721100</v>
      </c>
      <c r="J11" s="44"/>
      <c r="K11" s="44"/>
    </row>
    <row r="12" spans="1:11" ht="17.100000000000001" customHeight="1" x14ac:dyDescent="0.15">
      <c r="A12" s="72" t="s">
        <v>606</v>
      </c>
      <c r="B12" s="57">
        <f>SUM(D12,F12,H12,B25,D25,H25)</f>
        <v>16807</v>
      </c>
      <c r="C12" s="57">
        <f>SUM(E12,G12,I12,C25,E25,I25)</f>
        <v>11245628400</v>
      </c>
      <c r="D12" s="57">
        <v>1931</v>
      </c>
      <c r="E12" s="57">
        <v>718293300</v>
      </c>
      <c r="F12" s="57">
        <v>13495</v>
      </c>
      <c r="G12" s="57">
        <v>9340987600</v>
      </c>
      <c r="H12" s="57">
        <v>3</v>
      </c>
      <c r="I12" s="57">
        <v>1217400</v>
      </c>
      <c r="J12" s="44"/>
      <c r="K12" s="44"/>
    </row>
    <row r="13" spans="1:11" ht="17.100000000000001" customHeight="1" x14ac:dyDescent="0.15">
      <c r="A13" s="72" t="s">
        <v>607</v>
      </c>
      <c r="B13" s="57">
        <f>SUM(D13,F13,H13,B26,D26,F26,H26)</f>
        <v>17305</v>
      </c>
      <c r="C13" s="57">
        <f>SUM(E13,G13,I13,C26,E26,G26,I26)</f>
        <v>11654897100</v>
      </c>
      <c r="D13" s="57">
        <v>1724</v>
      </c>
      <c r="E13" s="57">
        <v>640518300</v>
      </c>
      <c r="F13" s="57">
        <v>14192</v>
      </c>
      <c r="G13" s="57">
        <v>9821861900</v>
      </c>
      <c r="H13" s="57">
        <v>1</v>
      </c>
      <c r="I13" s="57">
        <v>405800</v>
      </c>
      <c r="J13" s="45"/>
      <c r="K13" s="45"/>
    </row>
    <row r="14" spans="1:11" ht="17.100000000000001" customHeight="1" x14ac:dyDescent="0.15">
      <c r="A14" s="72" t="s">
        <v>608</v>
      </c>
      <c r="B14" s="74"/>
      <c r="C14" s="74"/>
      <c r="D14" s="74"/>
      <c r="E14" s="74"/>
      <c r="F14" s="74"/>
      <c r="G14" s="74"/>
      <c r="H14" s="74"/>
      <c r="I14" s="74"/>
      <c r="J14" s="45"/>
      <c r="K14" s="45"/>
    </row>
    <row r="15" spans="1:11" ht="17.100000000000001" customHeight="1" x14ac:dyDescent="0.15">
      <c r="A15" s="71"/>
      <c r="B15" s="80"/>
      <c r="C15" s="80"/>
      <c r="D15" s="80"/>
      <c r="E15" s="80"/>
      <c r="F15" s="80"/>
      <c r="G15" s="80"/>
      <c r="H15" s="80"/>
      <c r="I15" s="80"/>
      <c r="J15" s="45"/>
      <c r="K15" s="45"/>
    </row>
    <row r="16" spans="1:11" ht="17.100000000000001" customHeight="1" x14ac:dyDescent="0.15">
      <c r="I16" s="63" t="s">
        <v>318</v>
      </c>
      <c r="J16" s="44"/>
      <c r="K16" s="44"/>
    </row>
    <row r="17" spans="1:12" ht="17.100000000000001" customHeight="1" x14ac:dyDescent="0.15">
      <c r="A17" s="69"/>
      <c r="B17" s="574" t="s">
        <v>319</v>
      </c>
      <c r="C17" s="575"/>
      <c r="D17" s="575"/>
      <c r="E17" s="576"/>
      <c r="F17" s="574" t="s">
        <v>320</v>
      </c>
      <c r="G17" s="575"/>
      <c r="H17" s="575"/>
      <c r="I17" s="576"/>
      <c r="J17" s="44"/>
      <c r="K17" s="44"/>
    </row>
    <row r="18" spans="1:12" ht="17.100000000000001" customHeight="1" x14ac:dyDescent="0.15">
      <c r="A18" s="75" t="s">
        <v>618</v>
      </c>
      <c r="B18" s="574" t="s">
        <v>313</v>
      </c>
      <c r="C18" s="576"/>
      <c r="D18" s="574" t="s">
        <v>314</v>
      </c>
      <c r="E18" s="576"/>
      <c r="F18" s="574" t="s">
        <v>313</v>
      </c>
      <c r="G18" s="576"/>
      <c r="H18" s="574" t="s">
        <v>314</v>
      </c>
      <c r="I18" s="576"/>
      <c r="J18" s="44"/>
      <c r="K18" s="44"/>
    </row>
    <row r="19" spans="1:12" ht="17.100000000000001" customHeight="1" x14ac:dyDescent="0.15">
      <c r="A19" s="76"/>
      <c r="B19" s="28" t="s">
        <v>316</v>
      </c>
      <c r="C19" s="28" t="s">
        <v>317</v>
      </c>
      <c r="D19" s="28" t="s">
        <v>316</v>
      </c>
      <c r="E19" s="28" t="s">
        <v>317</v>
      </c>
      <c r="F19" s="28" t="s">
        <v>316</v>
      </c>
      <c r="G19" s="28" t="s">
        <v>317</v>
      </c>
      <c r="H19" s="28" t="s">
        <v>316</v>
      </c>
      <c r="I19" s="28" t="s">
        <v>317</v>
      </c>
      <c r="J19" s="44"/>
      <c r="K19" s="44"/>
    </row>
    <row r="20" spans="1:12" ht="17.100000000000001" customHeight="1" x14ac:dyDescent="0.15">
      <c r="A20" s="72" t="s">
        <v>601</v>
      </c>
      <c r="B20" s="58">
        <v>93</v>
      </c>
      <c r="C20" s="59">
        <v>80045100</v>
      </c>
      <c r="D20" s="58">
        <v>1007</v>
      </c>
      <c r="E20" s="58">
        <v>892105100</v>
      </c>
      <c r="F20" s="58">
        <v>0</v>
      </c>
      <c r="G20" s="58">
        <v>0</v>
      </c>
      <c r="H20" s="58">
        <v>183</v>
      </c>
      <c r="I20" s="58">
        <v>135883100</v>
      </c>
      <c r="J20" s="44"/>
      <c r="K20" s="44"/>
    </row>
    <row r="21" spans="1:12" ht="17.100000000000001" customHeight="1" x14ac:dyDescent="0.15">
      <c r="A21" s="72" t="s">
        <v>602</v>
      </c>
      <c r="B21" s="58">
        <v>90</v>
      </c>
      <c r="C21" s="59">
        <v>77229000</v>
      </c>
      <c r="D21" s="58">
        <v>1034</v>
      </c>
      <c r="E21" s="58">
        <v>912334600</v>
      </c>
      <c r="F21" s="58">
        <v>0</v>
      </c>
      <c r="G21" s="58">
        <v>0</v>
      </c>
      <c r="H21" s="58">
        <v>186</v>
      </c>
      <c r="I21" s="58">
        <v>139450700</v>
      </c>
      <c r="J21" s="44"/>
      <c r="K21" s="44"/>
    </row>
    <row r="22" spans="1:12" ht="17.100000000000001" customHeight="1" x14ac:dyDescent="0.15">
      <c r="A22" s="72" t="s">
        <v>603</v>
      </c>
      <c r="B22" s="58">
        <v>84</v>
      </c>
      <c r="C22" s="59">
        <v>71882400</v>
      </c>
      <c r="D22" s="58">
        <v>1038</v>
      </c>
      <c r="E22" s="58">
        <v>913352400</v>
      </c>
      <c r="F22" s="58">
        <v>0</v>
      </c>
      <c r="G22" s="58">
        <v>0</v>
      </c>
      <c r="H22" s="58">
        <v>176</v>
      </c>
      <c r="I22" s="58">
        <v>131546000</v>
      </c>
      <c r="J22" s="44"/>
      <c r="K22" s="44"/>
    </row>
    <row r="23" spans="1:12" ht="17.100000000000001" customHeight="1" x14ac:dyDescent="0.15">
      <c r="A23" s="72" t="s">
        <v>604</v>
      </c>
      <c r="B23" s="58">
        <v>82</v>
      </c>
      <c r="C23" s="59">
        <v>70298200</v>
      </c>
      <c r="D23" s="58">
        <v>1067</v>
      </c>
      <c r="E23" s="58">
        <v>938160100</v>
      </c>
      <c r="F23" s="58">
        <v>0</v>
      </c>
      <c r="G23" s="58">
        <v>0</v>
      </c>
      <c r="H23" s="58">
        <v>165</v>
      </c>
      <c r="I23" s="58">
        <v>123085800</v>
      </c>
      <c r="J23" s="44"/>
      <c r="K23" s="44"/>
    </row>
    <row r="24" spans="1:12" ht="17.100000000000001" customHeight="1" x14ac:dyDescent="0.15">
      <c r="A24" s="72" t="s">
        <v>605</v>
      </c>
      <c r="B24" s="58">
        <v>75</v>
      </c>
      <c r="C24" s="59">
        <v>63961500</v>
      </c>
      <c r="D24" s="58">
        <v>1109</v>
      </c>
      <c r="E24" s="58">
        <v>973650000</v>
      </c>
      <c r="F24" s="58">
        <v>0</v>
      </c>
      <c r="G24" s="58">
        <v>0</v>
      </c>
      <c r="H24" s="58">
        <v>171</v>
      </c>
      <c r="I24" s="58">
        <v>129127300</v>
      </c>
      <c r="J24" s="44"/>
      <c r="K24" s="44"/>
    </row>
    <row r="25" spans="1:12" ht="17.100000000000001" customHeight="1" x14ac:dyDescent="0.15">
      <c r="A25" s="72" t="s">
        <v>606</v>
      </c>
      <c r="B25" s="60">
        <v>68</v>
      </c>
      <c r="C25" s="61">
        <v>57822800</v>
      </c>
      <c r="D25" s="58">
        <v>1135</v>
      </c>
      <c r="E25" s="58">
        <v>995554700</v>
      </c>
      <c r="F25" s="58">
        <v>0</v>
      </c>
      <c r="G25" s="58">
        <v>0</v>
      </c>
      <c r="H25" s="58">
        <v>175</v>
      </c>
      <c r="I25" s="58">
        <v>131752600</v>
      </c>
      <c r="J25" s="44"/>
      <c r="K25" s="44"/>
    </row>
    <row r="26" spans="1:12" ht="17.100000000000001" customHeight="1" x14ac:dyDescent="0.15">
      <c r="A26" s="72" t="s">
        <v>607</v>
      </c>
      <c r="B26" s="60">
        <v>65</v>
      </c>
      <c r="C26" s="61">
        <v>55616900</v>
      </c>
      <c r="D26" s="60">
        <v>1164</v>
      </c>
      <c r="E26" s="60">
        <v>1018855200</v>
      </c>
      <c r="F26" s="60">
        <v>0</v>
      </c>
      <c r="G26" s="60">
        <v>0</v>
      </c>
      <c r="H26" s="60">
        <v>159</v>
      </c>
      <c r="I26" s="60">
        <v>117639000</v>
      </c>
      <c r="J26" s="45"/>
      <c r="K26" s="45"/>
    </row>
    <row r="27" spans="1:12" ht="17.100000000000001" customHeight="1" x14ac:dyDescent="0.15">
      <c r="A27" s="72" t="s">
        <v>608</v>
      </c>
      <c r="B27" s="77"/>
      <c r="C27" s="78"/>
      <c r="D27" s="77"/>
      <c r="E27" s="77"/>
      <c r="F27" s="77"/>
      <c r="G27" s="77"/>
      <c r="H27" s="77"/>
      <c r="I27" s="77"/>
      <c r="J27" s="45"/>
      <c r="K27" s="45"/>
    </row>
    <row r="28" spans="1:12" ht="17.100000000000001" customHeight="1" x14ac:dyDescent="0.15">
      <c r="A28" s="573" t="s">
        <v>504</v>
      </c>
      <c r="B28" s="573"/>
      <c r="J28" s="44"/>
      <c r="K28" s="44"/>
    </row>
    <row r="29" spans="1:12" ht="17.100000000000001" customHeight="1" x14ac:dyDescent="0.15">
      <c r="B29" t="s">
        <v>321</v>
      </c>
      <c r="C29" s="42"/>
      <c r="D29" s="42"/>
      <c r="E29" s="42"/>
      <c r="F29" s="42"/>
      <c r="G29" s="42"/>
      <c r="H29" s="42"/>
      <c r="J29" s="44"/>
      <c r="K29" s="44"/>
    </row>
    <row r="30" spans="1:12" ht="17.100000000000001" customHeight="1" x14ac:dyDescent="0.15">
      <c r="A30" s="79"/>
      <c r="B30" s="92" t="s">
        <v>322</v>
      </c>
      <c r="C30" s="94"/>
      <c r="D30" s="42"/>
      <c r="E30" s="42"/>
      <c r="F30" s="95"/>
      <c r="G30" s="95"/>
      <c r="H30" s="95"/>
      <c r="I30" s="62"/>
      <c r="J30" s="62"/>
      <c r="K30" s="62"/>
      <c r="L30" s="62"/>
    </row>
    <row r="31" spans="1:12" x14ac:dyDescent="0.15">
      <c r="A31" s="79"/>
      <c r="B31" s="93"/>
      <c r="C31" s="94"/>
      <c r="D31" s="94"/>
      <c r="E31" s="94"/>
      <c r="F31" s="94"/>
      <c r="G31" s="93"/>
      <c r="H31" s="93"/>
      <c r="I31" s="45"/>
      <c r="J31" s="44"/>
      <c r="K31" s="44"/>
    </row>
    <row r="32" spans="1:12" x14ac:dyDescent="0.15">
      <c r="A32" s="43"/>
      <c r="B32" s="43"/>
      <c r="C32" s="44"/>
      <c r="D32" s="44"/>
      <c r="E32" s="44"/>
      <c r="F32" s="44"/>
      <c r="G32" s="43"/>
      <c r="H32" s="43"/>
      <c r="I32" s="44"/>
      <c r="J32" s="44"/>
      <c r="K32" s="44"/>
    </row>
    <row r="33" spans="1:11" x14ac:dyDescent="0.15">
      <c r="A33" s="43"/>
      <c r="B33" s="43"/>
      <c r="C33" s="44"/>
      <c r="D33" s="44"/>
      <c r="E33" s="44"/>
      <c r="F33" s="44"/>
      <c r="G33" s="43"/>
      <c r="H33" s="43"/>
      <c r="I33" s="44"/>
      <c r="J33" s="44"/>
      <c r="K33" s="44"/>
    </row>
  </sheetData>
  <sheetProtection formatCells="0" insertColumns="0" insertRows="0"/>
  <mergeCells count="13">
    <mergeCell ref="A28:B28"/>
    <mergeCell ref="B17:E17"/>
    <mergeCell ref="F17:I17"/>
    <mergeCell ref="B18:C18"/>
    <mergeCell ref="D18:E18"/>
    <mergeCell ref="F18:G18"/>
    <mergeCell ref="H18:I18"/>
    <mergeCell ref="A1:D1"/>
    <mergeCell ref="B4:C5"/>
    <mergeCell ref="D4:I4"/>
    <mergeCell ref="D5:E5"/>
    <mergeCell ref="F5:G5"/>
    <mergeCell ref="H5:I5"/>
  </mergeCells>
  <phoneticPr fontId="3"/>
  <pageMargins left="0.78740157480314965" right="0.78740157480314965" top="0.98425196850393704" bottom="0.98425196850393704" header="0.51181102362204722" footer="0.51181102362204722"/>
  <pageSetup paperSize="9" scale="98" orientation="landscape" verticalDpi="300" r:id="rId1"/>
  <headerFooter scaleWithDoc="0" alignWithMargins="0">
    <oddFooter>&amp;A</oddFooter>
  </headerFooter>
  <rowBreaks count="1" manualBreakCount="1">
    <brk id="30" max="10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FE4CC-2C26-4018-9D81-DD738216FDD2}">
  <dimension ref="A1:S85"/>
  <sheetViews>
    <sheetView view="pageBreakPreview" zoomScaleNormal="100" zoomScaleSheetLayoutView="100" workbookViewId="0"/>
  </sheetViews>
  <sheetFormatPr defaultRowHeight="13.5" x14ac:dyDescent="0.15"/>
  <cols>
    <col min="1" max="1" width="10.5" customWidth="1"/>
    <col min="2" max="2" width="11.5" customWidth="1"/>
    <col min="3" max="5" width="10.125" customWidth="1"/>
    <col min="6" max="6" width="11.625" customWidth="1"/>
    <col min="7" max="7" width="10.25" customWidth="1"/>
    <col min="8" max="9" width="10.125" customWidth="1"/>
    <col min="10" max="10" width="10.375" customWidth="1"/>
    <col min="12" max="12" width="9.875" customWidth="1"/>
    <col min="13" max="13" width="10" customWidth="1"/>
    <col min="15" max="15" width="9.25" customWidth="1"/>
    <col min="19" max="19" width="9.875" bestFit="1" customWidth="1"/>
  </cols>
  <sheetData>
    <row r="1" spans="1:19" ht="17.25" customHeight="1" x14ac:dyDescent="0.2">
      <c r="A1" s="1" t="s">
        <v>323</v>
      </c>
      <c r="K1" s="1"/>
    </row>
    <row r="2" spans="1:19" ht="12.95" customHeight="1" x14ac:dyDescent="0.2">
      <c r="A2" s="1"/>
      <c r="K2" s="1"/>
    </row>
    <row r="3" spans="1:19" ht="12.95" customHeight="1" x14ac:dyDescent="0.15">
      <c r="G3" s="81" t="s">
        <v>600</v>
      </c>
      <c r="I3" s="284" t="s">
        <v>591</v>
      </c>
      <c r="Q3" s="533"/>
      <c r="R3" s="533"/>
    </row>
    <row r="4" spans="1:19" ht="12.95" customHeight="1" x14ac:dyDescent="0.15">
      <c r="A4" s="505" t="s">
        <v>10</v>
      </c>
      <c r="B4" s="505" t="s">
        <v>316</v>
      </c>
      <c r="C4" s="505"/>
      <c r="D4" s="505"/>
      <c r="E4" s="6"/>
      <c r="F4" s="505" t="s">
        <v>324</v>
      </c>
      <c r="G4" s="505"/>
      <c r="H4" s="505"/>
      <c r="I4" s="7" t="s">
        <v>325</v>
      </c>
      <c r="K4" s="4"/>
      <c r="L4" s="4"/>
      <c r="M4" s="4"/>
      <c r="N4" s="4"/>
      <c r="O4" s="4"/>
      <c r="P4" s="4"/>
      <c r="Q4" s="4"/>
      <c r="R4" s="4"/>
      <c r="S4" s="8"/>
    </row>
    <row r="5" spans="1:19" ht="12.95" customHeight="1" x14ac:dyDescent="0.15">
      <c r="A5" s="505"/>
      <c r="B5" s="6" t="s">
        <v>326</v>
      </c>
      <c r="C5" s="6" t="s">
        <v>327</v>
      </c>
      <c r="D5" s="6" t="s">
        <v>328</v>
      </c>
      <c r="E5" s="6"/>
      <c r="F5" s="6" t="s">
        <v>326</v>
      </c>
      <c r="G5" s="6" t="s">
        <v>327</v>
      </c>
      <c r="H5" s="6" t="s">
        <v>328</v>
      </c>
      <c r="I5" s="33" t="s">
        <v>329</v>
      </c>
      <c r="K5" s="4"/>
      <c r="L5" s="8"/>
      <c r="M5" s="8"/>
      <c r="N5" s="8"/>
      <c r="P5" s="8"/>
      <c r="Q5" s="8"/>
      <c r="R5" s="8"/>
      <c r="S5" s="8"/>
    </row>
    <row r="6" spans="1:19" x14ac:dyDescent="0.15">
      <c r="A6" s="578" t="s">
        <v>612</v>
      </c>
      <c r="B6" s="285"/>
      <c r="C6" s="285"/>
      <c r="D6" s="285"/>
      <c r="E6" s="286" t="s">
        <v>337</v>
      </c>
      <c r="F6" s="287">
        <v>25251</v>
      </c>
      <c r="G6" s="287">
        <v>3941</v>
      </c>
      <c r="H6" s="285"/>
      <c r="I6" s="285"/>
      <c r="J6" s="100"/>
      <c r="K6" s="100"/>
      <c r="L6" s="100"/>
      <c r="M6" s="288"/>
      <c r="N6" s="101"/>
      <c r="O6" s="100"/>
    </row>
    <row r="7" spans="1:19" x14ac:dyDescent="0.15">
      <c r="A7" s="432"/>
      <c r="B7" s="289"/>
      <c r="C7" s="289"/>
      <c r="D7" s="289"/>
      <c r="E7" s="286" t="s">
        <v>338</v>
      </c>
      <c r="F7" s="287">
        <v>81296</v>
      </c>
      <c r="G7" s="287">
        <v>14796</v>
      </c>
      <c r="H7" s="289"/>
      <c r="I7" s="289"/>
      <c r="J7" s="100"/>
      <c r="K7" s="100"/>
      <c r="L7" s="100"/>
      <c r="M7" s="288"/>
      <c r="N7" s="101"/>
      <c r="O7" s="100"/>
    </row>
    <row r="8" spans="1:19" x14ac:dyDescent="0.15">
      <c r="A8" s="432"/>
      <c r="B8" s="290">
        <v>6296</v>
      </c>
      <c r="C8" s="290">
        <v>1155</v>
      </c>
      <c r="D8" s="290">
        <v>7451</v>
      </c>
      <c r="E8" s="291" t="s">
        <v>339</v>
      </c>
      <c r="F8" s="577">
        <v>29286</v>
      </c>
      <c r="G8" s="577"/>
      <c r="H8" s="290">
        <v>154570</v>
      </c>
      <c r="I8" s="290">
        <v>1715745</v>
      </c>
      <c r="J8" s="100"/>
      <c r="K8" s="100"/>
      <c r="L8" s="100"/>
      <c r="M8" s="288"/>
      <c r="N8" s="101"/>
      <c r="O8" s="100"/>
    </row>
    <row r="9" spans="1:19" x14ac:dyDescent="0.15">
      <c r="A9" s="578" t="s">
        <v>613</v>
      </c>
      <c r="B9" s="285"/>
      <c r="C9" s="285"/>
      <c r="D9" s="285"/>
      <c r="E9" s="286" t="s">
        <v>337</v>
      </c>
      <c r="F9" s="287">
        <v>25013</v>
      </c>
      <c r="G9" s="287">
        <v>3738</v>
      </c>
      <c r="H9" s="285"/>
      <c r="I9" s="285"/>
      <c r="J9" s="100"/>
      <c r="K9" s="100"/>
      <c r="L9" s="100"/>
      <c r="M9" s="288"/>
      <c r="N9" s="101"/>
      <c r="O9" s="100"/>
    </row>
    <row r="10" spans="1:19" x14ac:dyDescent="0.15">
      <c r="A10" s="432"/>
      <c r="B10" s="289"/>
      <c r="C10" s="289"/>
      <c r="D10" s="289"/>
      <c r="E10" s="286" t="s">
        <v>338</v>
      </c>
      <c r="F10" s="287">
        <v>82328</v>
      </c>
      <c r="G10" s="287">
        <v>13654</v>
      </c>
      <c r="H10" s="289"/>
      <c r="I10" s="289"/>
      <c r="J10" s="100"/>
      <c r="K10" s="100"/>
      <c r="L10" s="100"/>
      <c r="M10" s="288"/>
      <c r="N10" s="101"/>
      <c r="O10" s="100"/>
    </row>
    <row r="11" spans="1:19" x14ac:dyDescent="0.15">
      <c r="A11" s="432"/>
      <c r="B11" s="290">
        <v>6367</v>
      </c>
      <c r="C11" s="290">
        <v>1135</v>
      </c>
      <c r="D11" s="290">
        <v>7502</v>
      </c>
      <c r="E11" s="291" t="s">
        <v>339</v>
      </c>
      <c r="F11" s="577">
        <v>29534</v>
      </c>
      <c r="G11" s="577"/>
      <c r="H11" s="290">
        <v>154267</v>
      </c>
      <c r="I11" s="290">
        <v>1706630</v>
      </c>
      <c r="J11" s="100"/>
      <c r="K11" s="100"/>
      <c r="L11" s="100"/>
      <c r="M11" s="288"/>
      <c r="N11" s="101"/>
      <c r="O11" s="100"/>
    </row>
    <row r="12" spans="1:19" x14ac:dyDescent="0.15">
      <c r="A12" s="578" t="s">
        <v>614</v>
      </c>
      <c r="B12" s="285"/>
      <c r="C12" s="285"/>
      <c r="D12" s="285"/>
      <c r="E12" s="286" t="s">
        <v>337</v>
      </c>
      <c r="F12" s="287">
        <v>24672</v>
      </c>
      <c r="G12" s="287">
        <v>3553</v>
      </c>
      <c r="H12" s="285"/>
      <c r="I12" s="285"/>
      <c r="J12" s="100"/>
      <c r="K12" s="100"/>
      <c r="L12" s="100"/>
      <c r="M12" s="288"/>
      <c r="N12" s="101"/>
      <c r="O12" s="100"/>
    </row>
    <row r="13" spans="1:19" x14ac:dyDescent="0.15">
      <c r="A13" s="432"/>
      <c r="B13" s="289"/>
      <c r="C13" s="289"/>
      <c r="D13" s="289"/>
      <c r="E13" s="286" t="s">
        <v>338</v>
      </c>
      <c r="F13" s="287">
        <v>83089</v>
      </c>
      <c r="G13" s="287">
        <v>13257</v>
      </c>
      <c r="H13" s="289"/>
      <c r="I13" s="289"/>
      <c r="J13" s="100"/>
      <c r="K13" s="100"/>
      <c r="L13" s="100"/>
      <c r="M13" s="288"/>
      <c r="N13" s="101"/>
      <c r="O13" s="100"/>
    </row>
    <row r="14" spans="1:19" x14ac:dyDescent="0.15">
      <c r="A14" s="432"/>
      <c r="B14" s="290">
        <v>6359</v>
      </c>
      <c r="C14" s="290">
        <v>1023</v>
      </c>
      <c r="D14" s="290">
        <v>7382</v>
      </c>
      <c r="E14" s="291" t="s">
        <v>339</v>
      </c>
      <c r="F14" s="577">
        <v>29631</v>
      </c>
      <c r="G14" s="577"/>
      <c r="H14" s="290">
        <v>154202</v>
      </c>
      <c r="I14" s="290">
        <v>1703465</v>
      </c>
      <c r="J14" s="100"/>
      <c r="K14" s="100"/>
      <c r="L14" s="100"/>
      <c r="M14" s="288"/>
      <c r="N14" s="101"/>
      <c r="O14" s="100"/>
    </row>
    <row r="15" spans="1:19" x14ac:dyDescent="0.15">
      <c r="A15" s="578" t="s">
        <v>615</v>
      </c>
      <c r="B15" s="285"/>
      <c r="C15" s="285"/>
      <c r="D15" s="285"/>
      <c r="E15" s="286" t="s">
        <v>337</v>
      </c>
      <c r="F15" s="287">
        <v>24318</v>
      </c>
      <c r="G15" s="287">
        <v>3099</v>
      </c>
      <c r="H15" s="285"/>
      <c r="I15" s="285"/>
      <c r="J15" s="100"/>
      <c r="K15" s="100"/>
      <c r="L15" s="100"/>
      <c r="M15" s="288"/>
      <c r="N15" s="101"/>
      <c r="O15" s="100"/>
    </row>
    <row r="16" spans="1:19" x14ac:dyDescent="0.15">
      <c r="A16" s="432"/>
      <c r="B16" s="289"/>
      <c r="C16" s="289"/>
      <c r="D16" s="289"/>
      <c r="E16" s="286" t="s">
        <v>338</v>
      </c>
      <c r="F16" s="287">
        <v>82250</v>
      </c>
      <c r="G16" s="287">
        <v>12781</v>
      </c>
      <c r="H16" s="289"/>
      <c r="I16" s="289"/>
      <c r="J16" s="100"/>
      <c r="K16" s="100"/>
      <c r="L16" s="100"/>
      <c r="M16" s="288"/>
      <c r="N16" s="101"/>
      <c r="O16" s="100"/>
    </row>
    <row r="17" spans="1:15" x14ac:dyDescent="0.15">
      <c r="A17" s="432"/>
      <c r="B17" s="290">
        <v>6361</v>
      </c>
      <c r="C17" s="290">
        <v>961</v>
      </c>
      <c r="D17" s="290">
        <v>7322</v>
      </c>
      <c r="E17" s="291" t="s">
        <v>339</v>
      </c>
      <c r="F17" s="577">
        <v>30326</v>
      </c>
      <c r="G17" s="577"/>
      <c r="H17" s="290">
        <v>152774</v>
      </c>
      <c r="I17" s="290">
        <v>1680250</v>
      </c>
      <c r="J17" s="100"/>
      <c r="K17" s="100"/>
      <c r="L17" s="100"/>
      <c r="M17" s="288"/>
      <c r="N17" s="101"/>
      <c r="O17" s="100"/>
    </row>
    <row r="18" spans="1:15" x14ac:dyDescent="0.15">
      <c r="A18" s="578" t="s">
        <v>616</v>
      </c>
      <c r="B18" s="285"/>
      <c r="C18" s="285"/>
      <c r="D18" s="285"/>
      <c r="E18" s="286" t="s">
        <v>337</v>
      </c>
      <c r="F18" s="287">
        <v>22905</v>
      </c>
      <c r="G18" s="287">
        <v>2935</v>
      </c>
      <c r="H18" s="285"/>
      <c r="I18" s="285"/>
      <c r="J18" s="100"/>
      <c r="K18" s="100"/>
      <c r="L18" s="100"/>
      <c r="M18" s="288"/>
      <c r="N18" s="101"/>
      <c r="O18" s="100"/>
    </row>
    <row r="19" spans="1:15" x14ac:dyDescent="0.15">
      <c r="A19" s="432"/>
      <c r="B19" s="289"/>
      <c r="C19" s="289"/>
      <c r="D19" s="289"/>
      <c r="E19" s="286" t="s">
        <v>338</v>
      </c>
      <c r="F19" s="287">
        <v>81701</v>
      </c>
      <c r="G19" s="287">
        <v>11785</v>
      </c>
      <c r="H19" s="289"/>
      <c r="I19" s="289"/>
      <c r="J19" s="100"/>
      <c r="K19" s="100"/>
      <c r="L19" s="100"/>
      <c r="M19" s="288"/>
      <c r="N19" s="101"/>
      <c r="O19" s="100"/>
    </row>
    <row r="20" spans="1:15" x14ac:dyDescent="0.15">
      <c r="A20" s="432"/>
      <c r="B20" s="290">
        <v>6269</v>
      </c>
      <c r="C20" s="290">
        <v>899</v>
      </c>
      <c r="D20" s="290">
        <v>7168</v>
      </c>
      <c r="E20" s="291" t="s">
        <v>339</v>
      </c>
      <c r="F20" s="577">
        <v>31034</v>
      </c>
      <c r="G20" s="577"/>
      <c r="H20" s="290">
        <v>150360</v>
      </c>
      <c r="I20" s="290">
        <v>1647385</v>
      </c>
      <c r="J20" s="100"/>
      <c r="K20" s="100"/>
      <c r="L20" s="100"/>
      <c r="M20" s="288"/>
      <c r="N20" s="101"/>
      <c r="O20" s="100"/>
    </row>
    <row r="21" spans="1:15" ht="14.1" customHeight="1" x14ac:dyDescent="0.15">
      <c r="A21" s="578" t="s">
        <v>617</v>
      </c>
      <c r="B21" s="285"/>
      <c r="C21" s="285"/>
      <c r="D21" s="285"/>
      <c r="E21" s="286" t="s">
        <v>337</v>
      </c>
      <c r="F21" s="287">
        <v>21472</v>
      </c>
      <c r="G21" s="287">
        <v>2418</v>
      </c>
      <c r="H21" s="285"/>
      <c r="I21" s="285"/>
    </row>
    <row r="22" spans="1:15" ht="14.1" customHeight="1" x14ac:dyDescent="0.15">
      <c r="A22" s="432"/>
      <c r="B22" s="289">
        <v>6221</v>
      </c>
      <c r="C22" s="289">
        <v>819</v>
      </c>
      <c r="D22" s="289">
        <v>7040</v>
      </c>
      <c r="E22" s="286" t="s">
        <v>338</v>
      </c>
      <c r="F22" s="287">
        <v>80958</v>
      </c>
      <c r="G22" s="287">
        <v>11267</v>
      </c>
      <c r="H22" s="289">
        <v>147626</v>
      </c>
      <c r="I22" s="289">
        <v>1618255</v>
      </c>
    </row>
    <row r="23" spans="1:15" ht="14.1" customHeight="1" x14ac:dyDescent="0.15">
      <c r="A23" s="432"/>
      <c r="B23" s="290"/>
      <c r="C23" s="290"/>
      <c r="D23" s="290"/>
      <c r="E23" s="291" t="s">
        <v>339</v>
      </c>
      <c r="F23" s="577">
        <v>31511</v>
      </c>
      <c r="G23" s="577"/>
      <c r="H23" s="290"/>
      <c r="I23" s="290"/>
    </row>
    <row r="24" spans="1:15" ht="14.1" customHeight="1" x14ac:dyDescent="0.15">
      <c r="A24" s="578" t="s">
        <v>641</v>
      </c>
      <c r="B24" s="285"/>
      <c r="C24" s="285"/>
      <c r="D24" s="285"/>
      <c r="E24" s="286" t="s">
        <v>337</v>
      </c>
      <c r="F24" s="287">
        <v>19656</v>
      </c>
      <c r="G24" s="287">
        <v>2344</v>
      </c>
      <c r="H24" s="285"/>
      <c r="I24" s="285"/>
    </row>
    <row r="25" spans="1:15" ht="14.1" customHeight="1" x14ac:dyDescent="0.15">
      <c r="A25" s="432"/>
      <c r="B25" s="289">
        <v>6116</v>
      </c>
      <c r="C25" s="289">
        <v>804</v>
      </c>
      <c r="D25" s="289">
        <v>6920</v>
      </c>
      <c r="E25" s="286" t="s">
        <v>338</v>
      </c>
      <c r="F25" s="287">
        <v>76117</v>
      </c>
      <c r="G25" s="287">
        <v>10199</v>
      </c>
      <c r="H25" s="289">
        <v>142567</v>
      </c>
      <c r="I25" s="289">
        <v>1571000</v>
      </c>
    </row>
    <row r="26" spans="1:15" ht="14.1" customHeight="1" x14ac:dyDescent="0.15">
      <c r="A26" s="432"/>
      <c r="B26" s="290"/>
      <c r="C26" s="290"/>
      <c r="D26" s="290"/>
      <c r="E26" s="291" t="s">
        <v>339</v>
      </c>
      <c r="F26" s="577">
        <v>29521</v>
      </c>
      <c r="G26" s="577"/>
      <c r="H26" s="290"/>
      <c r="I26" s="290"/>
    </row>
    <row r="27" spans="1:15" ht="14.1" customHeight="1" x14ac:dyDescent="0.15">
      <c r="A27" s="578" t="s">
        <v>668</v>
      </c>
      <c r="B27" s="285"/>
      <c r="C27" s="285"/>
      <c r="D27" s="285"/>
      <c r="E27" s="286" t="s">
        <v>337</v>
      </c>
      <c r="F27" s="287">
        <v>19221</v>
      </c>
      <c r="G27" s="287">
        <v>2214</v>
      </c>
      <c r="H27" s="285"/>
      <c r="I27" s="285"/>
    </row>
    <row r="28" spans="1:15" ht="14.1" customHeight="1" x14ac:dyDescent="0.15">
      <c r="A28" s="432"/>
      <c r="B28" s="289">
        <v>5910</v>
      </c>
      <c r="C28" s="289">
        <v>773</v>
      </c>
      <c r="D28" s="289">
        <f>B28+C28</f>
        <v>6683</v>
      </c>
      <c r="E28" s="286" t="s">
        <v>338</v>
      </c>
      <c r="F28" s="287">
        <v>76742</v>
      </c>
      <c r="G28" s="287">
        <v>10310</v>
      </c>
      <c r="H28" s="289">
        <f>F27+G27+F28+G28+F29</f>
        <v>138443</v>
      </c>
      <c r="I28" s="289">
        <v>1519430</v>
      </c>
    </row>
    <row r="29" spans="1:15" ht="14.1" customHeight="1" x14ac:dyDescent="0.15">
      <c r="A29" s="432"/>
      <c r="B29" s="290"/>
      <c r="C29" s="290"/>
      <c r="D29" s="290"/>
      <c r="E29" s="291" t="s">
        <v>339</v>
      </c>
      <c r="F29" s="577">
        <v>29956</v>
      </c>
      <c r="G29" s="577"/>
      <c r="H29" s="290"/>
      <c r="I29" s="290"/>
    </row>
    <row r="30" spans="1:15" ht="14.1" customHeight="1" x14ac:dyDescent="0.15">
      <c r="A30" s="578" t="s">
        <v>682</v>
      </c>
      <c r="B30" s="285"/>
      <c r="C30" s="285"/>
      <c r="D30" s="285"/>
      <c r="E30" s="286" t="s">
        <v>337</v>
      </c>
      <c r="F30" s="287">
        <v>18524</v>
      </c>
      <c r="G30" s="287">
        <v>2155</v>
      </c>
      <c r="H30" s="285"/>
      <c r="I30" s="285"/>
    </row>
    <row r="31" spans="1:15" ht="14.1" customHeight="1" x14ac:dyDescent="0.15">
      <c r="A31" s="432"/>
      <c r="B31" s="289">
        <v>7235</v>
      </c>
      <c r="C31" s="289">
        <v>930</v>
      </c>
      <c r="D31" s="289">
        <v>8165</v>
      </c>
      <c r="E31" s="286" t="s">
        <v>817</v>
      </c>
      <c r="F31" s="287">
        <v>103603</v>
      </c>
      <c r="G31" s="287">
        <v>11094</v>
      </c>
      <c r="H31" s="289">
        <v>145808</v>
      </c>
      <c r="I31" s="289">
        <v>1709065</v>
      </c>
    </row>
    <row r="32" spans="1:15" ht="14.1" customHeight="1" x14ac:dyDescent="0.15">
      <c r="A32" s="432"/>
      <c r="B32" s="290"/>
      <c r="C32" s="290"/>
      <c r="D32" s="290"/>
      <c r="E32" s="291" t="s">
        <v>701</v>
      </c>
      <c r="F32" s="287">
        <v>9200</v>
      </c>
      <c r="G32" s="287">
        <v>1232</v>
      </c>
      <c r="H32" s="290"/>
      <c r="I32" s="290"/>
    </row>
    <row r="33" spans="1:19" ht="14.1" customHeight="1" x14ac:dyDescent="0.15">
      <c r="A33" s="578" t="s">
        <v>747</v>
      </c>
      <c r="B33" s="285"/>
      <c r="C33" s="285"/>
      <c r="D33" s="285"/>
      <c r="E33" s="286" t="s">
        <v>337</v>
      </c>
      <c r="F33" s="287">
        <v>17347</v>
      </c>
      <c r="G33" s="287">
        <v>1750</v>
      </c>
      <c r="H33" s="285"/>
      <c r="I33" s="285"/>
    </row>
    <row r="34" spans="1:19" ht="14.1" customHeight="1" x14ac:dyDescent="0.15">
      <c r="A34" s="432"/>
      <c r="B34" s="289">
        <v>7074</v>
      </c>
      <c r="C34" s="289">
        <v>918</v>
      </c>
      <c r="D34" s="289">
        <v>7992</v>
      </c>
      <c r="E34" s="286" t="s">
        <v>817</v>
      </c>
      <c r="F34" s="287">
        <v>99937</v>
      </c>
      <c r="G34" s="287">
        <v>12837</v>
      </c>
      <c r="H34" s="289">
        <v>163543</v>
      </c>
      <c r="I34" s="289">
        <v>2116510</v>
      </c>
    </row>
    <row r="35" spans="1:19" ht="14.1" customHeight="1" x14ac:dyDescent="0.15">
      <c r="A35" s="432"/>
      <c r="B35" s="290"/>
      <c r="C35" s="290"/>
      <c r="D35" s="290"/>
      <c r="E35" s="291" t="s">
        <v>701</v>
      </c>
      <c r="F35" s="287">
        <v>27942</v>
      </c>
      <c r="G35" s="287">
        <v>3730</v>
      </c>
      <c r="H35" s="290"/>
      <c r="I35" s="290"/>
    </row>
    <row r="36" spans="1:19" x14ac:dyDescent="0.15">
      <c r="A36" s="160" t="s">
        <v>700</v>
      </c>
      <c r="B36" s="292"/>
      <c r="C36" s="190"/>
      <c r="D36" s="12" t="s">
        <v>340</v>
      </c>
      <c r="E36" s="49"/>
      <c r="F36" s="12"/>
      <c r="J36" s="100"/>
      <c r="K36" s="100"/>
      <c r="L36" s="100"/>
      <c r="M36" s="288"/>
      <c r="N36" s="101"/>
      <c r="O36" s="100"/>
    </row>
    <row r="37" spans="1:19" x14ac:dyDescent="0.15">
      <c r="A37" s="4"/>
      <c r="B37" s="4"/>
      <c r="C37" s="4"/>
      <c r="D37" s="12" t="s">
        <v>341</v>
      </c>
      <c r="E37" s="12"/>
      <c r="F37" s="4" t="s">
        <v>342</v>
      </c>
      <c r="J37" s="100"/>
      <c r="K37" s="100"/>
      <c r="L37" s="100"/>
      <c r="M37" s="288"/>
      <c r="N37" s="101"/>
      <c r="O37" s="100"/>
    </row>
    <row r="42" spans="1:19" ht="17.25" customHeight="1" x14ac:dyDescent="0.2">
      <c r="A42" s="1" t="s">
        <v>323</v>
      </c>
      <c r="K42" s="1"/>
    </row>
    <row r="43" spans="1:19" ht="12.95" customHeight="1" x14ac:dyDescent="0.2">
      <c r="A43" s="1"/>
      <c r="K43" s="1"/>
    </row>
    <row r="44" spans="1:19" ht="12.95" customHeight="1" x14ac:dyDescent="0.15">
      <c r="G44" s="81" t="s">
        <v>600</v>
      </c>
      <c r="I44" s="284" t="s">
        <v>591</v>
      </c>
      <c r="Q44" s="533"/>
      <c r="R44" s="533"/>
    </row>
    <row r="45" spans="1:19" ht="12.95" customHeight="1" x14ac:dyDescent="0.15">
      <c r="A45" s="505" t="s">
        <v>10</v>
      </c>
      <c r="B45" s="505" t="s">
        <v>316</v>
      </c>
      <c r="C45" s="505"/>
      <c r="D45" s="505"/>
      <c r="E45" s="6"/>
      <c r="F45" s="505" t="s">
        <v>324</v>
      </c>
      <c r="G45" s="505"/>
      <c r="H45" s="505"/>
      <c r="I45" s="7" t="s">
        <v>325</v>
      </c>
      <c r="K45" s="4"/>
      <c r="L45" s="4"/>
      <c r="M45" s="4"/>
      <c r="N45" s="4"/>
      <c r="O45" s="4"/>
      <c r="P45" s="4"/>
      <c r="Q45" s="4"/>
      <c r="R45" s="4"/>
      <c r="S45" s="8"/>
    </row>
    <row r="46" spans="1:19" ht="12.95" customHeight="1" x14ac:dyDescent="0.15">
      <c r="A46" s="505"/>
      <c r="B46" s="6" t="s">
        <v>326</v>
      </c>
      <c r="C46" s="6" t="s">
        <v>327</v>
      </c>
      <c r="D46" s="6" t="s">
        <v>328</v>
      </c>
      <c r="E46" s="6"/>
      <c r="F46" s="6" t="s">
        <v>326</v>
      </c>
      <c r="G46" s="6" t="s">
        <v>327</v>
      </c>
      <c r="H46" s="6" t="s">
        <v>328</v>
      </c>
      <c r="I46" s="33" t="s">
        <v>329</v>
      </c>
      <c r="K46" s="4"/>
      <c r="L46" s="8"/>
      <c r="M46" s="8"/>
      <c r="N46" s="8"/>
      <c r="P46" s="8"/>
      <c r="Q46" s="8"/>
      <c r="R46" s="8"/>
      <c r="S46" s="8"/>
    </row>
    <row r="47" spans="1:19" ht="12.95" customHeight="1" x14ac:dyDescent="0.15">
      <c r="A47" s="585" t="s">
        <v>601</v>
      </c>
      <c r="B47" s="293" t="s">
        <v>330</v>
      </c>
      <c r="C47" s="293"/>
      <c r="D47" s="293"/>
      <c r="E47" s="293"/>
      <c r="F47" s="294" t="s">
        <v>331</v>
      </c>
      <c r="G47" s="295"/>
      <c r="H47" s="295"/>
      <c r="I47" s="296"/>
    </row>
    <row r="48" spans="1:19" ht="12.95" customHeight="1" x14ac:dyDescent="0.15">
      <c r="A48" s="585"/>
      <c r="B48" s="297" t="s">
        <v>332</v>
      </c>
      <c r="C48" s="298">
        <v>415</v>
      </c>
      <c r="D48" s="298">
        <v>2144</v>
      </c>
      <c r="E48" s="298"/>
      <c r="F48" s="299" t="s">
        <v>333</v>
      </c>
      <c r="G48" s="298">
        <v>5812</v>
      </c>
      <c r="H48" s="298">
        <v>28477</v>
      </c>
      <c r="I48" s="300">
        <v>159295</v>
      </c>
    </row>
    <row r="49" spans="1:9" ht="15.75" customHeight="1" x14ac:dyDescent="0.15">
      <c r="A49" s="585"/>
      <c r="B49" s="301" t="s">
        <v>334</v>
      </c>
      <c r="C49" s="302">
        <v>743</v>
      </c>
      <c r="D49" s="302">
        <v>3462</v>
      </c>
      <c r="E49" s="302"/>
      <c r="F49" s="302">
        <v>44021</v>
      </c>
      <c r="G49" s="302">
        <v>11807</v>
      </c>
      <c r="H49" s="302">
        <v>55828</v>
      </c>
      <c r="I49" s="298">
        <v>314840</v>
      </c>
    </row>
    <row r="50" spans="1:9" ht="12.95" customHeight="1" x14ac:dyDescent="0.15">
      <c r="A50" s="432" t="s">
        <v>602</v>
      </c>
      <c r="B50" s="303">
        <v>49</v>
      </c>
      <c r="C50" s="303"/>
      <c r="D50" s="303"/>
      <c r="E50" s="303"/>
      <c r="F50" s="304">
        <v>1445</v>
      </c>
      <c r="G50" s="303"/>
      <c r="H50" s="303"/>
      <c r="I50" s="305"/>
    </row>
    <row r="51" spans="1:9" ht="12.95" customHeight="1" x14ac:dyDescent="0.15">
      <c r="A51" s="432"/>
      <c r="B51" s="306">
        <v>1709</v>
      </c>
      <c r="C51" s="306">
        <v>372</v>
      </c>
      <c r="D51" s="306">
        <v>2130</v>
      </c>
      <c r="E51" s="306"/>
      <c r="F51" s="294">
        <v>21650</v>
      </c>
      <c r="G51" s="306">
        <v>5942</v>
      </c>
      <c r="H51" s="306">
        <v>29037</v>
      </c>
      <c r="I51" s="307">
        <v>162425</v>
      </c>
    </row>
    <row r="52" spans="1:9" ht="12.95" customHeight="1" x14ac:dyDescent="0.15">
      <c r="A52" s="432"/>
      <c r="B52" s="308" t="s">
        <v>335</v>
      </c>
      <c r="C52" s="309">
        <v>823</v>
      </c>
      <c r="D52" s="309">
        <v>4415</v>
      </c>
      <c r="E52" s="309"/>
      <c r="F52" s="310">
        <v>61285</v>
      </c>
      <c r="G52" s="309">
        <v>17376</v>
      </c>
      <c r="H52" s="309">
        <v>78661</v>
      </c>
      <c r="I52" s="311">
        <v>442590</v>
      </c>
    </row>
    <row r="53" spans="1:9" ht="12.95" customHeight="1" x14ac:dyDescent="0.15">
      <c r="A53" s="432" t="s">
        <v>603</v>
      </c>
      <c r="B53" s="306">
        <v>57</v>
      </c>
      <c r="C53" s="306"/>
      <c r="D53" s="306"/>
      <c r="E53" s="306"/>
      <c r="F53" s="294">
        <v>698</v>
      </c>
      <c r="G53" s="306"/>
      <c r="H53" s="306"/>
      <c r="I53" s="307"/>
    </row>
    <row r="54" spans="1:9" ht="12.95" customHeight="1" x14ac:dyDescent="0.15">
      <c r="A54" s="432"/>
      <c r="B54" s="306">
        <v>1774</v>
      </c>
      <c r="C54" s="306">
        <v>384</v>
      </c>
      <c r="D54" s="306">
        <v>2215</v>
      </c>
      <c r="E54" s="306"/>
      <c r="F54" s="294">
        <v>23465</v>
      </c>
      <c r="G54" s="306">
        <v>6789</v>
      </c>
      <c r="H54" s="306">
        <v>30952</v>
      </c>
      <c r="I54" s="307">
        <v>287415</v>
      </c>
    </row>
    <row r="55" spans="1:9" ht="12.95" customHeight="1" x14ac:dyDescent="0.15">
      <c r="A55" s="432"/>
      <c r="B55" s="308" t="s">
        <v>336</v>
      </c>
      <c r="C55" s="309">
        <v>822</v>
      </c>
      <c r="D55" s="309">
        <v>4449</v>
      </c>
      <c r="E55" s="309"/>
      <c r="F55" s="310">
        <v>65924</v>
      </c>
      <c r="G55" s="309">
        <v>18748</v>
      </c>
      <c r="H55" s="309">
        <v>84672</v>
      </c>
      <c r="I55" s="311">
        <v>474820</v>
      </c>
    </row>
    <row r="56" spans="1:9" ht="12.95" customHeight="1" x14ac:dyDescent="0.15">
      <c r="A56" s="432" t="s">
        <v>604</v>
      </c>
      <c r="B56" s="306">
        <v>70</v>
      </c>
      <c r="C56" s="306"/>
      <c r="D56" s="306"/>
      <c r="E56" s="306"/>
      <c r="F56" s="294">
        <v>830</v>
      </c>
      <c r="G56" s="306"/>
      <c r="H56" s="306"/>
      <c r="I56" s="307"/>
    </row>
    <row r="57" spans="1:9" ht="12.95" customHeight="1" x14ac:dyDescent="0.15">
      <c r="A57" s="432"/>
      <c r="B57" s="306">
        <v>1887</v>
      </c>
      <c r="C57" s="306">
        <v>492</v>
      </c>
      <c r="D57" s="306">
        <v>2449</v>
      </c>
      <c r="E57" s="306"/>
      <c r="F57" s="294">
        <v>24179</v>
      </c>
      <c r="G57" s="306">
        <v>6680</v>
      </c>
      <c r="H57" s="306">
        <v>31689</v>
      </c>
      <c r="I57" s="307">
        <v>316890</v>
      </c>
    </row>
    <row r="58" spans="1:9" ht="12.95" customHeight="1" x14ac:dyDescent="0.15">
      <c r="A58" s="432"/>
      <c r="B58" s="308">
        <v>3696</v>
      </c>
      <c r="C58" s="309">
        <v>1089</v>
      </c>
      <c r="D58" s="309">
        <f>SUM(B58:C58)</f>
        <v>4785</v>
      </c>
      <c r="E58" s="309"/>
      <c r="F58" s="310">
        <v>67927</v>
      </c>
      <c r="G58" s="309">
        <v>18583</v>
      </c>
      <c r="H58" s="309">
        <f>SUM(F58:G58)</f>
        <v>86510</v>
      </c>
      <c r="I58" s="311">
        <v>483920</v>
      </c>
    </row>
    <row r="59" spans="1:9" ht="12.95" customHeight="1" x14ac:dyDescent="0.15">
      <c r="A59" s="432" t="s">
        <v>605</v>
      </c>
      <c r="B59" s="312">
        <v>56</v>
      </c>
      <c r="C59" s="312"/>
      <c r="D59" s="312"/>
      <c r="E59" s="312"/>
      <c r="F59" s="313">
        <v>831</v>
      </c>
      <c r="G59" s="314"/>
      <c r="H59" s="314"/>
      <c r="I59" s="315"/>
    </row>
    <row r="60" spans="1:9" ht="12.95" customHeight="1" x14ac:dyDescent="0.15">
      <c r="A60" s="432"/>
      <c r="B60" s="312">
        <v>1912</v>
      </c>
      <c r="C60" s="312">
        <v>438</v>
      </c>
      <c r="D60" s="312">
        <f>SUM(B60:C60)</f>
        <v>2350</v>
      </c>
      <c r="E60" s="312"/>
      <c r="F60" s="313">
        <v>25113</v>
      </c>
      <c r="G60" s="314">
        <v>6152</v>
      </c>
      <c r="H60" s="314">
        <f>SUM(F60:G60)</f>
        <v>31265</v>
      </c>
      <c r="I60" s="315">
        <v>312650</v>
      </c>
    </row>
    <row r="61" spans="1:9" ht="12.95" customHeight="1" x14ac:dyDescent="0.15">
      <c r="A61" s="432"/>
      <c r="B61" s="61">
        <v>3878</v>
      </c>
      <c r="C61" s="61">
        <v>1089</v>
      </c>
      <c r="D61" s="61">
        <f>SUM(B61:C61)</f>
        <v>4967</v>
      </c>
      <c r="E61" s="61"/>
      <c r="F61" s="316">
        <v>68384</v>
      </c>
      <c r="G61" s="188">
        <v>18305</v>
      </c>
      <c r="H61" s="188">
        <f>SUM(F61:G61)</f>
        <v>86689</v>
      </c>
      <c r="I61" s="317">
        <v>482735</v>
      </c>
    </row>
    <row r="62" spans="1:9" ht="12.95" customHeight="1" x14ac:dyDescent="0.15">
      <c r="A62" s="429" t="s">
        <v>619</v>
      </c>
      <c r="B62" s="312"/>
      <c r="C62" s="312"/>
      <c r="D62" s="312"/>
      <c r="E62" s="318" t="s">
        <v>337</v>
      </c>
      <c r="F62" s="319">
        <v>26904</v>
      </c>
      <c r="G62" s="61">
        <v>5541</v>
      </c>
      <c r="H62" s="320"/>
      <c r="I62" s="587">
        <v>1815952</v>
      </c>
    </row>
    <row r="63" spans="1:9" ht="12.95" customHeight="1" x14ac:dyDescent="0.15">
      <c r="A63" s="590"/>
      <c r="B63" s="312"/>
      <c r="C63" s="312"/>
      <c r="D63" s="312"/>
      <c r="E63" s="318" t="s">
        <v>338</v>
      </c>
      <c r="F63" s="319">
        <v>74974</v>
      </c>
      <c r="G63" s="61">
        <v>19082</v>
      </c>
      <c r="H63" s="312"/>
      <c r="I63" s="587"/>
    </row>
    <row r="64" spans="1:9" ht="12.95" customHeight="1" x14ac:dyDescent="0.15">
      <c r="A64" s="430"/>
      <c r="B64" s="321">
        <v>6327</v>
      </c>
      <c r="C64" s="322">
        <v>1568</v>
      </c>
      <c r="D64" s="322">
        <f>B64+C64</f>
        <v>7895</v>
      </c>
      <c r="E64" s="318" t="s">
        <v>339</v>
      </c>
      <c r="F64" s="588">
        <v>23020</v>
      </c>
      <c r="G64" s="589"/>
      <c r="H64" s="323">
        <f>F62+F63+G62+G63+F64</f>
        <v>149521</v>
      </c>
      <c r="I64" s="587"/>
    </row>
    <row r="65" spans="1:15" x14ac:dyDescent="0.15">
      <c r="A65" s="429" t="s">
        <v>620</v>
      </c>
      <c r="B65" s="320"/>
      <c r="C65" s="320"/>
      <c r="D65" s="320"/>
      <c r="E65" s="318" t="s">
        <v>337</v>
      </c>
      <c r="F65" s="319">
        <v>26889</v>
      </c>
      <c r="G65" s="61">
        <v>4977</v>
      </c>
      <c r="H65" s="320"/>
      <c r="I65" s="587">
        <v>1946485</v>
      </c>
      <c r="J65" s="100"/>
    </row>
    <row r="66" spans="1:15" x14ac:dyDescent="0.15">
      <c r="A66" s="590"/>
      <c r="B66" s="312"/>
      <c r="C66" s="312"/>
      <c r="D66" s="312"/>
      <c r="E66" s="318" t="s">
        <v>338</v>
      </c>
      <c r="F66" s="319">
        <v>77342</v>
      </c>
      <c r="G66" s="61">
        <v>19066</v>
      </c>
      <c r="H66" s="312"/>
      <c r="I66" s="587"/>
      <c r="J66" s="100"/>
    </row>
    <row r="67" spans="1:15" x14ac:dyDescent="0.15">
      <c r="A67" s="430"/>
      <c r="B67" s="323">
        <v>6374</v>
      </c>
      <c r="C67" s="323">
        <v>1448</v>
      </c>
      <c r="D67" s="323">
        <f>B67+C67</f>
        <v>7822</v>
      </c>
      <c r="E67" s="318" t="s">
        <v>339</v>
      </c>
      <c r="F67" s="591">
        <v>28064</v>
      </c>
      <c r="G67" s="592"/>
      <c r="H67" s="323">
        <f>F65+F66+G65+G66+F67</f>
        <v>156338</v>
      </c>
      <c r="I67" s="587"/>
      <c r="J67" s="100"/>
      <c r="K67" s="100"/>
      <c r="L67" s="100"/>
      <c r="M67" s="288"/>
      <c r="N67" s="101"/>
      <c r="O67" s="100"/>
    </row>
    <row r="68" spans="1:15" x14ac:dyDescent="0.15">
      <c r="A68" s="429" t="s">
        <v>621</v>
      </c>
      <c r="B68" s="306"/>
      <c r="C68" s="306"/>
      <c r="D68" s="306"/>
      <c r="E68" s="318" t="s">
        <v>337</v>
      </c>
      <c r="F68" s="309">
        <v>22577</v>
      </c>
      <c r="G68" s="309">
        <v>4102</v>
      </c>
      <c r="H68" s="307"/>
      <c r="I68" s="586">
        <v>1464140</v>
      </c>
      <c r="J68" s="100"/>
      <c r="K68" s="100"/>
      <c r="L68" s="100"/>
      <c r="M68" s="288"/>
      <c r="N68" s="101"/>
      <c r="O68" s="100"/>
    </row>
    <row r="69" spans="1:15" x14ac:dyDescent="0.15">
      <c r="A69" s="593"/>
      <c r="B69" s="324"/>
      <c r="C69" s="306"/>
      <c r="D69" s="306"/>
      <c r="E69" s="318" t="s">
        <v>338</v>
      </c>
      <c r="F69" s="306">
        <v>64835</v>
      </c>
      <c r="G69" s="324">
        <v>14793</v>
      </c>
      <c r="H69" s="306"/>
      <c r="I69" s="586"/>
      <c r="J69" s="100"/>
      <c r="K69" s="100"/>
      <c r="L69" s="100"/>
      <c r="M69" s="288"/>
      <c r="N69" s="101"/>
      <c r="O69" s="100"/>
    </row>
    <row r="70" spans="1:15" x14ac:dyDescent="0.15">
      <c r="A70" s="594"/>
      <c r="B70" s="325">
        <v>6245</v>
      </c>
      <c r="C70" s="326">
        <v>1399</v>
      </c>
      <c r="D70" s="326">
        <v>7644</v>
      </c>
      <c r="E70" s="318" t="s">
        <v>339</v>
      </c>
      <c r="F70" s="583">
        <v>24060</v>
      </c>
      <c r="G70" s="584"/>
      <c r="H70" s="327">
        <v>130367</v>
      </c>
      <c r="I70" s="586"/>
      <c r="J70" s="100"/>
      <c r="K70" s="100"/>
      <c r="L70" s="100"/>
      <c r="M70" s="288"/>
      <c r="N70" s="101"/>
      <c r="O70" s="100"/>
    </row>
    <row r="71" spans="1:15" x14ac:dyDescent="0.15">
      <c r="A71" s="432" t="s">
        <v>609</v>
      </c>
      <c r="B71" s="595">
        <v>6187</v>
      </c>
      <c r="C71" s="595">
        <v>1391</v>
      </c>
      <c r="D71" s="595">
        <v>7578</v>
      </c>
      <c r="E71" s="318" t="s">
        <v>337</v>
      </c>
      <c r="F71" s="309">
        <v>26624</v>
      </c>
      <c r="G71" s="309">
        <v>4988</v>
      </c>
      <c r="H71" s="579">
        <v>157368</v>
      </c>
      <c r="I71" s="582">
        <v>1760235</v>
      </c>
      <c r="J71" s="100"/>
      <c r="K71" s="100"/>
      <c r="L71" s="100"/>
      <c r="M71" s="288"/>
      <c r="N71" s="101"/>
      <c r="O71" s="100"/>
    </row>
    <row r="72" spans="1:15" x14ac:dyDescent="0.15">
      <c r="A72" s="432"/>
      <c r="B72" s="596"/>
      <c r="C72" s="596"/>
      <c r="D72" s="596"/>
      <c r="E72" s="318" t="s">
        <v>338</v>
      </c>
      <c r="F72" s="306">
        <v>79217</v>
      </c>
      <c r="G72" s="306">
        <v>17264</v>
      </c>
      <c r="H72" s="580"/>
      <c r="I72" s="582"/>
      <c r="J72" s="100"/>
      <c r="K72" s="100"/>
      <c r="L72" s="100"/>
      <c r="M72" s="288"/>
      <c r="N72" s="101"/>
      <c r="O72" s="100"/>
    </row>
    <row r="73" spans="1:15" x14ac:dyDescent="0.15">
      <c r="A73" s="432"/>
      <c r="B73" s="597"/>
      <c r="C73" s="597"/>
      <c r="D73" s="597"/>
      <c r="E73" s="318" t="s">
        <v>339</v>
      </c>
      <c r="F73" s="583">
        <v>29275</v>
      </c>
      <c r="G73" s="584"/>
      <c r="H73" s="581"/>
      <c r="I73" s="582"/>
      <c r="J73" s="100"/>
      <c r="K73" s="100"/>
      <c r="L73" s="100"/>
      <c r="M73" s="288"/>
      <c r="N73" s="101"/>
      <c r="O73" s="100"/>
    </row>
    <row r="74" spans="1:15" x14ac:dyDescent="0.15">
      <c r="A74" s="432" t="s">
        <v>610</v>
      </c>
      <c r="B74" s="328"/>
      <c r="C74" s="328"/>
      <c r="D74" s="328"/>
      <c r="E74" s="286" t="s">
        <v>337</v>
      </c>
      <c r="F74" s="329">
        <v>26636</v>
      </c>
      <c r="G74" s="329">
        <v>4904</v>
      </c>
      <c r="H74" s="289"/>
      <c r="I74" s="285"/>
      <c r="J74" s="100"/>
      <c r="K74" s="100"/>
      <c r="L74" s="100"/>
      <c r="M74" s="288"/>
      <c r="N74" s="101"/>
      <c r="O74" s="100"/>
    </row>
    <row r="75" spans="1:15" x14ac:dyDescent="0.15">
      <c r="A75" s="432"/>
      <c r="B75" s="328"/>
      <c r="C75" s="328"/>
      <c r="D75" s="328"/>
      <c r="E75" s="286" t="s">
        <v>338</v>
      </c>
      <c r="F75" s="329">
        <v>79196</v>
      </c>
      <c r="G75" s="329">
        <v>16559</v>
      </c>
      <c r="H75" s="289"/>
      <c r="I75" s="289"/>
      <c r="J75" s="100"/>
      <c r="K75" s="100"/>
      <c r="L75" s="100"/>
      <c r="M75" s="288"/>
      <c r="N75" s="101"/>
      <c r="O75" s="100"/>
    </row>
    <row r="76" spans="1:15" x14ac:dyDescent="0.15">
      <c r="A76" s="432"/>
      <c r="B76" s="290">
        <v>6232</v>
      </c>
      <c r="C76" s="330">
        <v>1340</v>
      </c>
      <c r="D76" s="330">
        <v>7572</v>
      </c>
      <c r="E76" s="291" t="s">
        <v>339</v>
      </c>
      <c r="F76" s="598">
        <v>29578</v>
      </c>
      <c r="G76" s="599"/>
      <c r="H76" s="290">
        <v>156873</v>
      </c>
      <c r="I76" s="290">
        <v>1751795</v>
      </c>
      <c r="J76" s="100"/>
      <c r="K76" s="100"/>
      <c r="L76" s="100"/>
      <c r="M76" s="288"/>
      <c r="N76" s="101"/>
      <c r="O76" s="100"/>
    </row>
    <row r="77" spans="1:15" x14ac:dyDescent="0.15">
      <c r="A77" s="578" t="s">
        <v>611</v>
      </c>
      <c r="B77" s="285"/>
      <c r="C77" s="285"/>
      <c r="D77" s="285"/>
      <c r="E77" s="286" t="s">
        <v>337</v>
      </c>
      <c r="F77" s="287">
        <v>25743</v>
      </c>
      <c r="G77" s="287">
        <v>4523</v>
      </c>
      <c r="H77" s="285"/>
      <c r="I77" s="285"/>
      <c r="J77" s="100"/>
      <c r="K77" s="100"/>
      <c r="L77" s="100"/>
      <c r="M77" s="288"/>
      <c r="N77" s="101"/>
      <c r="O77" s="100"/>
    </row>
    <row r="78" spans="1:15" x14ac:dyDescent="0.15">
      <c r="A78" s="432"/>
      <c r="B78" s="289"/>
      <c r="C78" s="289"/>
      <c r="D78" s="289"/>
      <c r="E78" s="286" t="s">
        <v>338</v>
      </c>
      <c r="F78" s="287">
        <v>80487</v>
      </c>
      <c r="G78" s="287">
        <v>16025</v>
      </c>
      <c r="H78" s="289"/>
      <c r="I78" s="289"/>
      <c r="J78" s="100"/>
      <c r="K78" s="100"/>
      <c r="L78" s="100"/>
      <c r="M78" s="288"/>
      <c r="N78" s="101"/>
      <c r="O78" s="100"/>
    </row>
    <row r="79" spans="1:15" x14ac:dyDescent="0.15">
      <c r="A79" s="432"/>
      <c r="B79" s="290">
        <v>6201</v>
      </c>
      <c r="C79" s="290">
        <v>1263</v>
      </c>
      <c r="D79" s="290">
        <v>7464</v>
      </c>
      <c r="E79" s="291" t="s">
        <v>339</v>
      </c>
      <c r="F79" s="577">
        <v>29255</v>
      </c>
      <c r="G79" s="577"/>
      <c r="H79" s="290">
        <v>156033</v>
      </c>
      <c r="I79" s="290">
        <v>1738045</v>
      </c>
      <c r="J79" s="100"/>
      <c r="K79" s="100"/>
      <c r="L79" s="100"/>
      <c r="M79" s="288"/>
      <c r="N79" s="101"/>
      <c r="O79" s="100"/>
    </row>
    <row r="80" spans="1:15" x14ac:dyDescent="0.15">
      <c r="A80" s="160" t="s">
        <v>700</v>
      </c>
      <c r="B80" s="292"/>
      <c r="C80" s="190"/>
      <c r="D80" s="12" t="s">
        <v>340</v>
      </c>
      <c r="E80" s="12"/>
      <c r="F80" s="12"/>
      <c r="J80" s="100"/>
      <c r="K80" s="100"/>
      <c r="L80" s="100"/>
      <c r="M80" s="288"/>
      <c r="N80" s="101"/>
      <c r="O80" s="100"/>
    </row>
    <row r="81" spans="1:15" x14ac:dyDescent="0.15">
      <c r="A81" s="4"/>
      <c r="B81" s="4"/>
      <c r="C81" s="4"/>
      <c r="D81" s="12" t="s">
        <v>341</v>
      </c>
      <c r="E81" s="12"/>
      <c r="F81" s="4" t="s">
        <v>342</v>
      </c>
      <c r="G81" s="4"/>
      <c r="H81" s="4"/>
      <c r="J81" s="100"/>
      <c r="K81" s="100"/>
      <c r="L81" s="100"/>
      <c r="M81" s="288"/>
      <c r="N81" s="101"/>
      <c r="O81" s="100"/>
    </row>
    <row r="82" spans="1:15" x14ac:dyDescent="0.15">
      <c r="A82" s="4"/>
      <c r="B82" s="4"/>
      <c r="C82" s="4"/>
      <c r="D82" s="12"/>
      <c r="E82" s="12"/>
      <c r="F82" s="12"/>
      <c r="J82" s="100"/>
      <c r="K82" s="100"/>
      <c r="L82" s="100"/>
      <c r="M82" s="288"/>
      <c r="N82" s="101"/>
      <c r="O82" s="100"/>
    </row>
    <row r="83" spans="1:15" x14ac:dyDescent="0.15">
      <c r="A83" s="4"/>
      <c r="B83" s="4"/>
      <c r="C83" s="4"/>
      <c r="D83" s="12"/>
      <c r="E83" s="12"/>
      <c r="F83" s="12"/>
      <c r="J83" s="100"/>
      <c r="K83" s="100"/>
      <c r="L83" s="100"/>
      <c r="M83" s="288"/>
      <c r="N83" s="101"/>
      <c r="O83" s="100"/>
    </row>
    <row r="84" spans="1:15" x14ac:dyDescent="0.15">
      <c r="A84" s="4"/>
      <c r="B84" s="4"/>
      <c r="C84" s="4"/>
      <c r="D84" s="12"/>
      <c r="E84" s="12"/>
      <c r="F84" s="12"/>
      <c r="J84" s="100"/>
      <c r="K84" s="100"/>
      <c r="L84" s="100"/>
      <c r="M84" s="288"/>
      <c r="N84" s="101"/>
      <c r="O84" s="100"/>
    </row>
    <row r="85" spans="1:15" x14ac:dyDescent="0.15">
      <c r="A85" s="4"/>
      <c r="B85" s="4"/>
      <c r="C85" s="4"/>
      <c r="D85" s="12"/>
      <c r="E85" s="12"/>
      <c r="F85" s="12"/>
      <c r="J85" s="100"/>
      <c r="K85" s="100"/>
      <c r="L85" s="100"/>
      <c r="M85" s="288"/>
      <c r="N85" s="101"/>
      <c r="O85" s="100"/>
    </row>
  </sheetData>
  <sheetProtection formatCells="0" insertColumns="0" insertRows="0"/>
  <mergeCells count="51">
    <mergeCell ref="F23:G23"/>
    <mergeCell ref="A74:A76"/>
    <mergeCell ref="F76:G76"/>
    <mergeCell ref="F29:G29"/>
    <mergeCell ref="A50:A52"/>
    <mergeCell ref="A53:A55"/>
    <mergeCell ref="A56:A58"/>
    <mergeCell ref="A24:A26"/>
    <mergeCell ref="F26:G26"/>
    <mergeCell ref="A77:A79"/>
    <mergeCell ref="F79:G79"/>
    <mergeCell ref="A6:A8"/>
    <mergeCell ref="F8:G8"/>
    <mergeCell ref="A68:A70"/>
    <mergeCell ref="A62:A64"/>
    <mergeCell ref="A33:A35"/>
    <mergeCell ref="A9:A11"/>
    <mergeCell ref="A71:A73"/>
    <mergeCell ref="B71:B73"/>
    <mergeCell ref="C71:C73"/>
    <mergeCell ref="D71:D73"/>
    <mergeCell ref="A18:A20"/>
    <mergeCell ref="A21:A23"/>
    <mergeCell ref="A30:A32"/>
    <mergeCell ref="A27:A29"/>
    <mergeCell ref="H71:H73"/>
    <mergeCell ref="I71:I73"/>
    <mergeCell ref="F73:G73"/>
    <mergeCell ref="Q44:R44"/>
    <mergeCell ref="A45:A46"/>
    <mergeCell ref="B45:D45"/>
    <mergeCell ref="F45:H45"/>
    <mergeCell ref="A47:A49"/>
    <mergeCell ref="I68:I70"/>
    <mergeCell ref="F70:G70"/>
    <mergeCell ref="A59:A61"/>
    <mergeCell ref="I62:I64"/>
    <mergeCell ref="F64:G64"/>
    <mergeCell ref="A65:A67"/>
    <mergeCell ref="I65:I67"/>
    <mergeCell ref="F67:G67"/>
    <mergeCell ref="Q3:R3"/>
    <mergeCell ref="A4:A5"/>
    <mergeCell ref="B4:D4"/>
    <mergeCell ref="F4:H4"/>
    <mergeCell ref="F20:G20"/>
    <mergeCell ref="F11:G11"/>
    <mergeCell ref="A12:A14"/>
    <mergeCell ref="F14:G14"/>
    <mergeCell ref="A15:A17"/>
    <mergeCell ref="F17:G17"/>
  </mergeCells>
  <phoneticPr fontId="3"/>
  <pageMargins left="0.78740157480314965" right="0.78740157480314965" top="0.59055118110236227" bottom="0.59055118110236227" header="0.51181102362204722" footer="0.51181102362204722"/>
  <pageSetup paperSize="9" scale="97" orientation="landscape" r:id="rId1"/>
  <headerFooter scaleWithDoc="0" alignWithMargins="0">
    <oddFooter>&amp;A</oddFooter>
  </headerFooter>
  <rowBreaks count="1" manualBreakCount="1">
    <brk id="40" max="11" man="1"/>
  </rowBreaks>
  <colBreaks count="1" manualBreakCount="1">
    <brk id="17" min="41" max="131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C73A7-DEBF-43AC-B40A-E17D2E30A57F}">
  <dimension ref="A1:Q47"/>
  <sheetViews>
    <sheetView view="pageBreakPreview" zoomScaleNormal="100" zoomScaleSheetLayoutView="100" workbookViewId="0"/>
  </sheetViews>
  <sheetFormatPr defaultRowHeight="13.5" x14ac:dyDescent="0.15"/>
  <cols>
    <col min="1" max="1" width="10.5" customWidth="1"/>
    <col min="2" max="2" width="11.5" customWidth="1"/>
    <col min="3" max="4" width="10.125" customWidth="1"/>
    <col min="5" max="5" width="11.625" customWidth="1"/>
    <col min="6" max="6" width="10.25" customWidth="1"/>
    <col min="7" max="8" width="10.125" customWidth="1"/>
    <col min="9" max="9" width="10.375" customWidth="1"/>
    <col min="11" max="11" width="9.875" customWidth="1"/>
    <col min="12" max="12" width="10" customWidth="1"/>
    <col min="14" max="14" width="9.25" customWidth="1"/>
    <col min="18" max="18" width="9.875" bestFit="1" customWidth="1"/>
  </cols>
  <sheetData>
    <row r="1" spans="1:17" ht="17.25" x14ac:dyDescent="0.15">
      <c r="A1" s="331" t="s">
        <v>343</v>
      </c>
    </row>
    <row r="2" spans="1:17" ht="12.95" customHeight="1" x14ac:dyDescent="0.15">
      <c r="A2" s="331"/>
    </row>
    <row r="3" spans="1:17" ht="17.100000000000001" customHeight="1" x14ac:dyDescent="0.15">
      <c r="A3" s="100"/>
      <c r="N3" s="81" t="s">
        <v>664</v>
      </c>
      <c r="Q3" s="332" t="s">
        <v>344</v>
      </c>
    </row>
    <row r="4" spans="1:17" ht="17.100000000000001" customHeight="1" x14ac:dyDescent="0.15">
      <c r="A4" s="496" t="s">
        <v>10</v>
      </c>
      <c r="B4" s="432" t="s">
        <v>345</v>
      </c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601" t="s">
        <v>12</v>
      </c>
      <c r="N4" s="602" t="s">
        <v>346</v>
      </c>
      <c r="O4" s="432" t="s">
        <v>347</v>
      </c>
      <c r="P4" s="432" t="s">
        <v>348</v>
      </c>
      <c r="Q4" s="600" t="s">
        <v>349</v>
      </c>
    </row>
    <row r="5" spans="1:17" ht="17.100000000000001" customHeight="1" x14ac:dyDescent="0.15">
      <c r="A5" s="497"/>
      <c r="B5" s="27" t="s">
        <v>350</v>
      </c>
      <c r="C5" s="27" t="s">
        <v>351</v>
      </c>
      <c r="D5" s="27" t="s">
        <v>352</v>
      </c>
      <c r="E5" s="27" t="s">
        <v>353</v>
      </c>
      <c r="F5" s="27" t="s">
        <v>354</v>
      </c>
      <c r="G5" s="27" t="s">
        <v>355</v>
      </c>
      <c r="H5" s="27" t="s">
        <v>356</v>
      </c>
      <c r="I5" s="27" t="s">
        <v>357</v>
      </c>
      <c r="J5" s="27" t="s">
        <v>358</v>
      </c>
      <c r="K5" s="27" t="s">
        <v>359</v>
      </c>
      <c r="L5" s="335" t="s">
        <v>360</v>
      </c>
      <c r="M5" s="601"/>
      <c r="N5" s="602"/>
      <c r="O5" s="432"/>
      <c r="P5" s="432"/>
      <c r="Q5" s="594"/>
    </row>
    <row r="6" spans="1:17" ht="17.100000000000001" customHeight="1" x14ac:dyDescent="0.15">
      <c r="A6" s="27" t="s">
        <v>601</v>
      </c>
      <c r="B6" s="336">
        <v>1</v>
      </c>
      <c r="C6" s="336" t="s">
        <v>361</v>
      </c>
      <c r="D6" s="27">
        <v>6</v>
      </c>
      <c r="E6" s="27" t="s">
        <v>362</v>
      </c>
      <c r="F6" s="27" t="s">
        <v>363</v>
      </c>
      <c r="G6" s="27" t="s">
        <v>364</v>
      </c>
      <c r="H6" s="27" t="s">
        <v>365</v>
      </c>
      <c r="I6" s="27">
        <v>3</v>
      </c>
      <c r="J6" s="27" t="s">
        <v>366</v>
      </c>
      <c r="K6" s="27" t="s">
        <v>367</v>
      </c>
      <c r="L6" s="27">
        <v>0</v>
      </c>
      <c r="M6" s="333">
        <v>210</v>
      </c>
      <c r="N6" s="334">
        <v>19</v>
      </c>
      <c r="O6" s="27">
        <v>1</v>
      </c>
      <c r="P6" s="27">
        <v>1</v>
      </c>
      <c r="Q6" s="337"/>
    </row>
    <row r="7" spans="1:17" ht="17.100000000000001" customHeight="1" x14ac:dyDescent="0.15">
      <c r="A7" s="27" t="s">
        <v>602</v>
      </c>
      <c r="B7" s="336" t="s">
        <v>368</v>
      </c>
      <c r="C7" s="27">
        <v>10</v>
      </c>
      <c r="D7" s="27">
        <v>6</v>
      </c>
      <c r="E7" s="27" t="s">
        <v>369</v>
      </c>
      <c r="F7" s="27" t="s">
        <v>370</v>
      </c>
      <c r="G7" s="27" t="s">
        <v>371</v>
      </c>
      <c r="H7" s="336">
        <v>0</v>
      </c>
      <c r="I7" s="27">
        <v>0</v>
      </c>
      <c r="J7" s="27">
        <v>0</v>
      </c>
      <c r="K7" s="27" t="s">
        <v>372</v>
      </c>
      <c r="L7" s="27">
        <v>0</v>
      </c>
      <c r="M7" s="333">
        <v>204</v>
      </c>
      <c r="N7" s="334">
        <v>18</v>
      </c>
      <c r="O7" s="3">
        <v>2</v>
      </c>
      <c r="P7" s="3">
        <v>0</v>
      </c>
      <c r="Q7" s="337"/>
    </row>
    <row r="8" spans="1:17" ht="17.100000000000001" customHeight="1" x14ac:dyDescent="0.15">
      <c r="A8" s="27" t="s">
        <v>603</v>
      </c>
      <c r="B8" s="27">
        <v>13</v>
      </c>
      <c r="C8" s="27">
        <v>8</v>
      </c>
      <c r="D8" s="27" t="s">
        <v>373</v>
      </c>
      <c r="E8" s="27" t="s">
        <v>374</v>
      </c>
      <c r="F8" s="27" t="s">
        <v>375</v>
      </c>
      <c r="G8" s="27">
        <v>35</v>
      </c>
      <c r="H8" s="27" t="s">
        <v>376</v>
      </c>
      <c r="I8" s="27">
        <v>5</v>
      </c>
      <c r="J8" s="27">
        <v>0</v>
      </c>
      <c r="K8" s="27" t="s">
        <v>377</v>
      </c>
      <c r="L8" s="27" t="s">
        <v>378</v>
      </c>
      <c r="M8" s="333">
        <v>218</v>
      </c>
      <c r="N8" s="334">
        <v>15</v>
      </c>
      <c r="O8" s="3">
        <v>0</v>
      </c>
      <c r="P8" s="3">
        <v>0</v>
      </c>
      <c r="Q8" s="337"/>
    </row>
    <row r="9" spans="1:17" ht="17.100000000000001" customHeight="1" x14ac:dyDescent="0.15">
      <c r="A9" s="27" t="s">
        <v>604</v>
      </c>
      <c r="B9" s="27">
        <v>0</v>
      </c>
      <c r="C9" s="27">
        <v>18</v>
      </c>
      <c r="D9" s="27">
        <v>0</v>
      </c>
      <c r="E9" s="27" t="s">
        <v>379</v>
      </c>
      <c r="F9" s="27">
        <v>7</v>
      </c>
      <c r="G9" s="27">
        <v>35</v>
      </c>
      <c r="H9" s="27">
        <v>0</v>
      </c>
      <c r="I9" s="27">
        <v>3</v>
      </c>
      <c r="J9" s="27">
        <v>0</v>
      </c>
      <c r="K9" s="27" t="s">
        <v>380</v>
      </c>
      <c r="L9" s="27" t="s">
        <v>381</v>
      </c>
      <c r="M9" s="333">
        <v>207</v>
      </c>
      <c r="N9" s="334">
        <v>11</v>
      </c>
      <c r="O9" s="3">
        <v>1</v>
      </c>
      <c r="P9" s="3">
        <v>1</v>
      </c>
      <c r="Q9" s="337"/>
    </row>
    <row r="10" spans="1:17" ht="17.100000000000001" customHeight="1" x14ac:dyDescent="0.15">
      <c r="A10" s="27" t="s">
        <v>605</v>
      </c>
      <c r="B10" s="27">
        <v>13</v>
      </c>
      <c r="C10" s="27">
        <v>8</v>
      </c>
      <c r="D10" s="27">
        <v>0</v>
      </c>
      <c r="E10" s="27" t="s">
        <v>382</v>
      </c>
      <c r="F10" s="27" t="s">
        <v>363</v>
      </c>
      <c r="G10" s="27">
        <v>37</v>
      </c>
      <c r="H10" s="27">
        <v>0</v>
      </c>
      <c r="I10" s="27">
        <v>5</v>
      </c>
      <c r="J10" s="27">
        <v>0</v>
      </c>
      <c r="K10" s="27" t="s">
        <v>383</v>
      </c>
      <c r="L10" s="27">
        <v>37</v>
      </c>
      <c r="M10" s="333">
        <v>241</v>
      </c>
      <c r="N10" s="334">
        <v>16</v>
      </c>
      <c r="O10" s="3">
        <v>1</v>
      </c>
      <c r="P10" s="3">
        <v>0</v>
      </c>
      <c r="Q10" s="337"/>
    </row>
    <row r="11" spans="1:17" ht="17.100000000000001" customHeight="1" x14ac:dyDescent="0.15">
      <c r="A11" s="27" t="s">
        <v>606</v>
      </c>
      <c r="B11" s="336" t="s">
        <v>384</v>
      </c>
      <c r="C11" s="3">
        <v>6</v>
      </c>
      <c r="D11" s="3">
        <v>0</v>
      </c>
      <c r="E11" s="3" t="s">
        <v>385</v>
      </c>
      <c r="F11" s="3" t="s">
        <v>386</v>
      </c>
      <c r="G11" s="3">
        <v>46</v>
      </c>
      <c r="H11" s="3">
        <v>0</v>
      </c>
      <c r="I11" s="3">
        <v>3</v>
      </c>
      <c r="J11" s="3">
        <v>0</v>
      </c>
      <c r="K11" s="3" t="s">
        <v>387</v>
      </c>
      <c r="L11" s="3" t="s">
        <v>388</v>
      </c>
      <c r="M11" s="338">
        <v>238</v>
      </c>
      <c r="N11" s="135">
        <v>14</v>
      </c>
      <c r="O11" s="3">
        <v>0</v>
      </c>
      <c r="P11" s="3">
        <v>0</v>
      </c>
      <c r="Q11" s="337"/>
    </row>
    <row r="12" spans="1:17" ht="17.100000000000001" customHeight="1" x14ac:dyDescent="0.15">
      <c r="A12" s="27" t="s">
        <v>607</v>
      </c>
      <c r="B12" s="336">
        <v>0</v>
      </c>
      <c r="C12" s="3" t="s">
        <v>389</v>
      </c>
      <c r="D12" s="3">
        <v>5</v>
      </c>
      <c r="E12" s="3" t="s">
        <v>390</v>
      </c>
      <c r="F12" s="3" t="s">
        <v>363</v>
      </c>
      <c r="G12" s="3" t="s">
        <v>379</v>
      </c>
      <c r="H12" s="3">
        <v>0</v>
      </c>
      <c r="I12" s="3">
        <v>5</v>
      </c>
      <c r="J12" s="3">
        <v>0</v>
      </c>
      <c r="K12" s="3" t="s">
        <v>391</v>
      </c>
      <c r="L12" s="3">
        <v>34</v>
      </c>
      <c r="M12" s="338">
        <v>217</v>
      </c>
      <c r="N12" s="135">
        <v>0</v>
      </c>
      <c r="O12" s="3">
        <v>0</v>
      </c>
      <c r="P12" s="3">
        <v>0</v>
      </c>
      <c r="Q12" s="337"/>
    </row>
    <row r="13" spans="1:17" ht="17.100000000000001" customHeight="1" x14ac:dyDescent="0.15">
      <c r="A13" s="27" t="s">
        <v>608</v>
      </c>
      <c r="B13" s="336">
        <v>1</v>
      </c>
      <c r="C13" s="3">
        <v>10</v>
      </c>
      <c r="D13" s="3">
        <v>8</v>
      </c>
      <c r="E13" s="3" t="s">
        <v>392</v>
      </c>
      <c r="F13" s="3" t="s">
        <v>393</v>
      </c>
      <c r="G13" s="3" t="s">
        <v>394</v>
      </c>
      <c r="H13" s="3">
        <v>0</v>
      </c>
      <c r="I13" s="3">
        <v>5</v>
      </c>
      <c r="J13" s="3">
        <v>0</v>
      </c>
      <c r="K13" s="3" t="s">
        <v>395</v>
      </c>
      <c r="L13" s="3">
        <v>0</v>
      </c>
      <c r="M13" s="338">
        <v>233</v>
      </c>
      <c r="N13" s="135">
        <v>16</v>
      </c>
      <c r="O13" s="3">
        <v>3</v>
      </c>
      <c r="P13" s="3">
        <v>0</v>
      </c>
      <c r="Q13" s="337"/>
    </row>
    <row r="14" spans="1:17" ht="17.100000000000001" customHeight="1" x14ac:dyDescent="0.15">
      <c r="A14" s="27" t="s">
        <v>609</v>
      </c>
      <c r="B14" s="336">
        <v>11</v>
      </c>
      <c r="C14" s="3">
        <v>8</v>
      </c>
      <c r="D14" s="3">
        <v>6</v>
      </c>
      <c r="E14" s="3" t="s">
        <v>396</v>
      </c>
      <c r="F14" s="3" t="s">
        <v>397</v>
      </c>
      <c r="G14" s="3" t="s">
        <v>398</v>
      </c>
      <c r="H14" s="3">
        <v>0</v>
      </c>
      <c r="I14" s="3">
        <v>3</v>
      </c>
      <c r="J14" s="3">
        <v>0</v>
      </c>
      <c r="K14" s="3" t="s">
        <v>399</v>
      </c>
      <c r="L14" s="3">
        <v>26</v>
      </c>
      <c r="M14" s="338">
        <v>255</v>
      </c>
      <c r="N14" s="135">
        <v>18</v>
      </c>
      <c r="O14" s="3">
        <v>2</v>
      </c>
      <c r="P14" s="3">
        <v>0</v>
      </c>
      <c r="Q14" s="337"/>
    </row>
    <row r="15" spans="1:17" ht="17.100000000000001" customHeight="1" x14ac:dyDescent="0.15">
      <c r="A15" s="27" t="s">
        <v>610</v>
      </c>
      <c r="B15" s="336">
        <f>5</f>
        <v>5</v>
      </c>
      <c r="C15" s="339" t="s">
        <v>400</v>
      </c>
      <c r="D15" s="3">
        <v>21</v>
      </c>
      <c r="E15" s="3">
        <v>58</v>
      </c>
      <c r="F15" s="3">
        <v>13</v>
      </c>
      <c r="G15" s="3">
        <v>60</v>
      </c>
      <c r="H15" s="3">
        <v>0</v>
      </c>
      <c r="I15" s="3">
        <v>7</v>
      </c>
      <c r="J15" s="3">
        <v>0</v>
      </c>
      <c r="K15" s="339" t="s">
        <v>401</v>
      </c>
      <c r="L15" s="3">
        <v>29</v>
      </c>
      <c r="M15" s="340">
        <v>259</v>
      </c>
      <c r="N15" s="341"/>
      <c r="O15" s="3">
        <v>3</v>
      </c>
      <c r="P15" s="3">
        <v>0</v>
      </c>
      <c r="Q15" s="337"/>
    </row>
    <row r="16" spans="1:17" ht="17.100000000000001" customHeight="1" x14ac:dyDescent="0.15">
      <c r="A16" s="27" t="s">
        <v>611</v>
      </c>
      <c r="B16" s="336">
        <v>4</v>
      </c>
      <c r="C16" s="339">
        <v>6</v>
      </c>
      <c r="D16" s="3">
        <v>17</v>
      </c>
      <c r="E16" s="3">
        <v>44</v>
      </c>
      <c r="F16" s="3">
        <v>10</v>
      </c>
      <c r="G16" s="3">
        <v>59</v>
      </c>
      <c r="H16" s="3">
        <v>0</v>
      </c>
      <c r="I16" s="3">
        <v>6</v>
      </c>
      <c r="J16" s="3">
        <v>0</v>
      </c>
      <c r="K16" s="339" t="s">
        <v>402</v>
      </c>
      <c r="L16" s="3">
        <v>17</v>
      </c>
      <c r="M16" s="342">
        <v>213</v>
      </c>
      <c r="N16" s="343"/>
      <c r="O16" s="3">
        <v>1</v>
      </c>
      <c r="P16" s="3">
        <v>0</v>
      </c>
      <c r="Q16" s="337"/>
    </row>
    <row r="17" spans="1:17" ht="17.100000000000001" customHeight="1" x14ac:dyDescent="0.15">
      <c r="A17" s="27" t="s">
        <v>612</v>
      </c>
      <c r="B17" s="336">
        <v>6</v>
      </c>
      <c r="C17" s="339">
        <v>5</v>
      </c>
      <c r="D17" s="3">
        <v>9</v>
      </c>
      <c r="E17" s="3">
        <v>38</v>
      </c>
      <c r="F17" s="3">
        <v>6</v>
      </c>
      <c r="G17" s="3">
        <v>53</v>
      </c>
      <c r="H17" s="3">
        <v>0</v>
      </c>
      <c r="I17" s="3">
        <v>5</v>
      </c>
      <c r="J17" s="3">
        <v>0</v>
      </c>
      <c r="K17" s="339" t="s">
        <v>403</v>
      </c>
      <c r="L17" s="3">
        <v>12</v>
      </c>
      <c r="M17" s="342">
        <v>204</v>
      </c>
      <c r="N17" s="343"/>
      <c r="O17" s="3">
        <v>4</v>
      </c>
      <c r="P17" s="3">
        <v>0</v>
      </c>
      <c r="Q17" s="337"/>
    </row>
    <row r="18" spans="1:17" ht="17.100000000000001" customHeight="1" x14ac:dyDescent="0.15">
      <c r="A18" s="27" t="s">
        <v>613</v>
      </c>
      <c r="B18" s="336" t="s">
        <v>404</v>
      </c>
      <c r="C18" s="339" t="s">
        <v>405</v>
      </c>
      <c r="D18" s="3" t="s">
        <v>406</v>
      </c>
      <c r="E18" s="3" t="s">
        <v>407</v>
      </c>
      <c r="F18" s="3">
        <v>7</v>
      </c>
      <c r="G18" s="3" t="s">
        <v>408</v>
      </c>
      <c r="H18" s="3">
        <v>0</v>
      </c>
      <c r="I18" s="3" t="s">
        <v>409</v>
      </c>
      <c r="J18" s="3">
        <v>0</v>
      </c>
      <c r="K18" s="339" t="s">
        <v>410</v>
      </c>
      <c r="L18" s="3" t="s">
        <v>411</v>
      </c>
      <c r="M18" s="342">
        <v>236</v>
      </c>
      <c r="N18" s="343"/>
      <c r="O18" s="3">
        <v>4</v>
      </c>
      <c r="P18" s="3">
        <v>0</v>
      </c>
      <c r="Q18" s="3">
        <v>39</v>
      </c>
    </row>
    <row r="19" spans="1:17" ht="17.100000000000001" customHeight="1" x14ac:dyDescent="0.15">
      <c r="A19" s="27" t="s">
        <v>614</v>
      </c>
      <c r="B19" s="336" t="s">
        <v>494</v>
      </c>
      <c r="C19" s="339" t="s">
        <v>495</v>
      </c>
      <c r="D19" s="3">
        <v>13</v>
      </c>
      <c r="E19" s="3" t="s">
        <v>496</v>
      </c>
      <c r="F19" s="3">
        <v>11</v>
      </c>
      <c r="G19" s="3" t="s">
        <v>497</v>
      </c>
      <c r="H19" s="3">
        <v>0</v>
      </c>
      <c r="I19" s="3">
        <v>4</v>
      </c>
      <c r="J19" s="3">
        <v>0</v>
      </c>
      <c r="K19" s="3" t="s">
        <v>498</v>
      </c>
      <c r="L19" s="3" t="s">
        <v>499</v>
      </c>
      <c r="M19" s="342">
        <v>230</v>
      </c>
      <c r="N19" s="343"/>
      <c r="O19" s="3">
        <v>1</v>
      </c>
      <c r="P19" s="3">
        <v>0</v>
      </c>
      <c r="Q19" s="3">
        <v>24</v>
      </c>
    </row>
    <row r="20" spans="1:17" ht="17.100000000000001" customHeight="1" x14ac:dyDescent="0.15">
      <c r="A20" s="344" t="s">
        <v>615</v>
      </c>
      <c r="B20" s="336">
        <v>0</v>
      </c>
      <c r="C20" s="339" t="s">
        <v>510</v>
      </c>
      <c r="D20" s="339" t="s">
        <v>511</v>
      </c>
      <c r="E20" s="3">
        <v>38</v>
      </c>
      <c r="F20" s="3">
        <v>0</v>
      </c>
      <c r="G20" s="339" t="s">
        <v>512</v>
      </c>
      <c r="H20" s="3">
        <v>0</v>
      </c>
      <c r="I20" s="339" t="s">
        <v>513</v>
      </c>
      <c r="J20" s="3">
        <v>0</v>
      </c>
      <c r="K20" s="339" t="s">
        <v>514</v>
      </c>
      <c r="L20" s="339" t="s">
        <v>515</v>
      </c>
      <c r="M20" s="342">
        <v>227</v>
      </c>
      <c r="N20" s="343"/>
      <c r="O20" s="3">
        <v>2</v>
      </c>
      <c r="P20" s="3">
        <v>0</v>
      </c>
      <c r="Q20" s="27">
        <v>29</v>
      </c>
    </row>
    <row r="21" spans="1:17" ht="17.100000000000001" customHeight="1" x14ac:dyDescent="0.15">
      <c r="A21" s="3" t="s">
        <v>616</v>
      </c>
      <c r="B21" s="336">
        <v>2</v>
      </c>
      <c r="C21" s="339" t="s">
        <v>545</v>
      </c>
      <c r="D21" s="3">
        <v>5</v>
      </c>
      <c r="E21" s="3" t="s">
        <v>546</v>
      </c>
      <c r="F21" s="3">
        <v>5</v>
      </c>
      <c r="G21" s="3" t="s">
        <v>547</v>
      </c>
      <c r="H21" s="3">
        <v>0</v>
      </c>
      <c r="I21" s="3">
        <v>7</v>
      </c>
      <c r="J21" s="3">
        <v>0</v>
      </c>
      <c r="K21" s="339" t="s">
        <v>548</v>
      </c>
      <c r="L21" s="3">
        <v>21</v>
      </c>
      <c r="M21" s="340">
        <v>211</v>
      </c>
      <c r="N21" s="343"/>
      <c r="O21" s="3">
        <v>0</v>
      </c>
      <c r="P21" s="3">
        <v>0</v>
      </c>
      <c r="Q21" s="3">
        <v>15</v>
      </c>
    </row>
    <row r="22" spans="1:17" ht="17.100000000000001" customHeight="1" x14ac:dyDescent="0.15">
      <c r="A22" s="3" t="s">
        <v>617</v>
      </c>
      <c r="B22" s="336">
        <v>5</v>
      </c>
      <c r="C22" s="339" t="s">
        <v>553</v>
      </c>
      <c r="D22" s="339" t="s">
        <v>554</v>
      </c>
      <c r="E22" s="3" t="s">
        <v>555</v>
      </c>
      <c r="F22" s="3" t="s">
        <v>556</v>
      </c>
      <c r="G22" s="339" t="s">
        <v>557</v>
      </c>
      <c r="H22" s="3">
        <v>0</v>
      </c>
      <c r="I22" s="339" t="s">
        <v>495</v>
      </c>
      <c r="J22" s="3">
        <v>0</v>
      </c>
      <c r="K22" s="339" t="s">
        <v>558</v>
      </c>
      <c r="L22" s="339">
        <v>20</v>
      </c>
      <c r="M22" s="340">
        <v>206</v>
      </c>
      <c r="N22" s="341"/>
      <c r="O22" s="3">
        <v>0</v>
      </c>
      <c r="P22" s="3">
        <v>0</v>
      </c>
      <c r="Q22" s="27">
        <v>23</v>
      </c>
    </row>
    <row r="23" spans="1:17" ht="17.100000000000001" customHeight="1" x14ac:dyDescent="0.15">
      <c r="A23" s="3" t="s">
        <v>641</v>
      </c>
      <c r="B23" s="336">
        <v>7</v>
      </c>
      <c r="C23" s="339" t="s">
        <v>652</v>
      </c>
      <c r="D23" s="339" t="s">
        <v>653</v>
      </c>
      <c r="E23" s="3">
        <v>38</v>
      </c>
      <c r="F23" s="3">
        <v>6</v>
      </c>
      <c r="G23" s="339" t="s">
        <v>654</v>
      </c>
      <c r="H23" s="3">
        <v>0</v>
      </c>
      <c r="I23" s="339">
        <v>11</v>
      </c>
      <c r="J23" s="3">
        <v>0</v>
      </c>
      <c r="K23" s="339" t="s">
        <v>655</v>
      </c>
      <c r="L23" s="339" t="s">
        <v>656</v>
      </c>
      <c r="M23" s="340">
        <v>242</v>
      </c>
      <c r="N23" s="341"/>
      <c r="O23" s="3">
        <v>3</v>
      </c>
      <c r="P23" s="3">
        <v>0</v>
      </c>
      <c r="Q23" s="27">
        <v>29</v>
      </c>
    </row>
    <row r="24" spans="1:17" ht="17.100000000000001" customHeight="1" x14ac:dyDescent="0.15">
      <c r="A24" s="3" t="s">
        <v>668</v>
      </c>
      <c r="B24" s="336">
        <v>5</v>
      </c>
      <c r="C24" s="339" t="s">
        <v>671</v>
      </c>
      <c r="D24" s="339">
        <v>9</v>
      </c>
      <c r="E24" s="3">
        <v>49</v>
      </c>
      <c r="F24" s="3">
        <v>4</v>
      </c>
      <c r="G24" s="339" t="s">
        <v>672</v>
      </c>
      <c r="H24" s="3">
        <v>0</v>
      </c>
      <c r="I24" s="339">
        <v>3</v>
      </c>
      <c r="J24" s="3">
        <v>0</v>
      </c>
      <c r="K24" s="339" t="s">
        <v>673</v>
      </c>
      <c r="L24" s="339" t="s">
        <v>674</v>
      </c>
      <c r="M24" s="340">
        <v>246</v>
      </c>
      <c r="N24" s="341"/>
      <c r="O24" s="3">
        <v>1</v>
      </c>
      <c r="P24" s="3">
        <v>0</v>
      </c>
      <c r="Q24" s="27">
        <v>37</v>
      </c>
    </row>
    <row r="25" spans="1:17" ht="17.100000000000001" customHeight="1" x14ac:dyDescent="0.15">
      <c r="A25" s="3" t="s">
        <v>682</v>
      </c>
      <c r="B25" s="336">
        <v>15</v>
      </c>
      <c r="C25" s="339" t="s">
        <v>695</v>
      </c>
      <c r="D25" s="339">
        <v>6</v>
      </c>
      <c r="E25" s="3" t="s">
        <v>696</v>
      </c>
      <c r="F25" s="3">
        <v>10</v>
      </c>
      <c r="G25" s="339" t="s">
        <v>697</v>
      </c>
      <c r="H25" s="3">
        <v>0</v>
      </c>
      <c r="I25" s="339">
        <v>2</v>
      </c>
      <c r="J25" s="3">
        <v>0</v>
      </c>
      <c r="K25" s="339" t="s">
        <v>698</v>
      </c>
      <c r="L25" s="339" t="s">
        <v>699</v>
      </c>
      <c r="M25" s="340">
        <v>211</v>
      </c>
      <c r="N25" s="341"/>
      <c r="O25" s="3">
        <v>4</v>
      </c>
      <c r="P25" s="3">
        <v>0</v>
      </c>
      <c r="Q25" s="27">
        <v>31</v>
      </c>
    </row>
    <row r="26" spans="1:17" ht="17.100000000000001" customHeight="1" x14ac:dyDescent="0.15">
      <c r="A26" s="3" t="s">
        <v>747</v>
      </c>
      <c r="B26" s="336">
        <v>5</v>
      </c>
      <c r="C26" s="339" t="s">
        <v>750</v>
      </c>
      <c r="D26" s="339" t="s">
        <v>752</v>
      </c>
      <c r="E26" s="3" t="s">
        <v>751</v>
      </c>
      <c r="F26" s="3">
        <v>7</v>
      </c>
      <c r="G26" s="339" t="s">
        <v>749</v>
      </c>
      <c r="H26" s="3">
        <v>0</v>
      </c>
      <c r="I26" s="339">
        <v>7</v>
      </c>
      <c r="J26" s="3">
        <v>0</v>
      </c>
      <c r="K26" s="339">
        <v>35</v>
      </c>
      <c r="L26" s="339" t="s">
        <v>515</v>
      </c>
      <c r="M26" s="340">
        <v>208</v>
      </c>
      <c r="N26" s="341"/>
      <c r="O26" s="3">
        <v>1</v>
      </c>
      <c r="P26" s="3">
        <v>0</v>
      </c>
      <c r="Q26" s="27">
        <v>32</v>
      </c>
    </row>
    <row r="27" spans="1:17" ht="17.100000000000001" customHeight="1" x14ac:dyDescent="0.15">
      <c r="A27" s="100" t="s">
        <v>592</v>
      </c>
      <c r="D27" t="s">
        <v>413</v>
      </c>
      <c r="O27" t="s">
        <v>753</v>
      </c>
    </row>
    <row r="28" spans="1:17" ht="17.100000000000001" customHeight="1" x14ac:dyDescent="0.15">
      <c r="A28" t="s">
        <v>412</v>
      </c>
      <c r="B28" s="42"/>
      <c r="C28" s="42"/>
    </row>
    <row r="29" spans="1:17" ht="17.100000000000001" customHeight="1" x14ac:dyDescent="0.15">
      <c r="A29" t="s">
        <v>414</v>
      </c>
      <c r="B29" s="42"/>
      <c r="C29" s="42"/>
    </row>
    <row r="30" spans="1:17" ht="17.100000000000001" customHeight="1" x14ac:dyDescent="0.15">
      <c r="A30" t="s">
        <v>415</v>
      </c>
      <c r="B30" s="42"/>
      <c r="C30" s="42"/>
    </row>
    <row r="31" spans="1:17" x14ac:dyDescent="0.15">
      <c r="B31" s="42"/>
      <c r="C31" s="42"/>
    </row>
    <row r="32" spans="1:17" x14ac:dyDescent="0.15">
      <c r="B32" s="42"/>
      <c r="C32" s="42"/>
    </row>
    <row r="33" spans="2:3" x14ac:dyDescent="0.15">
      <c r="B33" s="42"/>
      <c r="C33" s="42"/>
    </row>
    <row r="34" spans="2:3" x14ac:dyDescent="0.15">
      <c r="B34" s="42"/>
      <c r="C34" s="42"/>
    </row>
    <row r="35" spans="2:3" x14ac:dyDescent="0.15">
      <c r="B35" s="42"/>
      <c r="C35" s="42"/>
    </row>
    <row r="36" spans="2:3" x14ac:dyDescent="0.15">
      <c r="B36" s="42"/>
      <c r="C36" s="42"/>
    </row>
    <row r="37" spans="2:3" x14ac:dyDescent="0.15">
      <c r="B37" s="42"/>
      <c r="C37" s="42"/>
    </row>
    <row r="38" spans="2:3" x14ac:dyDescent="0.15">
      <c r="B38" s="42"/>
      <c r="C38" s="42"/>
    </row>
    <row r="39" spans="2:3" x14ac:dyDescent="0.15">
      <c r="B39" s="42"/>
      <c r="C39" s="42"/>
    </row>
    <row r="40" spans="2:3" x14ac:dyDescent="0.15">
      <c r="B40" s="42"/>
      <c r="C40" s="42"/>
    </row>
    <row r="41" spans="2:3" x14ac:dyDescent="0.15">
      <c r="B41" s="42"/>
      <c r="C41" s="42"/>
    </row>
    <row r="42" spans="2:3" x14ac:dyDescent="0.15">
      <c r="B42" s="42"/>
      <c r="C42" s="42"/>
    </row>
    <row r="43" spans="2:3" x14ac:dyDescent="0.15">
      <c r="B43" s="42"/>
      <c r="C43" s="42"/>
    </row>
    <row r="44" spans="2:3" x14ac:dyDescent="0.15">
      <c r="B44" s="42"/>
      <c r="C44" s="42"/>
    </row>
    <row r="45" spans="2:3" x14ac:dyDescent="0.15">
      <c r="B45" s="42"/>
      <c r="C45" s="42"/>
    </row>
    <row r="46" spans="2:3" x14ac:dyDescent="0.15">
      <c r="B46" s="42"/>
      <c r="C46" s="42"/>
    </row>
    <row r="47" spans="2:3" x14ac:dyDescent="0.15">
      <c r="B47" s="42"/>
      <c r="C47" s="42"/>
    </row>
  </sheetData>
  <sheetProtection formatCells="0" insertColumns="0" insertRows="0"/>
  <mergeCells count="7">
    <mergeCell ref="Q4:Q5"/>
    <mergeCell ref="A4:A5"/>
    <mergeCell ref="B4:L4"/>
    <mergeCell ref="M4:M5"/>
    <mergeCell ref="N4:N5"/>
    <mergeCell ref="O4:O5"/>
    <mergeCell ref="P4:P5"/>
  </mergeCells>
  <phoneticPr fontId="3"/>
  <pageMargins left="0.78740157480314965" right="0.78740157480314965" top="0.59055118110236227" bottom="0.59055118110236227" header="0.51181102362204722" footer="0.51181102362204722"/>
  <pageSetup paperSize="9" scale="78" orientation="landscape" verticalDpi="300" r:id="rId1"/>
  <headerFooter scaleWithDoc="0" alignWithMargins="0">
    <oddFooter>&amp;A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D3AED-D3BE-42E2-807C-8656AD817A32}">
  <dimension ref="A1:R90"/>
  <sheetViews>
    <sheetView view="pageBreakPreview" zoomScaleNormal="100" zoomScaleSheetLayoutView="100" workbookViewId="0"/>
  </sheetViews>
  <sheetFormatPr defaultRowHeight="13.5" x14ac:dyDescent="0.15"/>
  <cols>
    <col min="1" max="1" width="18.625" customWidth="1"/>
    <col min="2" max="16" width="8.625" customWidth="1"/>
    <col min="17" max="17" width="8" customWidth="1"/>
    <col min="19" max="19" width="9.875" customWidth="1"/>
    <col min="20" max="20" width="7.625" customWidth="1"/>
  </cols>
  <sheetData>
    <row r="1" spans="1:18" ht="17.25" x14ac:dyDescent="0.2">
      <c r="A1" s="1" t="s">
        <v>416</v>
      </c>
    </row>
    <row r="2" spans="1:18" ht="12.95" customHeight="1" x14ac:dyDescent="0.2">
      <c r="A2" s="1"/>
    </row>
    <row r="3" spans="1:18" ht="17.100000000000001" customHeight="1" x14ac:dyDescent="0.15">
      <c r="B3" s="81"/>
      <c r="C3" s="81"/>
      <c r="D3" s="81"/>
      <c r="F3" s="81" t="s">
        <v>664</v>
      </c>
      <c r="H3" s="164"/>
      <c r="I3" s="164" t="s">
        <v>344</v>
      </c>
    </row>
    <row r="4" spans="1:18" ht="17.100000000000001" customHeight="1" x14ac:dyDescent="0.15">
      <c r="A4" s="27" t="s">
        <v>417</v>
      </c>
      <c r="B4" s="251" t="s">
        <v>614</v>
      </c>
      <c r="C4" s="263" t="s">
        <v>615</v>
      </c>
      <c r="D4" s="263" t="s">
        <v>616</v>
      </c>
      <c r="E4" s="263" t="s">
        <v>617</v>
      </c>
      <c r="F4" s="263" t="s">
        <v>641</v>
      </c>
      <c r="G4" s="263" t="s">
        <v>668</v>
      </c>
      <c r="H4" s="263" t="s">
        <v>682</v>
      </c>
      <c r="I4" s="263" t="s">
        <v>747</v>
      </c>
      <c r="J4" s="124"/>
      <c r="K4" s="101"/>
      <c r="L4" s="124"/>
      <c r="M4" s="101"/>
      <c r="N4" s="124"/>
      <c r="O4" s="124"/>
      <c r="P4" s="124"/>
      <c r="Q4" s="124"/>
      <c r="R4" s="124"/>
    </row>
    <row r="5" spans="1:18" ht="17.100000000000001" customHeight="1" x14ac:dyDescent="0.15">
      <c r="A5" s="345" t="s">
        <v>418</v>
      </c>
      <c r="B5" s="133">
        <v>4</v>
      </c>
      <c r="C5" s="133">
        <v>0</v>
      </c>
      <c r="D5" s="133">
        <v>1</v>
      </c>
      <c r="E5" s="133">
        <v>1</v>
      </c>
      <c r="F5" s="133">
        <v>1</v>
      </c>
      <c r="G5" s="133">
        <v>2</v>
      </c>
      <c r="H5" s="133">
        <v>3</v>
      </c>
      <c r="I5" s="133">
        <v>2</v>
      </c>
      <c r="K5" s="100"/>
    </row>
    <row r="6" spans="1:18" ht="17.100000000000001" customHeight="1" x14ac:dyDescent="0.15">
      <c r="A6" s="346" t="s">
        <v>419</v>
      </c>
      <c r="B6" s="133">
        <v>4</v>
      </c>
      <c r="C6" s="133">
        <v>1</v>
      </c>
      <c r="D6" s="133">
        <v>11</v>
      </c>
      <c r="E6" s="133">
        <v>13</v>
      </c>
      <c r="F6" s="133">
        <v>7</v>
      </c>
      <c r="G6" s="133">
        <v>11</v>
      </c>
      <c r="H6" s="133">
        <v>7</v>
      </c>
      <c r="I6" s="133">
        <v>3</v>
      </c>
      <c r="K6" s="32"/>
    </row>
    <row r="7" spans="1:18" ht="17.100000000000001" customHeight="1" x14ac:dyDescent="0.15">
      <c r="A7" s="346" t="s">
        <v>420</v>
      </c>
      <c r="B7" s="133">
        <v>2</v>
      </c>
      <c r="C7" s="133">
        <v>0</v>
      </c>
      <c r="D7" s="133">
        <v>1</v>
      </c>
      <c r="E7" s="133">
        <v>2</v>
      </c>
      <c r="F7" s="133">
        <v>3</v>
      </c>
      <c r="G7" s="133">
        <v>1</v>
      </c>
      <c r="H7" s="133">
        <v>0</v>
      </c>
      <c r="I7" s="133">
        <v>0</v>
      </c>
      <c r="K7" s="32"/>
    </row>
    <row r="8" spans="1:18" ht="17.100000000000001" customHeight="1" x14ac:dyDescent="0.15">
      <c r="A8" s="346" t="s">
        <v>421</v>
      </c>
      <c r="B8" s="133">
        <v>2</v>
      </c>
      <c r="C8" s="133">
        <v>0</v>
      </c>
      <c r="D8" s="133">
        <v>0</v>
      </c>
      <c r="E8" s="133">
        <v>1</v>
      </c>
      <c r="F8" s="133">
        <v>0</v>
      </c>
      <c r="G8" s="133">
        <v>0</v>
      </c>
      <c r="H8" s="133">
        <v>1</v>
      </c>
      <c r="I8" s="133">
        <v>1</v>
      </c>
      <c r="K8" s="32"/>
    </row>
    <row r="9" spans="1:18" ht="17.100000000000001" customHeight="1" x14ac:dyDescent="0.15">
      <c r="A9" s="346" t="s">
        <v>422</v>
      </c>
      <c r="B9" s="133">
        <v>0</v>
      </c>
      <c r="C9" s="133">
        <v>0</v>
      </c>
      <c r="D9" s="133">
        <v>1</v>
      </c>
      <c r="E9" s="133">
        <v>0</v>
      </c>
      <c r="F9" s="133">
        <v>0</v>
      </c>
      <c r="G9" s="133">
        <v>0</v>
      </c>
      <c r="H9" s="133">
        <v>0</v>
      </c>
      <c r="I9" s="133">
        <v>1</v>
      </c>
      <c r="K9" s="32"/>
    </row>
    <row r="10" spans="1:18" ht="17.100000000000001" customHeight="1" x14ac:dyDescent="0.15">
      <c r="A10" s="346" t="s">
        <v>423</v>
      </c>
      <c r="B10" s="133">
        <v>1</v>
      </c>
      <c r="C10" s="133">
        <v>0</v>
      </c>
      <c r="D10" s="133">
        <v>2</v>
      </c>
      <c r="E10" s="133">
        <v>0</v>
      </c>
      <c r="F10" s="133">
        <v>1</v>
      </c>
      <c r="G10" s="133">
        <v>0</v>
      </c>
      <c r="H10" s="133">
        <v>0</v>
      </c>
      <c r="I10" s="133">
        <v>0</v>
      </c>
      <c r="K10" s="32"/>
    </row>
    <row r="11" spans="1:18" ht="17.100000000000001" customHeight="1" x14ac:dyDescent="0.15">
      <c r="A11" s="346" t="s">
        <v>424</v>
      </c>
      <c r="B11" s="133">
        <v>1</v>
      </c>
      <c r="C11" s="133">
        <v>0</v>
      </c>
      <c r="D11" s="133">
        <v>0</v>
      </c>
      <c r="E11" s="133">
        <v>0</v>
      </c>
      <c r="F11" s="133">
        <v>1</v>
      </c>
      <c r="G11" s="133">
        <v>1</v>
      </c>
      <c r="H11" s="133">
        <v>2</v>
      </c>
      <c r="I11" s="133">
        <v>2</v>
      </c>
      <c r="K11" s="32"/>
    </row>
    <row r="12" spans="1:18" ht="17.100000000000001" customHeight="1" x14ac:dyDescent="0.15">
      <c r="A12" s="346" t="s">
        <v>425</v>
      </c>
      <c r="B12" s="133">
        <v>0</v>
      </c>
      <c r="C12" s="133">
        <v>2</v>
      </c>
      <c r="D12" s="133">
        <v>0</v>
      </c>
      <c r="E12" s="133">
        <v>1</v>
      </c>
      <c r="F12" s="133">
        <v>0</v>
      </c>
      <c r="G12" s="133">
        <v>1</v>
      </c>
      <c r="H12" s="133">
        <v>1</v>
      </c>
      <c r="I12" s="133">
        <v>0</v>
      </c>
      <c r="K12" s="32"/>
    </row>
    <row r="13" spans="1:18" ht="17.100000000000001" customHeight="1" x14ac:dyDescent="0.15">
      <c r="A13" s="346" t="s">
        <v>426</v>
      </c>
      <c r="B13" s="133">
        <v>0</v>
      </c>
      <c r="C13" s="133">
        <v>0</v>
      </c>
      <c r="D13" s="133">
        <v>0</v>
      </c>
      <c r="E13" s="133">
        <v>0</v>
      </c>
      <c r="F13" s="133">
        <v>0</v>
      </c>
      <c r="G13" s="133">
        <v>0</v>
      </c>
      <c r="H13" s="133">
        <v>1</v>
      </c>
      <c r="I13" s="133">
        <v>1</v>
      </c>
      <c r="K13" s="32"/>
    </row>
    <row r="14" spans="1:18" ht="17.100000000000001" customHeight="1" x14ac:dyDescent="0.15">
      <c r="A14" s="346" t="s">
        <v>427</v>
      </c>
      <c r="B14" s="133">
        <v>0</v>
      </c>
      <c r="C14" s="133">
        <v>0</v>
      </c>
      <c r="D14" s="133">
        <v>0</v>
      </c>
      <c r="E14" s="133">
        <v>1</v>
      </c>
      <c r="F14" s="133">
        <v>0</v>
      </c>
      <c r="G14" s="133">
        <v>0</v>
      </c>
      <c r="H14" s="133">
        <v>0</v>
      </c>
      <c r="I14" s="133">
        <v>0</v>
      </c>
      <c r="K14" s="32"/>
    </row>
    <row r="15" spans="1:18" ht="17.100000000000001" customHeight="1" x14ac:dyDescent="0.15">
      <c r="A15" s="346" t="s">
        <v>428</v>
      </c>
      <c r="B15" s="133">
        <v>1</v>
      </c>
      <c r="C15" s="133">
        <v>3</v>
      </c>
      <c r="D15" s="133">
        <v>1</v>
      </c>
      <c r="E15" s="133">
        <v>1</v>
      </c>
      <c r="F15" s="133">
        <v>0</v>
      </c>
      <c r="G15" s="133">
        <v>0</v>
      </c>
      <c r="H15" s="133">
        <v>0</v>
      </c>
      <c r="I15" s="133">
        <v>0</v>
      </c>
      <c r="K15" s="32"/>
    </row>
    <row r="16" spans="1:18" ht="17.100000000000001" customHeight="1" x14ac:dyDescent="0.15">
      <c r="A16" s="346" t="s">
        <v>429</v>
      </c>
      <c r="B16" s="133">
        <v>0</v>
      </c>
      <c r="C16" s="133">
        <v>0</v>
      </c>
      <c r="D16" s="133">
        <v>0</v>
      </c>
      <c r="E16" s="133">
        <v>0</v>
      </c>
      <c r="F16" s="133">
        <v>1</v>
      </c>
      <c r="G16" s="133">
        <v>0</v>
      </c>
      <c r="H16" s="133">
        <v>0</v>
      </c>
      <c r="I16" s="133">
        <v>0</v>
      </c>
      <c r="K16" s="32"/>
    </row>
    <row r="17" spans="1:11" ht="17.100000000000001" customHeight="1" x14ac:dyDescent="0.15">
      <c r="A17" s="346" t="s">
        <v>430</v>
      </c>
      <c r="B17" s="133">
        <v>0</v>
      </c>
      <c r="C17" s="133">
        <v>0</v>
      </c>
      <c r="D17" s="133">
        <v>0</v>
      </c>
      <c r="E17" s="133">
        <v>0</v>
      </c>
      <c r="F17" s="133">
        <v>0</v>
      </c>
      <c r="G17" s="133">
        <v>0</v>
      </c>
      <c r="H17" s="133">
        <v>0</v>
      </c>
      <c r="I17" s="133">
        <v>0</v>
      </c>
      <c r="K17" s="32"/>
    </row>
    <row r="18" spans="1:11" ht="17.100000000000001" customHeight="1" x14ac:dyDescent="0.15">
      <c r="A18" s="346" t="s">
        <v>431</v>
      </c>
      <c r="B18" s="133">
        <v>0</v>
      </c>
      <c r="C18" s="133">
        <v>1</v>
      </c>
      <c r="D18" s="133">
        <v>1</v>
      </c>
      <c r="E18" s="133">
        <v>4</v>
      </c>
      <c r="F18" s="133">
        <v>3</v>
      </c>
      <c r="G18" s="133">
        <v>1</v>
      </c>
      <c r="H18" s="133">
        <v>0</v>
      </c>
      <c r="I18" s="133">
        <v>0</v>
      </c>
      <c r="K18" s="32"/>
    </row>
    <row r="19" spans="1:11" ht="17.100000000000001" customHeight="1" x14ac:dyDescent="0.15">
      <c r="A19" s="346" t="s">
        <v>432</v>
      </c>
      <c r="B19" s="133">
        <v>2</v>
      </c>
      <c r="C19" s="133">
        <v>0</v>
      </c>
      <c r="D19" s="133">
        <v>0</v>
      </c>
      <c r="E19" s="133">
        <v>1</v>
      </c>
      <c r="F19" s="133">
        <v>2</v>
      </c>
      <c r="G19" s="133">
        <v>0</v>
      </c>
      <c r="H19" s="133">
        <v>4</v>
      </c>
      <c r="I19" s="133">
        <v>0</v>
      </c>
      <c r="K19" s="32"/>
    </row>
    <row r="20" spans="1:11" ht="17.100000000000001" customHeight="1" x14ac:dyDescent="0.15">
      <c r="A20" s="346" t="s">
        <v>433</v>
      </c>
      <c r="B20" s="133">
        <v>0</v>
      </c>
      <c r="C20" s="133">
        <v>1</v>
      </c>
      <c r="D20" s="133">
        <v>0</v>
      </c>
      <c r="E20" s="133">
        <v>0</v>
      </c>
      <c r="F20" s="133">
        <v>0</v>
      </c>
      <c r="G20" s="133">
        <v>0</v>
      </c>
      <c r="H20" s="133">
        <v>0</v>
      </c>
      <c r="I20" s="133">
        <v>0</v>
      </c>
      <c r="K20" s="32"/>
    </row>
    <row r="21" spans="1:11" ht="17.100000000000001" customHeight="1" x14ac:dyDescent="0.15">
      <c r="A21" s="346" t="s">
        <v>434</v>
      </c>
      <c r="B21" s="133">
        <v>0</v>
      </c>
      <c r="C21" s="133">
        <v>0</v>
      </c>
      <c r="D21" s="133">
        <v>3</v>
      </c>
      <c r="E21" s="133">
        <v>0</v>
      </c>
      <c r="F21" s="133">
        <v>4</v>
      </c>
      <c r="G21" s="133">
        <v>2</v>
      </c>
      <c r="H21" s="133">
        <v>0</v>
      </c>
      <c r="I21" s="133">
        <v>0</v>
      </c>
      <c r="K21" s="32"/>
    </row>
    <row r="22" spans="1:11" ht="17.100000000000001" customHeight="1" x14ac:dyDescent="0.15">
      <c r="A22" s="346" t="s">
        <v>263</v>
      </c>
      <c r="B22" s="133">
        <v>9</v>
      </c>
      <c r="C22" s="133">
        <v>4</v>
      </c>
      <c r="D22" s="133">
        <v>5</v>
      </c>
      <c r="E22" s="133">
        <v>7</v>
      </c>
      <c r="F22" s="133">
        <v>10</v>
      </c>
      <c r="G22" s="133">
        <v>4</v>
      </c>
      <c r="H22" s="133">
        <v>3</v>
      </c>
      <c r="I22" s="133">
        <v>2</v>
      </c>
      <c r="K22" s="32"/>
    </row>
    <row r="23" spans="1:11" ht="17.100000000000001" customHeight="1" x14ac:dyDescent="0.15">
      <c r="A23" s="27" t="s">
        <v>12</v>
      </c>
      <c r="B23" s="180">
        <f>SUM(B5:B22)</f>
        <v>26</v>
      </c>
      <c r="C23" s="133">
        <f>SUM(C5:C22)</f>
        <v>12</v>
      </c>
      <c r="D23" s="133">
        <f t="shared" ref="D23:I23" si="0">SUM(D5:D22)</f>
        <v>26</v>
      </c>
      <c r="E23" s="133">
        <f t="shared" si="0"/>
        <v>32</v>
      </c>
      <c r="F23" s="133">
        <f t="shared" si="0"/>
        <v>33</v>
      </c>
      <c r="G23" s="133">
        <f t="shared" si="0"/>
        <v>23</v>
      </c>
      <c r="H23" s="133">
        <f t="shared" si="0"/>
        <v>22</v>
      </c>
      <c r="I23" s="133">
        <f t="shared" si="0"/>
        <v>12</v>
      </c>
      <c r="K23" s="101"/>
    </row>
    <row r="24" spans="1:11" ht="17.100000000000001" customHeight="1" x14ac:dyDescent="0.15">
      <c r="A24" s="176" t="s">
        <v>659</v>
      </c>
      <c r="B24" s="176"/>
      <c r="C24" s="176"/>
      <c r="D24" s="190"/>
    </row>
    <row r="25" spans="1:11" x14ac:dyDescent="0.15">
      <c r="A25" s="12"/>
      <c r="B25" s="12"/>
    </row>
    <row r="37" spans="1:14" ht="17.25" x14ac:dyDescent="0.2">
      <c r="A37" s="1" t="s">
        <v>661</v>
      </c>
    </row>
    <row r="38" spans="1:14" ht="12.95" customHeight="1" x14ac:dyDescent="0.2">
      <c r="A38" s="1"/>
    </row>
    <row r="39" spans="1:14" ht="17.100000000000001" customHeight="1" x14ac:dyDescent="0.15">
      <c r="K39" s="81" t="s">
        <v>664</v>
      </c>
      <c r="N39" s="164" t="s">
        <v>344</v>
      </c>
    </row>
    <row r="40" spans="1:14" ht="17.100000000000001" customHeight="1" x14ac:dyDescent="0.15">
      <c r="A40" s="27" t="s">
        <v>417</v>
      </c>
      <c r="B40" s="251" t="s">
        <v>601</v>
      </c>
      <c r="C40" s="251" t="s">
        <v>602</v>
      </c>
      <c r="D40" s="251" t="s">
        <v>603</v>
      </c>
      <c r="E40" s="251" t="s">
        <v>604</v>
      </c>
      <c r="F40" s="251" t="s">
        <v>605</v>
      </c>
      <c r="G40" s="251" t="s">
        <v>606</v>
      </c>
      <c r="H40" s="251" t="s">
        <v>607</v>
      </c>
      <c r="I40" s="251" t="s">
        <v>608</v>
      </c>
      <c r="J40" s="251" t="s">
        <v>609</v>
      </c>
      <c r="K40" s="251" t="s">
        <v>610</v>
      </c>
      <c r="L40" s="251" t="s">
        <v>611</v>
      </c>
      <c r="M40" s="251" t="s">
        <v>612</v>
      </c>
      <c r="N40" s="251" t="s">
        <v>613</v>
      </c>
    </row>
    <row r="41" spans="1:14" ht="17.100000000000001" customHeight="1" x14ac:dyDescent="0.15">
      <c r="A41" s="345" t="s">
        <v>418</v>
      </c>
      <c r="B41" s="347">
        <v>5</v>
      </c>
      <c r="C41" s="347">
        <v>4</v>
      </c>
      <c r="D41" s="133">
        <v>0</v>
      </c>
      <c r="E41" s="133">
        <v>2</v>
      </c>
      <c r="F41" s="133">
        <v>5</v>
      </c>
      <c r="G41" s="133">
        <v>5</v>
      </c>
      <c r="H41" s="133">
        <v>0</v>
      </c>
      <c r="I41" s="133">
        <v>0</v>
      </c>
      <c r="J41" s="133">
        <v>1</v>
      </c>
      <c r="K41" s="133">
        <v>2</v>
      </c>
      <c r="L41" s="133">
        <v>0</v>
      </c>
      <c r="M41" s="133">
        <v>0</v>
      </c>
      <c r="N41" s="133">
        <v>0</v>
      </c>
    </row>
    <row r="42" spans="1:14" ht="17.100000000000001" customHeight="1" x14ac:dyDescent="0.15">
      <c r="A42" s="346" t="s">
        <v>419</v>
      </c>
      <c r="B42" s="347">
        <v>7</v>
      </c>
      <c r="C42" s="347">
        <v>7</v>
      </c>
      <c r="D42" s="133">
        <v>7</v>
      </c>
      <c r="E42" s="133">
        <v>7</v>
      </c>
      <c r="F42" s="133">
        <v>7</v>
      </c>
      <c r="G42" s="133">
        <v>14</v>
      </c>
      <c r="H42" s="133">
        <v>14</v>
      </c>
      <c r="I42" s="133">
        <v>9</v>
      </c>
      <c r="J42" s="133">
        <v>11</v>
      </c>
      <c r="K42" s="133">
        <v>17</v>
      </c>
      <c r="L42" s="133">
        <v>9</v>
      </c>
      <c r="M42" s="133">
        <v>12</v>
      </c>
      <c r="N42" s="133">
        <v>11</v>
      </c>
    </row>
    <row r="43" spans="1:14" ht="17.100000000000001" customHeight="1" x14ac:dyDescent="0.15">
      <c r="A43" s="346" t="s">
        <v>420</v>
      </c>
      <c r="B43" s="347">
        <v>1</v>
      </c>
      <c r="C43" s="347">
        <v>2</v>
      </c>
      <c r="D43" s="133">
        <v>4</v>
      </c>
      <c r="E43" s="133">
        <v>2</v>
      </c>
      <c r="F43" s="133">
        <v>1</v>
      </c>
      <c r="G43" s="133">
        <v>1</v>
      </c>
      <c r="H43" s="133">
        <v>1</v>
      </c>
      <c r="I43" s="133">
        <v>0</v>
      </c>
      <c r="J43" s="133">
        <v>2</v>
      </c>
      <c r="K43" s="133">
        <v>3</v>
      </c>
      <c r="L43" s="133">
        <v>4</v>
      </c>
      <c r="M43" s="133">
        <v>2</v>
      </c>
      <c r="N43" s="133">
        <v>0</v>
      </c>
    </row>
    <row r="44" spans="1:14" ht="17.100000000000001" customHeight="1" x14ac:dyDescent="0.15">
      <c r="A44" s="346" t="s">
        <v>421</v>
      </c>
      <c r="B44" s="347">
        <v>0</v>
      </c>
      <c r="C44" s="347">
        <v>1</v>
      </c>
      <c r="D44" s="133">
        <v>1</v>
      </c>
      <c r="E44" s="133">
        <v>0</v>
      </c>
      <c r="F44" s="133">
        <v>0</v>
      </c>
      <c r="G44" s="133">
        <v>2</v>
      </c>
      <c r="H44" s="133">
        <v>4</v>
      </c>
      <c r="I44" s="133">
        <v>2</v>
      </c>
      <c r="J44" s="133">
        <v>1</v>
      </c>
      <c r="K44" s="133">
        <v>0</v>
      </c>
      <c r="L44" s="133">
        <v>0</v>
      </c>
      <c r="M44" s="133">
        <v>1</v>
      </c>
      <c r="N44" s="133">
        <v>0</v>
      </c>
    </row>
    <row r="45" spans="1:14" ht="17.100000000000001" customHeight="1" x14ac:dyDescent="0.15">
      <c r="A45" s="346" t="s">
        <v>422</v>
      </c>
      <c r="B45" s="347">
        <v>2</v>
      </c>
      <c r="C45" s="347">
        <v>0</v>
      </c>
      <c r="D45" s="133">
        <v>4</v>
      </c>
      <c r="E45" s="133">
        <v>0</v>
      </c>
      <c r="F45" s="133">
        <v>1</v>
      </c>
      <c r="G45" s="133">
        <v>1</v>
      </c>
      <c r="H45" s="133">
        <v>0</v>
      </c>
      <c r="I45" s="133">
        <v>0</v>
      </c>
      <c r="J45" s="133">
        <v>2</v>
      </c>
      <c r="K45" s="133">
        <v>0</v>
      </c>
      <c r="L45" s="133">
        <v>1</v>
      </c>
      <c r="M45" s="133">
        <v>1</v>
      </c>
      <c r="N45" s="133">
        <v>0</v>
      </c>
    </row>
    <row r="46" spans="1:14" ht="17.100000000000001" customHeight="1" x14ac:dyDescent="0.15">
      <c r="A46" s="346" t="s">
        <v>423</v>
      </c>
      <c r="B46" s="347">
        <v>2</v>
      </c>
      <c r="C46" s="347">
        <v>1</v>
      </c>
      <c r="D46" s="133">
        <v>5</v>
      </c>
      <c r="E46" s="133">
        <v>0</v>
      </c>
      <c r="F46" s="133">
        <v>3</v>
      </c>
      <c r="G46" s="133">
        <v>2</v>
      </c>
      <c r="H46" s="133">
        <v>3</v>
      </c>
      <c r="I46" s="133">
        <v>1</v>
      </c>
      <c r="J46" s="133">
        <v>2</v>
      </c>
      <c r="K46" s="133">
        <v>0</v>
      </c>
      <c r="L46" s="133">
        <v>1</v>
      </c>
      <c r="M46" s="133">
        <v>1</v>
      </c>
      <c r="N46" s="133">
        <v>4</v>
      </c>
    </row>
    <row r="47" spans="1:14" ht="17.100000000000001" customHeight="1" x14ac:dyDescent="0.15">
      <c r="A47" s="346" t="s">
        <v>424</v>
      </c>
      <c r="B47" s="347">
        <v>2</v>
      </c>
      <c r="C47" s="347">
        <v>1</v>
      </c>
      <c r="D47" s="133">
        <v>4</v>
      </c>
      <c r="E47" s="133">
        <v>2</v>
      </c>
      <c r="F47" s="133">
        <v>0</v>
      </c>
      <c r="G47" s="133">
        <v>6</v>
      </c>
      <c r="H47" s="133">
        <v>0</v>
      </c>
      <c r="I47" s="133">
        <v>0</v>
      </c>
      <c r="J47" s="133">
        <v>1</v>
      </c>
      <c r="K47" s="133">
        <v>1</v>
      </c>
      <c r="L47" s="133">
        <v>0</v>
      </c>
      <c r="M47" s="133">
        <v>1</v>
      </c>
      <c r="N47" s="133">
        <v>2</v>
      </c>
    </row>
    <row r="48" spans="1:14" ht="17.100000000000001" customHeight="1" x14ac:dyDescent="0.15">
      <c r="A48" s="346" t="s">
        <v>425</v>
      </c>
      <c r="B48" s="347">
        <v>0</v>
      </c>
      <c r="C48" s="347">
        <v>0</v>
      </c>
      <c r="D48" s="133">
        <v>0</v>
      </c>
      <c r="E48" s="133">
        <v>0</v>
      </c>
      <c r="F48" s="133">
        <v>0</v>
      </c>
      <c r="G48" s="133">
        <v>3</v>
      </c>
      <c r="H48" s="133">
        <v>0</v>
      </c>
      <c r="I48" s="133">
        <v>0</v>
      </c>
      <c r="J48" s="133">
        <v>0</v>
      </c>
      <c r="K48" s="133">
        <v>0</v>
      </c>
      <c r="L48" s="133">
        <v>0</v>
      </c>
      <c r="M48" s="133">
        <v>0</v>
      </c>
      <c r="N48" s="133">
        <v>1</v>
      </c>
    </row>
    <row r="49" spans="1:14" ht="17.100000000000001" customHeight="1" x14ac:dyDescent="0.15">
      <c r="A49" s="346" t="s">
        <v>426</v>
      </c>
      <c r="B49" s="347">
        <v>0</v>
      </c>
      <c r="C49" s="348">
        <v>0</v>
      </c>
      <c r="D49" s="133">
        <v>1</v>
      </c>
      <c r="E49" s="133">
        <v>1</v>
      </c>
      <c r="F49" s="133">
        <v>0</v>
      </c>
      <c r="G49" s="133">
        <v>0</v>
      </c>
      <c r="H49" s="133">
        <v>0</v>
      </c>
      <c r="I49" s="133">
        <v>0</v>
      </c>
      <c r="J49" s="133">
        <v>0</v>
      </c>
      <c r="K49" s="133">
        <v>0</v>
      </c>
      <c r="L49" s="133">
        <v>0</v>
      </c>
      <c r="M49" s="133">
        <v>0</v>
      </c>
      <c r="N49" s="133">
        <v>1</v>
      </c>
    </row>
    <row r="50" spans="1:14" ht="17.100000000000001" customHeight="1" x14ac:dyDescent="0.15">
      <c r="A50" s="346" t="s">
        <v>427</v>
      </c>
      <c r="B50" s="347">
        <v>0</v>
      </c>
      <c r="C50" s="348">
        <v>0</v>
      </c>
      <c r="D50" s="133">
        <v>0</v>
      </c>
      <c r="E50" s="133">
        <v>0</v>
      </c>
      <c r="F50" s="133">
        <v>0</v>
      </c>
      <c r="G50" s="133">
        <v>0</v>
      </c>
      <c r="H50" s="133">
        <v>0</v>
      </c>
      <c r="I50" s="133">
        <v>0</v>
      </c>
      <c r="J50" s="133">
        <v>0</v>
      </c>
      <c r="K50" s="133">
        <v>0</v>
      </c>
      <c r="L50" s="133">
        <v>0</v>
      </c>
      <c r="M50" s="133">
        <v>1</v>
      </c>
      <c r="N50" s="133">
        <v>0</v>
      </c>
    </row>
    <row r="51" spans="1:14" ht="17.100000000000001" customHeight="1" x14ac:dyDescent="0.15">
      <c r="A51" s="346" t="s">
        <v>428</v>
      </c>
      <c r="B51" s="347">
        <v>0</v>
      </c>
      <c r="C51" s="347">
        <v>2</v>
      </c>
      <c r="D51" s="133">
        <v>0</v>
      </c>
      <c r="E51" s="133">
        <v>0</v>
      </c>
      <c r="F51" s="133">
        <v>1</v>
      </c>
      <c r="G51" s="133">
        <v>0</v>
      </c>
      <c r="H51" s="133">
        <v>0</v>
      </c>
      <c r="I51" s="133">
        <v>1</v>
      </c>
      <c r="J51" s="133">
        <v>0</v>
      </c>
      <c r="K51" s="133">
        <v>0</v>
      </c>
      <c r="L51" s="133">
        <v>2</v>
      </c>
      <c r="M51" s="133">
        <v>3</v>
      </c>
      <c r="N51" s="133">
        <v>1</v>
      </c>
    </row>
    <row r="52" spans="1:14" ht="17.100000000000001" customHeight="1" x14ac:dyDescent="0.15">
      <c r="A52" s="346" t="s">
        <v>429</v>
      </c>
      <c r="B52" s="347">
        <v>2</v>
      </c>
      <c r="C52" s="347">
        <v>3</v>
      </c>
      <c r="D52" s="133">
        <v>0</v>
      </c>
      <c r="E52" s="133">
        <v>2</v>
      </c>
      <c r="F52" s="133">
        <v>1</v>
      </c>
      <c r="G52" s="133">
        <v>0</v>
      </c>
      <c r="H52" s="133">
        <v>2</v>
      </c>
      <c r="I52" s="133">
        <v>1</v>
      </c>
      <c r="J52" s="133">
        <v>0</v>
      </c>
      <c r="K52" s="133">
        <v>0</v>
      </c>
      <c r="L52" s="133">
        <v>1</v>
      </c>
      <c r="M52" s="133">
        <v>0</v>
      </c>
      <c r="N52" s="133">
        <v>0</v>
      </c>
    </row>
    <row r="53" spans="1:14" ht="17.100000000000001" customHeight="1" x14ac:dyDescent="0.15">
      <c r="A53" s="346" t="s">
        <v>430</v>
      </c>
      <c r="B53" s="347">
        <v>0</v>
      </c>
      <c r="C53" s="348">
        <v>0</v>
      </c>
      <c r="D53" s="133">
        <v>0</v>
      </c>
      <c r="E53" s="133">
        <v>0</v>
      </c>
      <c r="F53" s="133">
        <v>0</v>
      </c>
      <c r="G53" s="133">
        <v>0</v>
      </c>
      <c r="H53" s="133">
        <v>0</v>
      </c>
      <c r="I53" s="133">
        <v>1</v>
      </c>
      <c r="J53" s="133">
        <v>1</v>
      </c>
      <c r="K53" s="133">
        <v>0</v>
      </c>
      <c r="L53" s="133">
        <v>0</v>
      </c>
      <c r="M53" s="133">
        <v>0</v>
      </c>
      <c r="N53" s="133">
        <v>0</v>
      </c>
    </row>
    <row r="54" spans="1:14" ht="17.100000000000001" customHeight="1" x14ac:dyDescent="0.15">
      <c r="A54" s="346" t="s">
        <v>431</v>
      </c>
      <c r="B54" s="347">
        <v>1</v>
      </c>
      <c r="C54" s="347">
        <v>3</v>
      </c>
      <c r="D54" s="133">
        <v>0</v>
      </c>
      <c r="E54" s="133">
        <v>0</v>
      </c>
      <c r="F54" s="133">
        <v>0</v>
      </c>
      <c r="G54" s="133">
        <v>2</v>
      </c>
      <c r="H54" s="133">
        <v>3</v>
      </c>
      <c r="I54" s="133">
        <v>2</v>
      </c>
      <c r="J54" s="133">
        <v>1</v>
      </c>
      <c r="K54" s="133">
        <v>3</v>
      </c>
      <c r="L54" s="133">
        <v>2</v>
      </c>
      <c r="M54" s="133">
        <v>3</v>
      </c>
      <c r="N54" s="133">
        <v>3</v>
      </c>
    </row>
    <row r="55" spans="1:14" ht="17.100000000000001" customHeight="1" x14ac:dyDescent="0.15">
      <c r="A55" s="346" t="s">
        <v>432</v>
      </c>
      <c r="B55" s="347">
        <v>2</v>
      </c>
      <c r="C55" s="347">
        <v>4</v>
      </c>
      <c r="D55" s="133">
        <v>2</v>
      </c>
      <c r="E55" s="133">
        <v>0</v>
      </c>
      <c r="F55" s="133">
        <v>1</v>
      </c>
      <c r="G55" s="133">
        <v>7</v>
      </c>
      <c r="H55" s="133">
        <v>1</v>
      </c>
      <c r="I55" s="133">
        <v>1</v>
      </c>
      <c r="J55" s="133">
        <v>2</v>
      </c>
      <c r="K55" s="133">
        <v>2</v>
      </c>
      <c r="L55" s="133">
        <v>1</v>
      </c>
      <c r="M55" s="133">
        <v>0</v>
      </c>
      <c r="N55" s="133">
        <v>1</v>
      </c>
    </row>
    <row r="56" spans="1:14" ht="17.100000000000001" customHeight="1" x14ac:dyDescent="0.15">
      <c r="A56" s="346" t="s">
        <v>433</v>
      </c>
      <c r="B56" s="348">
        <v>0</v>
      </c>
      <c r="C56" s="347">
        <v>0</v>
      </c>
      <c r="D56" s="133">
        <v>0</v>
      </c>
      <c r="E56" s="133">
        <v>0</v>
      </c>
      <c r="F56" s="133">
        <v>0</v>
      </c>
      <c r="G56" s="133">
        <v>0</v>
      </c>
      <c r="H56" s="133">
        <v>0</v>
      </c>
      <c r="I56" s="133">
        <v>0</v>
      </c>
      <c r="J56" s="133">
        <v>0</v>
      </c>
      <c r="K56" s="133">
        <v>0</v>
      </c>
      <c r="L56" s="133">
        <v>0</v>
      </c>
      <c r="M56" s="133">
        <v>0</v>
      </c>
      <c r="N56" s="133">
        <v>1</v>
      </c>
    </row>
    <row r="57" spans="1:14" ht="17.100000000000001" customHeight="1" x14ac:dyDescent="0.15">
      <c r="A57" s="346" t="s">
        <v>434</v>
      </c>
      <c r="B57" s="347">
        <v>0</v>
      </c>
      <c r="C57" s="347">
        <v>3</v>
      </c>
      <c r="D57" s="133">
        <v>4</v>
      </c>
      <c r="E57" s="133">
        <v>0</v>
      </c>
      <c r="F57" s="133">
        <v>0</v>
      </c>
      <c r="G57" s="133">
        <v>0</v>
      </c>
      <c r="H57" s="133">
        <v>0</v>
      </c>
      <c r="I57" s="133">
        <v>2</v>
      </c>
      <c r="J57" s="133">
        <v>1</v>
      </c>
      <c r="K57" s="133">
        <v>1</v>
      </c>
      <c r="L57" s="133">
        <v>0</v>
      </c>
      <c r="M57" s="133">
        <v>0</v>
      </c>
      <c r="N57" s="133">
        <v>2</v>
      </c>
    </row>
    <row r="58" spans="1:14" ht="17.100000000000001" customHeight="1" x14ac:dyDescent="0.15">
      <c r="A58" s="346" t="s">
        <v>263</v>
      </c>
      <c r="B58" s="347">
        <v>11</v>
      </c>
      <c r="C58" s="347">
        <v>3</v>
      </c>
      <c r="D58" s="133">
        <v>8</v>
      </c>
      <c r="E58" s="133">
        <v>5</v>
      </c>
      <c r="F58" s="133">
        <v>4</v>
      </c>
      <c r="G58" s="133">
        <v>4</v>
      </c>
      <c r="H58" s="133">
        <v>8</v>
      </c>
      <c r="I58" s="133">
        <v>7</v>
      </c>
      <c r="J58" s="133">
        <v>8</v>
      </c>
      <c r="K58" s="133">
        <v>8</v>
      </c>
      <c r="L58" s="133">
        <v>0</v>
      </c>
      <c r="M58" s="133">
        <v>8</v>
      </c>
      <c r="N58" s="133">
        <v>2</v>
      </c>
    </row>
    <row r="59" spans="1:14" ht="17.100000000000001" customHeight="1" x14ac:dyDescent="0.15">
      <c r="A59" s="27" t="s">
        <v>12</v>
      </c>
      <c r="B59" s="347">
        <v>35</v>
      </c>
      <c r="C59" s="347">
        <f>SUM(C41:C58)</f>
        <v>34</v>
      </c>
      <c r="D59" s="133">
        <f>SUM(D41:D58)</f>
        <v>40</v>
      </c>
      <c r="E59" s="133">
        <f t="shared" ref="E59:J59" si="1">SUM(E41:E58)</f>
        <v>21</v>
      </c>
      <c r="F59" s="133">
        <f t="shared" si="1"/>
        <v>24</v>
      </c>
      <c r="G59" s="133">
        <f t="shared" si="1"/>
        <v>47</v>
      </c>
      <c r="H59" s="133">
        <f t="shared" si="1"/>
        <v>36</v>
      </c>
      <c r="I59" s="133">
        <f t="shared" si="1"/>
        <v>27</v>
      </c>
      <c r="J59" s="133">
        <f t="shared" si="1"/>
        <v>33</v>
      </c>
      <c r="K59" s="133">
        <f t="shared" ref="K59:N59" si="2">SUM(K41:K58)</f>
        <v>37</v>
      </c>
      <c r="L59" s="180">
        <f t="shared" si="2"/>
        <v>21</v>
      </c>
      <c r="M59" s="180">
        <f t="shared" si="2"/>
        <v>33</v>
      </c>
      <c r="N59" s="180">
        <f t="shared" si="2"/>
        <v>29</v>
      </c>
    </row>
    <row r="60" spans="1:14" ht="17.100000000000001" customHeight="1" x14ac:dyDescent="0.15">
      <c r="A60" s="176" t="s">
        <v>659</v>
      </c>
      <c r="B60" s="190"/>
      <c r="C60" s="176"/>
    </row>
    <row r="61" spans="1:14" x14ac:dyDescent="0.15">
      <c r="A61" s="12"/>
      <c r="B61" s="12"/>
    </row>
    <row r="62" spans="1:14" x14ac:dyDescent="0.15">
      <c r="A62" s="12"/>
      <c r="B62" s="12"/>
    </row>
    <row r="63" spans="1:14" x14ac:dyDescent="0.15">
      <c r="A63" s="12"/>
      <c r="B63" s="12"/>
    </row>
    <row r="64" spans="1:14" x14ac:dyDescent="0.15">
      <c r="A64" s="12"/>
      <c r="B64" s="12"/>
    </row>
    <row r="65" spans="1:2" x14ac:dyDescent="0.15">
      <c r="A65" s="12"/>
      <c r="B65" s="12"/>
    </row>
    <row r="66" spans="1:2" x14ac:dyDescent="0.15">
      <c r="A66" s="12"/>
      <c r="B66" s="12"/>
    </row>
    <row r="67" spans="1:2" x14ac:dyDescent="0.15">
      <c r="A67" s="12"/>
      <c r="B67" s="12"/>
    </row>
    <row r="70" spans="1:2" x14ac:dyDescent="0.15">
      <c r="A70" s="12"/>
      <c r="B70" s="12"/>
    </row>
    <row r="71" spans="1:2" ht="17.25" customHeight="1" x14ac:dyDescent="0.15"/>
    <row r="72" spans="1:2" ht="17.25" customHeight="1" x14ac:dyDescent="0.15"/>
    <row r="73" spans="1:2" ht="17.25" customHeight="1" x14ac:dyDescent="0.15"/>
    <row r="74" spans="1:2" ht="17.25" customHeight="1" x14ac:dyDescent="0.15"/>
    <row r="75" spans="1:2" ht="17.25" customHeight="1" x14ac:dyDescent="0.15"/>
    <row r="76" spans="1:2" ht="17.25" customHeight="1" x14ac:dyDescent="0.15"/>
    <row r="77" spans="1:2" ht="17.25" customHeight="1" x14ac:dyDescent="0.15"/>
    <row r="78" spans="1:2" ht="17.25" customHeight="1" x14ac:dyDescent="0.15"/>
    <row r="79" spans="1:2" ht="17.25" customHeight="1" x14ac:dyDescent="0.15"/>
    <row r="80" spans="1:2" ht="17.25" customHeight="1" x14ac:dyDescent="0.15"/>
    <row r="81" customFormat="1" ht="17.25" customHeight="1" x14ac:dyDescent="0.15"/>
    <row r="82" customFormat="1" ht="17.25" customHeight="1" x14ac:dyDescent="0.15"/>
    <row r="83" customFormat="1" ht="17.25" customHeight="1" x14ac:dyDescent="0.15"/>
    <row r="84" customFormat="1" ht="17.25" customHeight="1" x14ac:dyDescent="0.15"/>
    <row r="85" customFormat="1" ht="17.25" customHeight="1" x14ac:dyDescent="0.15"/>
    <row r="86" customFormat="1" ht="17.25" customHeight="1" x14ac:dyDescent="0.15"/>
    <row r="87" customFormat="1" ht="17.25" customHeight="1" x14ac:dyDescent="0.15"/>
    <row r="88" customFormat="1" ht="17.25" customHeight="1" x14ac:dyDescent="0.15"/>
    <row r="89" customFormat="1" ht="17.25" customHeight="1" x14ac:dyDescent="0.15"/>
    <row r="90" customFormat="1" ht="17.25" customHeight="1" x14ac:dyDescent="0.15"/>
  </sheetData>
  <sheetProtection formatCells="0" insertColumns="0" insertRows="0"/>
  <phoneticPr fontId="3"/>
  <pageMargins left="0.78740157480314965" right="0.78740157480314965" top="0.59055118110236227" bottom="0.39370078740157483" header="0.51181102362204722" footer="0.51181102362204722"/>
  <pageSetup paperSize="9" orientation="landscape" r:id="rId1"/>
  <headerFooter scaleWithDoc="0" alignWithMargins="0">
    <oddFooter>&amp;A</oddFooter>
  </headerFooter>
  <colBreaks count="1" manualBreakCount="1">
    <brk id="16" min="59" max="109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0CFCA-2D37-4DD2-9952-B328B5CFA1D4}">
  <dimension ref="A1:P57"/>
  <sheetViews>
    <sheetView view="pageBreakPreview" zoomScaleNormal="100" zoomScaleSheetLayoutView="100" workbookViewId="0"/>
  </sheetViews>
  <sheetFormatPr defaultRowHeight="13.5" x14ac:dyDescent="0.15"/>
  <cols>
    <col min="1" max="14" width="11.25" customWidth="1"/>
    <col min="15" max="17" width="10.375" customWidth="1"/>
  </cols>
  <sheetData>
    <row r="1" spans="1:16" ht="17.25" x14ac:dyDescent="0.2">
      <c r="A1" s="1" t="s">
        <v>435</v>
      </c>
      <c r="F1" s="1"/>
      <c r="K1" s="1"/>
      <c r="P1" s="8"/>
    </row>
    <row r="2" spans="1:16" ht="12.95" customHeight="1" x14ac:dyDescent="0.2">
      <c r="A2" s="1"/>
      <c r="F2" s="1"/>
      <c r="K2" s="1"/>
      <c r="P2" s="8"/>
    </row>
    <row r="3" spans="1:16" ht="17.100000000000001" customHeight="1" x14ac:dyDescent="0.15">
      <c r="A3" s="81"/>
      <c r="B3" s="81" t="s">
        <v>665</v>
      </c>
      <c r="D3" s="164" t="s">
        <v>37</v>
      </c>
    </row>
    <row r="4" spans="1:16" ht="17.100000000000001" customHeight="1" x14ac:dyDescent="0.15">
      <c r="A4" s="496" t="s">
        <v>10</v>
      </c>
      <c r="B4" s="5" t="s">
        <v>436</v>
      </c>
      <c r="C4" s="5" t="s">
        <v>437</v>
      </c>
      <c r="D4" s="496" t="s">
        <v>451</v>
      </c>
    </row>
    <row r="5" spans="1:16" ht="17.100000000000001" customHeight="1" x14ac:dyDescent="0.15">
      <c r="A5" s="508"/>
      <c r="B5" s="260" t="s">
        <v>593</v>
      </c>
      <c r="C5" s="260" t="s">
        <v>593</v>
      </c>
      <c r="D5" s="508"/>
    </row>
    <row r="6" spans="1:16" ht="17.100000000000001" customHeight="1" x14ac:dyDescent="0.15">
      <c r="A6" s="3" t="s">
        <v>585</v>
      </c>
      <c r="B6" s="349">
        <v>14427</v>
      </c>
      <c r="C6" s="349">
        <v>27591</v>
      </c>
      <c r="D6" s="350">
        <v>42018</v>
      </c>
    </row>
    <row r="7" spans="1:16" ht="17.100000000000001" customHeight="1" x14ac:dyDescent="0.15">
      <c r="A7" s="3" t="s">
        <v>101</v>
      </c>
      <c r="B7" s="350">
        <v>14869</v>
      </c>
      <c r="C7" s="350">
        <v>27630</v>
      </c>
      <c r="D7" s="350">
        <v>42499</v>
      </c>
    </row>
    <row r="8" spans="1:16" ht="17.100000000000001" customHeight="1" x14ac:dyDescent="0.15">
      <c r="A8" s="3" t="s">
        <v>568</v>
      </c>
      <c r="B8" s="351">
        <v>15287</v>
      </c>
      <c r="C8" s="351">
        <v>27952</v>
      </c>
      <c r="D8" s="351">
        <f>SUM(B8:C8)</f>
        <v>43239</v>
      </c>
    </row>
    <row r="9" spans="1:16" ht="17.100000000000001" customHeight="1" x14ac:dyDescent="0.15">
      <c r="A9" s="3" t="s">
        <v>569</v>
      </c>
      <c r="B9" s="351">
        <v>15684</v>
      </c>
      <c r="C9" s="351">
        <v>28095</v>
      </c>
      <c r="D9" s="351">
        <v>43779</v>
      </c>
    </row>
    <row r="10" spans="1:16" ht="17.100000000000001" customHeight="1" x14ac:dyDescent="0.15">
      <c r="A10" s="3" t="s">
        <v>570</v>
      </c>
      <c r="B10" s="351">
        <v>16103</v>
      </c>
      <c r="C10" s="351">
        <v>27265</v>
      </c>
      <c r="D10" s="351">
        <f>SUM(B10:C10)</f>
        <v>43368</v>
      </c>
    </row>
    <row r="11" spans="1:16" ht="17.100000000000001" customHeight="1" x14ac:dyDescent="0.15">
      <c r="A11" s="3" t="s">
        <v>571</v>
      </c>
      <c r="B11" s="351">
        <v>16099</v>
      </c>
      <c r="C11" s="351">
        <v>27750</v>
      </c>
      <c r="D11" s="351">
        <f>SUM(B11:C11)</f>
        <v>43849</v>
      </c>
    </row>
    <row r="12" spans="1:16" ht="17.100000000000001" customHeight="1" x14ac:dyDescent="0.15">
      <c r="A12" s="3" t="s">
        <v>572</v>
      </c>
      <c r="B12" s="351">
        <v>16486</v>
      </c>
      <c r="C12" s="351">
        <v>27925</v>
      </c>
      <c r="D12" s="351">
        <f>SUM(B12:C12)</f>
        <v>44411</v>
      </c>
    </row>
    <row r="13" spans="1:16" ht="17.100000000000001" customHeight="1" x14ac:dyDescent="0.15">
      <c r="A13" s="3" t="s">
        <v>573</v>
      </c>
      <c r="B13" s="351">
        <v>17269</v>
      </c>
      <c r="C13" s="351">
        <v>28550</v>
      </c>
      <c r="D13" s="351">
        <f>SUM(B13:C13)</f>
        <v>45819</v>
      </c>
      <c r="F13" s="8"/>
      <c r="G13" s="352"/>
      <c r="H13" s="352"/>
      <c r="I13" s="352"/>
    </row>
    <row r="14" spans="1:16" ht="17.100000000000001" customHeight="1" x14ac:dyDescent="0.15">
      <c r="A14" s="3" t="s">
        <v>574</v>
      </c>
      <c r="B14" s="351">
        <v>17974</v>
      </c>
      <c r="C14" s="351">
        <v>28577</v>
      </c>
      <c r="D14" s="351">
        <v>46551</v>
      </c>
      <c r="H14" s="4"/>
    </row>
    <row r="15" spans="1:16" ht="17.100000000000001" customHeight="1" x14ac:dyDescent="0.15">
      <c r="A15" s="3" t="s">
        <v>575</v>
      </c>
      <c r="B15" s="349">
        <v>18681</v>
      </c>
      <c r="C15" s="351">
        <v>28469</v>
      </c>
      <c r="D15" s="351">
        <v>47150</v>
      </c>
      <c r="G15" s="4"/>
      <c r="H15" s="4"/>
      <c r="I15" s="8"/>
      <c r="J15" s="8"/>
      <c r="N15" s="353"/>
    </row>
    <row r="16" spans="1:16" ht="17.100000000000001" customHeight="1" x14ac:dyDescent="0.15">
      <c r="A16" s="3" t="s">
        <v>576</v>
      </c>
      <c r="B16" s="349">
        <v>19190</v>
      </c>
      <c r="C16" s="351">
        <v>28516</v>
      </c>
      <c r="D16" s="351">
        <f>SUM(B16:C16)</f>
        <v>47706</v>
      </c>
      <c r="J16" s="353"/>
      <c r="K16" s="353"/>
      <c r="M16" s="8"/>
    </row>
    <row r="17" spans="1:13" ht="17.100000000000001" customHeight="1" x14ac:dyDescent="0.15">
      <c r="A17" s="3" t="s">
        <v>577</v>
      </c>
      <c r="B17" s="351">
        <v>19735</v>
      </c>
      <c r="C17" s="351">
        <v>28604</v>
      </c>
      <c r="D17" s="351">
        <f>SUM(B17:C17)</f>
        <v>48339</v>
      </c>
      <c r="J17" s="353"/>
      <c r="K17" s="353"/>
      <c r="M17" s="8"/>
    </row>
    <row r="18" spans="1:13" ht="17.100000000000001" customHeight="1" x14ac:dyDescent="0.15">
      <c r="A18" s="3" t="s">
        <v>578</v>
      </c>
      <c r="B18" s="351">
        <v>20210</v>
      </c>
      <c r="C18" s="351">
        <v>28691</v>
      </c>
      <c r="D18" s="351">
        <f>SUM(B18:C18)</f>
        <v>48901</v>
      </c>
      <c r="J18" s="353"/>
      <c r="K18" s="353"/>
      <c r="M18" s="8"/>
    </row>
    <row r="19" spans="1:13" ht="17.100000000000001" customHeight="1" x14ac:dyDescent="0.15">
      <c r="A19" s="3" t="s">
        <v>579</v>
      </c>
      <c r="B19" s="351">
        <v>20663</v>
      </c>
      <c r="C19" s="351">
        <v>28739</v>
      </c>
      <c r="D19" s="351">
        <f>SUM(B19:C19)</f>
        <v>49402</v>
      </c>
      <c r="J19" s="353"/>
      <c r="K19" s="353"/>
      <c r="M19" s="8"/>
    </row>
    <row r="20" spans="1:13" ht="17.100000000000001" customHeight="1" x14ac:dyDescent="0.15">
      <c r="A20" s="3" t="s">
        <v>507</v>
      </c>
      <c r="B20" s="351">
        <v>20999</v>
      </c>
      <c r="C20" s="351">
        <v>28925</v>
      </c>
      <c r="D20" s="351">
        <f>SUM(B20:C20)</f>
        <v>49924</v>
      </c>
      <c r="J20" s="353"/>
      <c r="K20" s="353"/>
      <c r="M20" s="8"/>
    </row>
    <row r="21" spans="1:13" ht="17.100000000000001" customHeight="1" x14ac:dyDescent="0.15">
      <c r="A21" s="3" t="s">
        <v>505</v>
      </c>
      <c r="B21" s="351">
        <v>21423</v>
      </c>
      <c r="C21" s="351">
        <v>29063</v>
      </c>
      <c r="D21" s="351">
        <v>50486</v>
      </c>
      <c r="J21" s="353"/>
      <c r="K21" s="353"/>
      <c r="M21" s="8"/>
    </row>
    <row r="22" spans="1:13" ht="17.100000000000001" customHeight="1" x14ac:dyDescent="0.15">
      <c r="A22" s="3" t="s">
        <v>581</v>
      </c>
      <c r="B22" s="351">
        <v>21870</v>
      </c>
      <c r="C22" s="351">
        <v>29167</v>
      </c>
      <c r="D22" s="351">
        <v>51037</v>
      </c>
      <c r="J22" s="353"/>
      <c r="K22" s="353"/>
      <c r="M22" s="8"/>
    </row>
    <row r="23" spans="1:13" ht="17.100000000000001" customHeight="1" x14ac:dyDescent="0.15">
      <c r="A23" s="3" t="s">
        <v>582</v>
      </c>
      <c r="B23" s="351">
        <v>22129</v>
      </c>
      <c r="C23" s="351">
        <v>29279</v>
      </c>
      <c r="D23" s="351">
        <v>51408</v>
      </c>
      <c r="J23" s="353"/>
      <c r="K23" s="353"/>
      <c r="M23" s="8"/>
    </row>
    <row r="24" spans="1:13" ht="17.100000000000001" customHeight="1" x14ac:dyDescent="0.15">
      <c r="A24" s="3" t="s">
        <v>640</v>
      </c>
      <c r="B24" s="351">
        <v>22294</v>
      </c>
      <c r="C24" s="351">
        <v>29467</v>
      </c>
      <c r="D24" s="351">
        <f>SUM(B24:C24)</f>
        <v>51761</v>
      </c>
      <c r="J24" s="353"/>
      <c r="K24" s="353"/>
      <c r="M24" s="8"/>
    </row>
    <row r="25" spans="1:13" ht="17.100000000000001" customHeight="1" x14ac:dyDescent="0.15">
      <c r="A25" s="3" t="s">
        <v>669</v>
      </c>
      <c r="B25" s="351">
        <v>22468</v>
      </c>
      <c r="C25" s="351">
        <v>29592</v>
      </c>
      <c r="D25" s="351">
        <f>SUM(B25:C25)</f>
        <v>52060</v>
      </c>
      <c r="J25" s="353"/>
      <c r="K25" s="353"/>
      <c r="M25" s="8"/>
    </row>
    <row r="26" spans="1:13" ht="17.100000000000001" customHeight="1" x14ac:dyDescent="0.15">
      <c r="A26" s="3" t="s">
        <v>680</v>
      </c>
      <c r="B26" s="351">
        <v>22588</v>
      </c>
      <c r="C26" s="351">
        <v>29615</v>
      </c>
      <c r="D26" s="351">
        <f>SUM(B26+C26)</f>
        <v>52203</v>
      </c>
      <c r="J26" s="353"/>
      <c r="K26" s="353"/>
      <c r="M26" s="8"/>
    </row>
    <row r="27" spans="1:13" ht="17.100000000000001" customHeight="1" x14ac:dyDescent="0.15">
      <c r="A27" t="s">
        <v>657</v>
      </c>
      <c r="B27" s="354"/>
      <c r="C27" s="355"/>
      <c r="D27" s="355"/>
      <c r="J27" s="353"/>
      <c r="K27" s="353"/>
      <c r="M27" s="8"/>
    </row>
    <row r="28" spans="1:13" ht="14.25" x14ac:dyDescent="0.15">
      <c r="A28" s="124"/>
      <c r="B28" s="354"/>
      <c r="C28" s="355"/>
      <c r="D28" s="355"/>
      <c r="J28" s="353"/>
      <c r="K28" s="353"/>
      <c r="M28" s="8"/>
    </row>
    <row r="29" spans="1:13" ht="14.25" x14ac:dyDescent="0.15">
      <c r="A29" s="124"/>
      <c r="B29" s="354"/>
      <c r="C29" s="355"/>
      <c r="D29" s="355"/>
      <c r="J29" s="353"/>
      <c r="K29" s="353"/>
      <c r="M29" s="8"/>
    </row>
    <row r="30" spans="1:13" ht="14.25" x14ac:dyDescent="0.15">
      <c r="A30" s="124"/>
      <c r="B30" s="354"/>
      <c r="C30" s="355"/>
      <c r="D30" s="355"/>
      <c r="J30" s="353"/>
      <c r="K30" s="353"/>
      <c r="M30" s="8"/>
    </row>
    <row r="31" spans="1:13" ht="14.25" x14ac:dyDescent="0.15">
      <c r="A31" s="124"/>
      <c r="B31" s="354"/>
      <c r="C31" s="355"/>
      <c r="D31" s="355"/>
      <c r="J31" s="353"/>
      <c r="K31" s="353"/>
      <c r="M31" s="8"/>
    </row>
    <row r="32" spans="1:13" ht="14.25" x14ac:dyDescent="0.15">
      <c r="A32" s="124"/>
      <c r="B32" s="354"/>
      <c r="C32" s="355"/>
      <c r="D32" s="355"/>
      <c r="J32" s="353"/>
      <c r="K32" s="353"/>
      <c r="M32" s="8"/>
    </row>
    <row r="33" spans="1:13" ht="14.25" x14ac:dyDescent="0.15">
      <c r="A33" s="124"/>
      <c r="B33" s="354"/>
      <c r="C33" s="355"/>
      <c r="D33" s="355"/>
      <c r="J33" s="353"/>
      <c r="K33" s="353"/>
      <c r="M33" s="8"/>
    </row>
    <row r="34" spans="1:13" ht="14.25" x14ac:dyDescent="0.15">
      <c r="A34" s="124"/>
      <c r="B34" s="354"/>
      <c r="C34" s="355"/>
      <c r="D34" s="355"/>
      <c r="J34" s="353"/>
      <c r="K34" s="353"/>
      <c r="M34" s="8"/>
    </row>
    <row r="35" spans="1:13" ht="14.25" x14ac:dyDescent="0.15">
      <c r="A35" s="124"/>
      <c r="B35" s="354"/>
      <c r="C35" s="355"/>
      <c r="D35" s="355"/>
      <c r="J35" s="353"/>
      <c r="K35" s="353"/>
      <c r="M35" s="8"/>
    </row>
    <row r="36" spans="1:13" ht="14.25" x14ac:dyDescent="0.15">
      <c r="A36" s="124"/>
      <c r="B36" s="354"/>
      <c r="C36" s="355"/>
      <c r="D36" s="355"/>
      <c r="J36" s="353"/>
      <c r="K36" s="353"/>
      <c r="M36" s="8"/>
    </row>
    <row r="37" spans="1:13" ht="14.25" x14ac:dyDescent="0.15">
      <c r="A37" s="124"/>
      <c r="B37" s="354"/>
      <c r="C37" s="355"/>
      <c r="D37" s="355"/>
      <c r="J37" s="353"/>
      <c r="K37" s="353"/>
      <c r="M37" s="8"/>
    </row>
    <row r="38" spans="1:13" ht="14.25" x14ac:dyDescent="0.15">
      <c r="A38" s="124"/>
      <c r="B38" s="354"/>
      <c r="C38" s="355"/>
      <c r="D38" s="355"/>
      <c r="J38" s="353"/>
      <c r="K38" s="353"/>
      <c r="M38" s="8"/>
    </row>
    <row r="39" spans="1:13" ht="14.25" x14ac:dyDescent="0.15">
      <c r="A39" s="124"/>
      <c r="B39" s="354"/>
      <c r="C39" s="355"/>
      <c r="D39" s="355"/>
      <c r="J39" s="353"/>
      <c r="K39" s="353"/>
      <c r="M39" s="8"/>
    </row>
    <row r="40" spans="1:13" ht="14.25" x14ac:dyDescent="0.15">
      <c r="A40" s="124"/>
      <c r="B40" s="354"/>
      <c r="C40" s="355"/>
      <c r="D40" s="355"/>
      <c r="J40" s="353"/>
      <c r="K40" s="353"/>
      <c r="M40" s="8"/>
    </row>
    <row r="41" spans="1:13" ht="14.25" x14ac:dyDescent="0.15">
      <c r="A41" s="124"/>
      <c r="B41" s="354"/>
      <c r="C41" s="355"/>
      <c r="D41" s="355"/>
      <c r="J41" s="353"/>
      <c r="K41" s="353"/>
      <c r="M41" s="8"/>
    </row>
    <row r="42" spans="1:13" ht="14.25" x14ac:dyDescent="0.15">
      <c r="A42" s="124"/>
      <c r="B42" s="354"/>
      <c r="C42" s="355"/>
      <c r="D42" s="355"/>
      <c r="J42" s="353"/>
      <c r="K42" s="353"/>
      <c r="M42" s="8"/>
    </row>
    <row r="43" spans="1:13" ht="14.25" x14ac:dyDescent="0.15">
      <c r="A43" s="124"/>
      <c r="B43" s="354"/>
      <c r="C43" s="355"/>
      <c r="D43" s="355"/>
      <c r="J43" s="353"/>
      <c r="K43" s="353"/>
      <c r="M43" s="8"/>
    </row>
    <row r="44" spans="1:13" ht="14.25" x14ac:dyDescent="0.15">
      <c r="A44" s="124"/>
      <c r="B44" s="354"/>
      <c r="C44" s="355"/>
      <c r="D44" s="355"/>
      <c r="J44" s="353"/>
      <c r="K44" s="353"/>
      <c r="M44" s="8"/>
    </row>
    <row r="45" spans="1:13" ht="14.25" x14ac:dyDescent="0.15">
      <c r="A45" s="124"/>
      <c r="B45" s="354"/>
      <c r="C45" s="355"/>
      <c r="D45" s="355"/>
      <c r="J45" s="353"/>
      <c r="K45" s="353"/>
      <c r="M45" s="8"/>
    </row>
    <row r="46" spans="1:13" ht="14.25" x14ac:dyDescent="0.15">
      <c r="A46" s="124"/>
      <c r="B46" s="354"/>
      <c r="C46" s="355"/>
      <c r="D46" s="355"/>
      <c r="J46" s="353"/>
      <c r="K46" s="353"/>
      <c r="M46" s="8"/>
    </row>
    <row r="47" spans="1:13" ht="14.25" x14ac:dyDescent="0.15">
      <c r="A47" s="124"/>
      <c r="B47" s="354"/>
      <c r="C47" s="355"/>
      <c r="D47" s="355"/>
      <c r="J47" s="353"/>
      <c r="K47" s="353"/>
      <c r="M47" s="8"/>
    </row>
    <row r="48" spans="1:13" ht="14.25" x14ac:dyDescent="0.15">
      <c r="A48" s="124"/>
      <c r="B48" s="354"/>
      <c r="C48" s="355"/>
      <c r="D48" s="355"/>
      <c r="J48" s="353"/>
      <c r="K48" s="353"/>
      <c r="M48" s="8"/>
    </row>
    <row r="49" spans="1:13" ht="14.25" x14ac:dyDescent="0.15">
      <c r="A49" s="124"/>
      <c r="B49" s="354"/>
      <c r="C49" s="355"/>
      <c r="D49" s="355"/>
      <c r="J49" s="353"/>
      <c r="K49" s="353"/>
      <c r="M49" s="8"/>
    </row>
    <row r="50" spans="1:13" ht="14.25" x14ac:dyDescent="0.15">
      <c r="A50" s="124"/>
      <c r="B50" s="354"/>
      <c r="C50" s="355"/>
      <c r="D50" s="355"/>
      <c r="J50" s="353"/>
      <c r="K50" s="353"/>
      <c r="M50" s="8"/>
    </row>
    <row r="51" spans="1:13" ht="14.25" x14ac:dyDescent="0.15">
      <c r="A51" s="124"/>
      <c r="B51" s="354"/>
      <c r="C51" s="355"/>
      <c r="D51" s="355"/>
      <c r="J51" s="353"/>
      <c r="K51" s="353"/>
      <c r="M51" s="8"/>
    </row>
    <row r="52" spans="1:13" ht="14.25" x14ac:dyDescent="0.15">
      <c r="A52" s="124"/>
      <c r="B52" s="354"/>
      <c r="C52" s="355"/>
      <c r="D52" s="355"/>
      <c r="J52" s="353"/>
      <c r="K52" s="353"/>
      <c r="M52" s="8"/>
    </row>
    <row r="53" spans="1:13" ht="14.25" x14ac:dyDescent="0.15">
      <c r="A53" s="124"/>
      <c r="B53" s="354"/>
      <c r="C53" s="355"/>
      <c r="D53" s="355"/>
      <c r="J53" s="353"/>
      <c r="K53" s="353"/>
      <c r="M53" s="8"/>
    </row>
    <row r="54" spans="1:13" ht="14.25" x14ac:dyDescent="0.15">
      <c r="A54" s="124"/>
      <c r="B54" s="354"/>
      <c r="C54" s="355"/>
      <c r="D54" s="355"/>
      <c r="J54" s="353"/>
      <c r="K54" s="353"/>
      <c r="M54" s="8"/>
    </row>
    <row r="55" spans="1:13" ht="14.25" x14ac:dyDescent="0.15">
      <c r="A55" s="124"/>
      <c r="B55" s="354"/>
      <c r="C55" s="355"/>
      <c r="D55" s="355"/>
      <c r="J55" s="353"/>
      <c r="K55" s="353"/>
      <c r="M55" s="8"/>
    </row>
    <row r="56" spans="1:13" ht="14.25" x14ac:dyDescent="0.15">
      <c r="A56" s="124"/>
      <c r="B56" s="354"/>
      <c r="C56" s="355"/>
      <c r="D56" s="355"/>
      <c r="J56" s="353"/>
      <c r="K56" s="353"/>
      <c r="M56" s="8"/>
    </row>
    <row r="57" spans="1:13" ht="14.25" x14ac:dyDescent="0.15">
      <c r="A57" s="124"/>
      <c r="B57" s="354"/>
      <c r="C57" s="355"/>
      <c r="D57" s="355"/>
      <c r="J57" s="353"/>
      <c r="K57" s="353"/>
      <c r="M57" s="8"/>
    </row>
  </sheetData>
  <sheetProtection formatCells="0" insertColumns="0" insertRows="0"/>
  <mergeCells count="2">
    <mergeCell ref="D4:D5"/>
    <mergeCell ref="A4:A5"/>
  </mergeCells>
  <phoneticPr fontId="3"/>
  <pageMargins left="0.9055118110236221" right="0.78740157480314965" top="0.59055118110236227" bottom="0.39370078740157483" header="0.51181102362204722" footer="0.51181102362204722"/>
  <pageSetup paperSize="9" orientation="landscape" verticalDpi="300" r:id="rId1"/>
  <headerFooter scaleWithDoc="0" alignWithMargins="0">
    <oddFooter>&amp;A</oddFooter>
  </headerFooter>
  <colBreaks count="1" manualBreakCount="1">
    <brk id="15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AA324-F0D9-4A9C-8F17-86AFE641FAB0}">
  <dimension ref="A1:S83"/>
  <sheetViews>
    <sheetView view="pageBreakPreview" zoomScaleNormal="100" zoomScaleSheetLayoutView="100" workbookViewId="0"/>
  </sheetViews>
  <sheetFormatPr defaultRowHeight="13.5" x14ac:dyDescent="0.15"/>
  <cols>
    <col min="1" max="1" width="3.875" customWidth="1"/>
    <col min="2" max="2" width="10.5" customWidth="1"/>
    <col min="3" max="3" width="13.5" customWidth="1"/>
    <col min="4" max="4" width="19.875" bestFit="1" customWidth="1"/>
    <col min="6" max="6" width="9.75" bestFit="1" customWidth="1"/>
    <col min="7" max="7" width="13.75" bestFit="1" customWidth="1"/>
    <col min="8" max="8" width="12.625" bestFit="1" customWidth="1"/>
    <col min="9" max="9" width="9.125" bestFit="1" customWidth="1"/>
    <col min="11" max="11" width="7" customWidth="1"/>
    <col min="12" max="12" width="12.5" customWidth="1"/>
  </cols>
  <sheetData>
    <row r="1" spans="1:12" ht="17.25" x14ac:dyDescent="0.2">
      <c r="A1" s="1" t="s">
        <v>487</v>
      </c>
    </row>
    <row r="3" spans="1:12" x14ac:dyDescent="0.15">
      <c r="I3" s="132" t="s">
        <v>745</v>
      </c>
    </row>
    <row r="4" spans="1:12" ht="18" customHeight="1" x14ac:dyDescent="0.15">
      <c r="A4" s="133"/>
      <c r="B4" s="134" t="s">
        <v>47</v>
      </c>
      <c r="C4" s="135"/>
      <c r="D4" s="3" t="s">
        <v>48</v>
      </c>
      <c r="E4" s="3" t="s">
        <v>49</v>
      </c>
      <c r="F4" s="3" t="s">
        <v>50</v>
      </c>
      <c r="G4" s="3" t="s">
        <v>51</v>
      </c>
      <c r="H4" s="3" t="s">
        <v>52</v>
      </c>
      <c r="I4" s="3" t="s">
        <v>0</v>
      </c>
      <c r="L4" s="136"/>
    </row>
    <row r="5" spans="1:12" ht="18" customHeight="1" x14ac:dyDescent="0.15">
      <c r="A5" s="133">
        <v>1</v>
      </c>
      <c r="B5" s="483" t="s">
        <v>54</v>
      </c>
      <c r="C5" s="483"/>
      <c r="D5" s="133" t="s">
        <v>58</v>
      </c>
      <c r="E5" s="137" t="s">
        <v>2</v>
      </c>
      <c r="F5" s="138" t="s">
        <v>150</v>
      </c>
      <c r="G5" s="139">
        <v>50</v>
      </c>
      <c r="H5" s="139">
        <v>28</v>
      </c>
      <c r="I5" s="139">
        <v>14</v>
      </c>
      <c r="J5" s="140"/>
      <c r="K5" s="140"/>
    </row>
    <row r="6" spans="1:12" ht="18" customHeight="1" x14ac:dyDescent="0.15">
      <c r="A6" s="133">
        <v>2</v>
      </c>
      <c r="B6" s="483" t="s">
        <v>55</v>
      </c>
      <c r="C6" s="483"/>
      <c r="D6" s="133" t="s">
        <v>124</v>
      </c>
      <c r="E6" s="137" t="s">
        <v>59</v>
      </c>
      <c r="F6" s="138" t="s">
        <v>151</v>
      </c>
      <c r="G6" s="139" t="s">
        <v>757</v>
      </c>
      <c r="H6" s="139" t="s">
        <v>756</v>
      </c>
      <c r="I6" s="139">
        <v>42</v>
      </c>
      <c r="J6" s="140"/>
      <c r="K6" s="140"/>
    </row>
    <row r="7" spans="1:12" ht="18" customHeight="1" x14ac:dyDescent="0.15">
      <c r="A7" s="133">
        <v>3</v>
      </c>
      <c r="B7" s="483" t="s">
        <v>56</v>
      </c>
      <c r="C7" s="483"/>
      <c r="D7" s="133" t="s">
        <v>137</v>
      </c>
      <c r="E7" s="137" t="s">
        <v>60</v>
      </c>
      <c r="F7" s="138" t="s">
        <v>152</v>
      </c>
      <c r="G7" s="139" t="s">
        <v>755</v>
      </c>
      <c r="H7" s="139" t="s">
        <v>758</v>
      </c>
      <c r="I7" s="139">
        <v>43</v>
      </c>
      <c r="J7" s="140"/>
      <c r="K7" s="140"/>
    </row>
    <row r="8" spans="1:12" ht="18" customHeight="1" x14ac:dyDescent="0.15">
      <c r="A8" s="133">
        <v>4</v>
      </c>
      <c r="B8" s="489" t="s">
        <v>57</v>
      </c>
      <c r="C8" s="489"/>
      <c r="D8" s="141" t="s">
        <v>124</v>
      </c>
      <c r="E8" s="142" t="s">
        <v>62</v>
      </c>
      <c r="F8" s="143" t="s">
        <v>153</v>
      </c>
      <c r="G8" s="139" t="s">
        <v>103</v>
      </c>
      <c r="H8" s="139" t="s">
        <v>759</v>
      </c>
      <c r="I8" s="139">
        <v>6</v>
      </c>
      <c r="J8" s="140"/>
      <c r="K8" s="140"/>
    </row>
    <row r="9" spans="1:12" ht="18" customHeight="1" x14ac:dyDescent="0.15">
      <c r="A9" s="133">
        <v>5</v>
      </c>
      <c r="B9" s="483" t="s">
        <v>63</v>
      </c>
      <c r="C9" s="483"/>
      <c r="D9" s="133" t="s">
        <v>58</v>
      </c>
      <c r="E9" s="137" t="s">
        <v>5</v>
      </c>
      <c r="F9" s="3" t="s">
        <v>154</v>
      </c>
      <c r="G9" s="139" t="s">
        <v>155</v>
      </c>
      <c r="H9" s="139" t="s">
        <v>155</v>
      </c>
      <c r="I9" s="139">
        <v>2</v>
      </c>
      <c r="J9" s="140"/>
      <c r="K9" s="140"/>
    </row>
    <row r="10" spans="1:12" ht="18" customHeight="1" x14ac:dyDescent="0.15">
      <c r="A10" s="133">
        <v>6</v>
      </c>
      <c r="B10" s="484" t="s">
        <v>64</v>
      </c>
      <c r="C10" s="485"/>
      <c r="D10" s="133" t="s">
        <v>58</v>
      </c>
      <c r="E10" s="137" t="s">
        <v>65</v>
      </c>
      <c r="F10" s="3" t="s">
        <v>156</v>
      </c>
      <c r="G10" s="139" t="s">
        <v>155</v>
      </c>
      <c r="H10" s="139" t="s">
        <v>155</v>
      </c>
      <c r="I10" s="139">
        <v>2</v>
      </c>
      <c r="J10" s="140"/>
      <c r="K10" s="140"/>
    </row>
    <row r="11" spans="1:12" ht="18" customHeight="1" x14ac:dyDescent="0.15">
      <c r="A11" s="133">
        <v>7</v>
      </c>
      <c r="B11" s="486" t="s">
        <v>157</v>
      </c>
      <c r="C11" s="486"/>
      <c r="D11" s="133" t="s">
        <v>124</v>
      </c>
      <c r="E11" s="137" t="s">
        <v>158</v>
      </c>
      <c r="F11" s="138">
        <v>38991</v>
      </c>
      <c r="G11" s="139">
        <v>30</v>
      </c>
      <c r="H11" s="139">
        <v>30</v>
      </c>
      <c r="I11" s="139">
        <v>20</v>
      </c>
      <c r="J11" s="140"/>
      <c r="K11" s="140"/>
    </row>
    <row r="12" spans="1:12" ht="18" customHeight="1" x14ac:dyDescent="0.15">
      <c r="A12" s="133">
        <v>8</v>
      </c>
      <c r="B12" s="483" t="s">
        <v>159</v>
      </c>
      <c r="C12" s="483"/>
      <c r="D12" s="133" t="s">
        <v>137</v>
      </c>
      <c r="E12" s="137" t="s">
        <v>201</v>
      </c>
      <c r="F12" s="3" t="s">
        <v>160</v>
      </c>
      <c r="G12" s="139" t="s">
        <v>196</v>
      </c>
      <c r="H12" s="139" t="s">
        <v>754</v>
      </c>
      <c r="I12" s="139">
        <v>21</v>
      </c>
      <c r="J12" s="140"/>
      <c r="K12" s="140"/>
    </row>
    <row r="13" spans="1:12" ht="18" customHeight="1" x14ac:dyDescent="0.15">
      <c r="A13" s="133">
        <v>9</v>
      </c>
      <c r="B13" s="133" t="s">
        <v>83</v>
      </c>
      <c r="C13" s="133"/>
      <c r="D13" s="144" t="s">
        <v>85</v>
      </c>
      <c r="E13" s="137" t="s">
        <v>117</v>
      </c>
      <c r="F13" s="138">
        <v>37165</v>
      </c>
      <c r="G13" s="139" t="s">
        <v>102</v>
      </c>
      <c r="H13" s="139" t="s">
        <v>760</v>
      </c>
      <c r="I13" s="487">
        <v>8</v>
      </c>
      <c r="J13" s="140"/>
      <c r="K13" s="140"/>
    </row>
    <row r="14" spans="1:12" ht="18" customHeight="1" x14ac:dyDescent="0.15">
      <c r="A14" s="133">
        <v>10</v>
      </c>
      <c r="B14" s="479" t="s">
        <v>202</v>
      </c>
      <c r="C14" s="480"/>
      <c r="D14" s="144" t="s">
        <v>85</v>
      </c>
      <c r="E14" s="137" t="s">
        <v>118</v>
      </c>
      <c r="F14" s="138">
        <v>39904</v>
      </c>
      <c r="G14" s="139" t="s">
        <v>102</v>
      </c>
      <c r="H14" s="139" t="s">
        <v>761</v>
      </c>
      <c r="I14" s="488"/>
      <c r="J14" s="140"/>
      <c r="K14" s="140"/>
    </row>
    <row r="15" spans="1:12" ht="18" customHeight="1" x14ac:dyDescent="0.15">
      <c r="A15" s="133">
        <v>11</v>
      </c>
      <c r="B15" s="481" t="s">
        <v>161</v>
      </c>
      <c r="C15" s="482"/>
      <c r="D15" s="144" t="s">
        <v>58</v>
      </c>
      <c r="E15" s="137" t="s">
        <v>162</v>
      </c>
      <c r="F15" s="138">
        <v>41365</v>
      </c>
      <c r="G15" s="145" t="s">
        <v>203</v>
      </c>
      <c r="H15" s="145" t="s">
        <v>785</v>
      </c>
      <c r="I15" s="145">
        <v>13</v>
      </c>
      <c r="J15" s="140"/>
      <c r="K15" s="140"/>
    </row>
    <row r="16" spans="1:12" ht="18" customHeight="1" x14ac:dyDescent="0.15">
      <c r="A16" s="133">
        <v>12</v>
      </c>
      <c r="B16" s="477" t="s">
        <v>86</v>
      </c>
      <c r="C16" s="478"/>
      <c r="D16" s="144" t="s">
        <v>58</v>
      </c>
      <c r="E16" s="137" t="s">
        <v>87</v>
      </c>
      <c r="F16" s="138">
        <v>38169</v>
      </c>
      <c r="G16" s="139" t="s">
        <v>163</v>
      </c>
      <c r="H16" s="139" t="s">
        <v>783</v>
      </c>
      <c r="I16" s="139">
        <v>7</v>
      </c>
      <c r="J16" s="140"/>
      <c r="K16" s="140"/>
    </row>
    <row r="17" spans="1:11" ht="18" customHeight="1" x14ac:dyDescent="0.15">
      <c r="A17" s="133">
        <v>13</v>
      </c>
      <c r="B17" s="483" t="s">
        <v>120</v>
      </c>
      <c r="C17" s="483"/>
      <c r="D17" s="144" t="s">
        <v>119</v>
      </c>
      <c r="E17" s="137" t="s">
        <v>121</v>
      </c>
      <c r="F17" s="138">
        <v>39173</v>
      </c>
      <c r="G17" s="139" t="s">
        <v>102</v>
      </c>
      <c r="H17" s="139" t="s">
        <v>762</v>
      </c>
      <c r="I17" s="145">
        <v>16</v>
      </c>
      <c r="J17" s="140"/>
      <c r="K17" s="140"/>
    </row>
    <row r="18" spans="1:11" ht="18" customHeight="1" x14ac:dyDescent="0.15">
      <c r="A18" s="133">
        <v>14</v>
      </c>
      <c r="B18" s="483" t="s">
        <v>164</v>
      </c>
      <c r="C18" s="483"/>
      <c r="D18" s="144" t="s">
        <v>133</v>
      </c>
      <c r="E18" s="137" t="s">
        <v>122</v>
      </c>
      <c r="F18" s="138">
        <v>39479</v>
      </c>
      <c r="G18" s="139" t="s">
        <v>104</v>
      </c>
      <c r="H18" s="139" t="s">
        <v>769</v>
      </c>
      <c r="I18" s="145">
        <v>5</v>
      </c>
      <c r="J18" s="140"/>
      <c r="K18" s="140"/>
    </row>
    <row r="19" spans="1:11" ht="18" customHeight="1" x14ac:dyDescent="0.15">
      <c r="A19" s="133">
        <v>15</v>
      </c>
      <c r="B19" s="483" t="s">
        <v>165</v>
      </c>
      <c r="C19" s="483"/>
      <c r="D19" s="144" t="s">
        <v>166</v>
      </c>
      <c r="E19" s="137" t="s">
        <v>123</v>
      </c>
      <c r="F19" s="138">
        <v>39904</v>
      </c>
      <c r="G19" s="139" t="s">
        <v>102</v>
      </c>
      <c r="H19" s="139" t="s">
        <v>768</v>
      </c>
      <c r="I19" s="145">
        <v>15</v>
      </c>
      <c r="J19" s="140"/>
      <c r="K19" s="140"/>
    </row>
    <row r="20" spans="1:11" ht="18" customHeight="1" x14ac:dyDescent="0.15">
      <c r="A20" s="133">
        <v>16</v>
      </c>
      <c r="B20" s="481" t="s">
        <v>128</v>
      </c>
      <c r="C20" s="482"/>
      <c r="D20" s="144" t="s">
        <v>58</v>
      </c>
      <c r="E20" s="146" t="s">
        <v>197</v>
      </c>
      <c r="F20" s="138">
        <v>40269</v>
      </c>
      <c r="G20" s="145" t="s">
        <v>803</v>
      </c>
      <c r="H20" s="139" t="s">
        <v>799</v>
      </c>
      <c r="I20" s="145">
        <v>14</v>
      </c>
      <c r="J20" s="140"/>
      <c r="K20" s="140"/>
    </row>
    <row r="21" spans="1:11" ht="18" customHeight="1" x14ac:dyDescent="0.15">
      <c r="A21" s="133">
        <v>17</v>
      </c>
      <c r="B21" s="475" t="s">
        <v>129</v>
      </c>
      <c r="C21" s="476"/>
      <c r="D21" s="144" t="s">
        <v>119</v>
      </c>
      <c r="E21" s="147" t="s">
        <v>62</v>
      </c>
      <c r="F21" s="138">
        <v>39539</v>
      </c>
      <c r="G21" s="145" t="s">
        <v>130</v>
      </c>
      <c r="H21" s="139" t="s">
        <v>763</v>
      </c>
      <c r="I21" s="145">
        <v>5</v>
      </c>
      <c r="J21" s="140"/>
      <c r="K21" s="140"/>
    </row>
    <row r="22" spans="1:11" ht="18" customHeight="1" x14ac:dyDescent="0.15">
      <c r="A22" s="133">
        <v>18</v>
      </c>
      <c r="B22" s="475" t="s">
        <v>131</v>
      </c>
      <c r="C22" s="476"/>
      <c r="D22" s="144" t="s">
        <v>119</v>
      </c>
      <c r="E22" s="147" t="s">
        <v>132</v>
      </c>
      <c r="F22" s="138">
        <v>41000</v>
      </c>
      <c r="G22" s="145" t="s">
        <v>804</v>
      </c>
      <c r="H22" s="139" t="s">
        <v>764</v>
      </c>
      <c r="I22" s="145">
        <v>16</v>
      </c>
      <c r="J22" s="140"/>
      <c r="K22" s="140"/>
    </row>
    <row r="23" spans="1:11" ht="18" customHeight="1" x14ac:dyDescent="0.15">
      <c r="A23" s="133">
        <v>19</v>
      </c>
      <c r="B23" s="475" t="s">
        <v>167</v>
      </c>
      <c r="C23" s="476"/>
      <c r="D23" s="144" t="s">
        <v>133</v>
      </c>
      <c r="E23" s="147" t="s">
        <v>134</v>
      </c>
      <c r="F23" s="138">
        <v>41365</v>
      </c>
      <c r="G23" s="145" t="s">
        <v>104</v>
      </c>
      <c r="H23" s="139" t="s">
        <v>770</v>
      </c>
      <c r="I23" s="145">
        <v>4</v>
      </c>
      <c r="J23" s="140"/>
      <c r="K23" s="140"/>
    </row>
    <row r="24" spans="1:11" ht="18" customHeight="1" x14ac:dyDescent="0.15">
      <c r="A24" s="133">
        <v>20</v>
      </c>
      <c r="B24" s="475" t="s">
        <v>786</v>
      </c>
      <c r="C24" s="476"/>
      <c r="D24" s="144" t="s">
        <v>168</v>
      </c>
      <c r="E24" s="146" t="s">
        <v>169</v>
      </c>
      <c r="F24" s="138">
        <v>42036</v>
      </c>
      <c r="G24" s="145" t="s">
        <v>104</v>
      </c>
      <c r="H24" s="139" t="s">
        <v>779</v>
      </c>
      <c r="I24" s="145">
        <v>10</v>
      </c>
      <c r="J24" s="140"/>
      <c r="K24" s="140"/>
    </row>
    <row r="25" spans="1:11" ht="18" customHeight="1" x14ac:dyDescent="0.15">
      <c r="A25" s="133">
        <v>21</v>
      </c>
      <c r="B25" s="479" t="s">
        <v>805</v>
      </c>
      <c r="C25" s="480"/>
      <c r="D25" s="144" t="s">
        <v>170</v>
      </c>
      <c r="E25" s="147" t="s">
        <v>200</v>
      </c>
      <c r="F25" s="138">
        <v>41640</v>
      </c>
      <c r="G25" s="145" t="s">
        <v>102</v>
      </c>
      <c r="H25" s="139" t="s">
        <v>794</v>
      </c>
      <c r="I25" s="145">
        <v>8</v>
      </c>
      <c r="J25" s="140"/>
      <c r="K25" s="140"/>
    </row>
    <row r="26" spans="1:11" ht="18" customHeight="1" x14ac:dyDescent="0.15">
      <c r="A26" s="133">
        <v>22</v>
      </c>
      <c r="B26" s="475" t="s">
        <v>172</v>
      </c>
      <c r="C26" s="476"/>
      <c r="D26" s="144" t="s">
        <v>171</v>
      </c>
      <c r="E26" s="147" t="s">
        <v>173</v>
      </c>
      <c r="F26" s="138">
        <v>41730</v>
      </c>
      <c r="G26" s="145" t="s">
        <v>766</v>
      </c>
      <c r="H26" s="139" t="s">
        <v>767</v>
      </c>
      <c r="I26" s="145">
        <v>12</v>
      </c>
      <c r="J26" s="140"/>
      <c r="K26" s="140"/>
    </row>
    <row r="27" spans="1:11" ht="18" customHeight="1" x14ac:dyDescent="0.15">
      <c r="A27" s="133">
        <v>23</v>
      </c>
      <c r="B27" s="475" t="s">
        <v>793</v>
      </c>
      <c r="C27" s="476"/>
      <c r="D27" s="144" t="s">
        <v>773</v>
      </c>
      <c r="E27" s="147" t="s">
        <v>200</v>
      </c>
      <c r="F27" s="138">
        <v>42217</v>
      </c>
      <c r="G27" s="145" t="s">
        <v>206</v>
      </c>
      <c r="H27" s="139" t="s">
        <v>780</v>
      </c>
      <c r="I27" s="145">
        <v>5</v>
      </c>
      <c r="J27" s="140"/>
      <c r="K27" s="140"/>
    </row>
    <row r="28" spans="1:11" ht="18" customHeight="1" x14ac:dyDescent="0.15">
      <c r="A28" s="133">
        <v>24</v>
      </c>
      <c r="B28" s="475" t="s">
        <v>198</v>
      </c>
      <c r="C28" s="476"/>
      <c r="D28" s="144" t="s">
        <v>199</v>
      </c>
      <c r="E28" s="147" t="s">
        <v>801</v>
      </c>
      <c r="F28" s="138">
        <v>42309</v>
      </c>
      <c r="G28" s="145" t="s">
        <v>206</v>
      </c>
      <c r="H28" s="139" t="s">
        <v>761</v>
      </c>
      <c r="I28" s="145">
        <v>7</v>
      </c>
      <c r="J28" s="140"/>
      <c r="K28" s="140"/>
    </row>
    <row r="29" spans="1:11" ht="18" customHeight="1" x14ac:dyDescent="0.15">
      <c r="A29" s="133">
        <v>25</v>
      </c>
      <c r="B29" s="475" t="s">
        <v>204</v>
      </c>
      <c r="C29" s="476"/>
      <c r="D29" s="144" t="s">
        <v>199</v>
      </c>
      <c r="E29" s="147" t="s">
        <v>801</v>
      </c>
      <c r="F29" s="138">
        <v>42309</v>
      </c>
      <c r="G29" s="145" t="s">
        <v>206</v>
      </c>
      <c r="H29" s="139" t="s">
        <v>781</v>
      </c>
      <c r="I29" s="145">
        <v>7</v>
      </c>
      <c r="J29" s="140"/>
      <c r="K29" s="140"/>
    </row>
    <row r="30" spans="1:11" ht="18" customHeight="1" x14ac:dyDescent="0.15">
      <c r="A30" s="133">
        <v>26</v>
      </c>
      <c r="B30" s="475" t="s">
        <v>207</v>
      </c>
      <c r="C30" s="476"/>
      <c r="D30" s="144" t="s">
        <v>119</v>
      </c>
      <c r="E30" s="147" t="s">
        <v>208</v>
      </c>
      <c r="F30" s="138">
        <v>42522</v>
      </c>
      <c r="G30" s="145" t="s">
        <v>209</v>
      </c>
      <c r="H30" s="145" t="s">
        <v>765</v>
      </c>
      <c r="I30" s="145">
        <v>7</v>
      </c>
      <c r="J30" s="140"/>
      <c r="K30" s="140"/>
    </row>
    <row r="31" spans="1:11" ht="18" customHeight="1" x14ac:dyDescent="0.15">
      <c r="A31" s="133">
        <v>27</v>
      </c>
      <c r="B31" s="477" t="s">
        <v>806</v>
      </c>
      <c r="C31" s="478"/>
      <c r="D31" s="144" t="s">
        <v>772</v>
      </c>
      <c r="E31" s="147" t="s">
        <v>210</v>
      </c>
      <c r="F31" s="138">
        <v>42552</v>
      </c>
      <c r="G31" s="145" t="s">
        <v>104</v>
      </c>
      <c r="H31" s="139" t="s">
        <v>807</v>
      </c>
      <c r="I31" s="145">
        <v>6</v>
      </c>
      <c r="J31" s="140"/>
      <c r="K31" s="140"/>
    </row>
    <row r="32" spans="1:11" ht="18" customHeight="1" x14ac:dyDescent="0.15">
      <c r="A32" s="133">
        <v>28</v>
      </c>
      <c r="B32" s="477" t="s">
        <v>808</v>
      </c>
      <c r="C32" s="478"/>
      <c r="D32" s="144" t="s">
        <v>773</v>
      </c>
      <c r="E32" s="147" t="s">
        <v>210</v>
      </c>
      <c r="F32" s="138">
        <v>42795</v>
      </c>
      <c r="G32" s="145" t="s">
        <v>104</v>
      </c>
      <c r="H32" s="139" t="s">
        <v>782</v>
      </c>
      <c r="I32" s="145">
        <v>6</v>
      </c>
      <c r="J32" s="140"/>
      <c r="K32" s="140"/>
    </row>
    <row r="33" spans="1:11" ht="18" customHeight="1" x14ac:dyDescent="0.15">
      <c r="A33" s="133">
        <v>29</v>
      </c>
      <c r="B33" s="474" t="s">
        <v>88</v>
      </c>
      <c r="C33" s="474"/>
      <c r="D33" s="133" t="s">
        <v>89</v>
      </c>
      <c r="E33" s="146" t="s">
        <v>90</v>
      </c>
      <c r="F33" s="149">
        <v>30103</v>
      </c>
      <c r="G33" s="148">
        <v>90</v>
      </c>
      <c r="H33" s="148">
        <v>87</v>
      </c>
      <c r="I33" s="148">
        <v>68</v>
      </c>
      <c r="J33" s="140" t="s">
        <v>91</v>
      </c>
      <c r="K33" s="140"/>
    </row>
    <row r="34" spans="1:11" ht="18" customHeight="1" x14ac:dyDescent="0.15">
      <c r="A34" s="133">
        <v>30</v>
      </c>
      <c r="B34" s="474" t="s">
        <v>66</v>
      </c>
      <c r="C34" s="474"/>
      <c r="D34" s="133" t="s">
        <v>124</v>
      </c>
      <c r="E34" s="146" t="s">
        <v>67</v>
      </c>
      <c r="F34" s="149">
        <v>31959</v>
      </c>
      <c r="G34" s="148">
        <v>80</v>
      </c>
      <c r="H34" s="148">
        <v>79</v>
      </c>
      <c r="I34" s="148">
        <v>60</v>
      </c>
      <c r="J34" s="140" t="s">
        <v>91</v>
      </c>
      <c r="K34" s="140"/>
    </row>
    <row r="35" spans="1:11" ht="18" customHeight="1" x14ac:dyDescent="0.15">
      <c r="A35" s="133">
        <v>31</v>
      </c>
      <c r="B35" s="474" t="s">
        <v>68</v>
      </c>
      <c r="C35" s="474"/>
      <c r="D35" s="133" t="s">
        <v>138</v>
      </c>
      <c r="E35" s="146" t="s">
        <v>69</v>
      </c>
      <c r="F35" s="149">
        <v>37377</v>
      </c>
      <c r="G35" s="148">
        <v>80</v>
      </c>
      <c r="H35" s="148">
        <v>56</v>
      </c>
      <c r="I35" s="148">
        <v>48</v>
      </c>
      <c r="J35" s="140" t="s">
        <v>91</v>
      </c>
      <c r="K35" s="140"/>
    </row>
    <row r="36" spans="1:11" ht="18" customHeight="1" x14ac:dyDescent="0.15">
      <c r="A36" s="133">
        <v>32</v>
      </c>
      <c r="B36" s="474" t="s">
        <v>70</v>
      </c>
      <c r="C36" s="474"/>
      <c r="D36" s="150" t="s">
        <v>137</v>
      </c>
      <c r="E36" s="146" t="s">
        <v>71</v>
      </c>
      <c r="F36" s="149">
        <v>33451</v>
      </c>
      <c r="G36" s="148">
        <v>60</v>
      </c>
      <c r="H36" s="148">
        <v>55</v>
      </c>
      <c r="I36" s="148">
        <v>5</v>
      </c>
      <c r="J36" s="140" t="s">
        <v>190</v>
      </c>
      <c r="K36" s="140"/>
    </row>
    <row r="37" spans="1:11" ht="18" customHeight="1" x14ac:dyDescent="0.15">
      <c r="A37" s="133">
        <v>33</v>
      </c>
      <c r="B37" s="470" t="s">
        <v>139</v>
      </c>
      <c r="C37" s="471"/>
      <c r="D37" s="151" t="s">
        <v>80</v>
      </c>
      <c r="E37" s="152" t="s">
        <v>195</v>
      </c>
      <c r="F37" s="149">
        <v>37742</v>
      </c>
      <c r="G37" s="148">
        <v>80</v>
      </c>
      <c r="H37" s="148">
        <v>80</v>
      </c>
      <c r="I37" s="148">
        <v>67</v>
      </c>
      <c r="J37" s="140" t="s">
        <v>91</v>
      </c>
      <c r="K37" s="140"/>
    </row>
    <row r="38" spans="1:11" ht="18" customHeight="1" x14ac:dyDescent="0.15">
      <c r="A38" s="133">
        <v>34</v>
      </c>
      <c r="B38" s="470" t="s">
        <v>81</v>
      </c>
      <c r="C38" s="471"/>
      <c r="D38" s="133" t="s">
        <v>82</v>
      </c>
      <c r="E38" s="146" t="s">
        <v>84</v>
      </c>
      <c r="F38" s="149">
        <v>38108</v>
      </c>
      <c r="G38" s="148">
        <v>60</v>
      </c>
      <c r="H38" s="148">
        <v>59</v>
      </c>
      <c r="I38" s="148">
        <v>49</v>
      </c>
      <c r="J38" s="140" t="s">
        <v>91</v>
      </c>
      <c r="K38" s="140"/>
    </row>
    <row r="39" spans="1:11" ht="18" customHeight="1" x14ac:dyDescent="0.15">
      <c r="A39" s="133">
        <v>35</v>
      </c>
      <c r="B39" s="470" t="s">
        <v>135</v>
      </c>
      <c r="C39" s="471"/>
      <c r="D39" s="133" t="s">
        <v>136</v>
      </c>
      <c r="E39" s="146" t="s">
        <v>140</v>
      </c>
      <c r="F39" s="149">
        <v>41730</v>
      </c>
      <c r="G39" s="148">
        <v>80</v>
      </c>
      <c r="H39" s="148">
        <v>79</v>
      </c>
      <c r="I39" s="148">
        <v>57</v>
      </c>
      <c r="J39" s="140" t="s">
        <v>91</v>
      </c>
      <c r="K39" s="140"/>
    </row>
    <row r="40" spans="1:11" ht="18" customHeight="1" x14ac:dyDescent="0.15">
      <c r="A40" s="133">
        <v>36</v>
      </c>
      <c r="B40" s="470" t="s">
        <v>141</v>
      </c>
      <c r="C40" s="471"/>
      <c r="D40" s="137" t="s">
        <v>142</v>
      </c>
      <c r="E40" s="146" t="s">
        <v>143</v>
      </c>
      <c r="F40" s="149">
        <v>36349</v>
      </c>
      <c r="G40" s="148">
        <v>100</v>
      </c>
      <c r="H40" s="148">
        <v>98</v>
      </c>
      <c r="I40" s="148">
        <v>60</v>
      </c>
      <c r="J40" s="140" t="s">
        <v>191</v>
      </c>
      <c r="K40" s="140"/>
    </row>
    <row r="41" spans="1:11" ht="18" customHeight="1" x14ac:dyDescent="0.15">
      <c r="A41" s="133">
        <v>37</v>
      </c>
      <c r="B41" s="472" t="s">
        <v>144</v>
      </c>
      <c r="C41" s="473"/>
      <c r="D41" s="151" t="s">
        <v>138</v>
      </c>
      <c r="E41" s="146" t="s">
        <v>69</v>
      </c>
      <c r="F41" s="149">
        <v>38412</v>
      </c>
      <c r="G41" s="148">
        <v>100</v>
      </c>
      <c r="H41" s="148">
        <v>80</v>
      </c>
      <c r="I41" s="148">
        <v>69</v>
      </c>
      <c r="J41" s="140" t="s">
        <v>191</v>
      </c>
      <c r="K41" s="140"/>
    </row>
    <row r="42" spans="1:11" ht="18" customHeight="1" x14ac:dyDescent="0.15">
      <c r="A42" s="133">
        <v>38</v>
      </c>
      <c r="B42" s="470" t="s">
        <v>145</v>
      </c>
      <c r="C42" s="471"/>
      <c r="D42" s="137" t="s">
        <v>146</v>
      </c>
      <c r="E42" s="146" t="s">
        <v>147</v>
      </c>
      <c r="F42" s="149">
        <v>37377</v>
      </c>
      <c r="G42" s="148">
        <v>101</v>
      </c>
      <c r="H42" s="148">
        <v>97</v>
      </c>
      <c r="I42" s="148">
        <v>107</v>
      </c>
      <c r="J42" s="140" t="s">
        <v>192</v>
      </c>
      <c r="K42" s="140"/>
    </row>
    <row r="43" spans="1:11" ht="18" customHeight="1" x14ac:dyDescent="0.15">
      <c r="A43" s="133">
        <v>39</v>
      </c>
      <c r="B43" s="470" t="s">
        <v>105</v>
      </c>
      <c r="C43" s="471"/>
      <c r="D43" s="137" t="s">
        <v>106</v>
      </c>
      <c r="E43" s="146" t="s">
        <v>107</v>
      </c>
      <c r="F43" s="149">
        <v>37514</v>
      </c>
      <c r="G43" s="148">
        <v>27</v>
      </c>
      <c r="H43" s="148">
        <v>27</v>
      </c>
      <c r="I43" s="148">
        <v>32</v>
      </c>
      <c r="J43" s="140" t="s">
        <v>193</v>
      </c>
      <c r="K43" s="140"/>
    </row>
    <row r="44" spans="1:11" ht="18" customHeight="1" x14ac:dyDescent="0.15">
      <c r="A44" s="133">
        <v>40</v>
      </c>
      <c r="B44" s="470" t="s">
        <v>125</v>
      </c>
      <c r="C44" s="471"/>
      <c r="D44" s="148" t="s">
        <v>126</v>
      </c>
      <c r="E44" s="146" t="s">
        <v>111</v>
      </c>
      <c r="F44" s="149">
        <v>37514</v>
      </c>
      <c r="G44" s="148">
        <v>18</v>
      </c>
      <c r="H44" s="148">
        <v>18</v>
      </c>
      <c r="I44" s="148">
        <v>24</v>
      </c>
      <c r="J44" s="140" t="s">
        <v>193</v>
      </c>
      <c r="K44" s="140"/>
    </row>
    <row r="45" spans="1:11" ht="18" customHeight="1" x14ac:dyDescent="0.15">
      <c r="A45" s="133">
        <v>41</v>
      </c>
      <c r="B45" s="470" t="s">
        <v>92</v>
      </c>
      <c r="C45" s="471"/>
      <c r="D45" s="137" t="s">
        <v>93</v>
      </c>
      <c r="E45" s="146" t="s">
        <v>94</v>
      </c>
      <c r="F45" s="149">
        <v>37514</v>
      </c>
      <c r="G45" s="148">
        <v>27</v>
      </c>
      <c r="H45" s="148">
        <v>25</v>
      </c>
      <c r="I45" s="148">
        <v>30</v>
      </c>
      <c r="J45" s="140" t="s">
        <v>193</v>
      </c>
      <c r="K45" s="140"/>
    </row>
    <row r="46" spans="1:11" ht="18" customHeight="1" x14ac:dyDescent="0.15">
      <c r="A46" s="133">
        <v>42</v>
      </c>
      <c r="B46" s="470" t="s">
        <v>108</v>
      </c>
      <c r="C46" s="471"/>
      <c r="D46" s="137" t="s">
        <v>109</v>
      </c>
      <c r="E46" s="146" t="s">
        <v>110</v>
      </c>
      <c r="F46" s="149">
        <v>37641</v>
      </c>
      <c r="G46" s="148">
        <v>15</v>
      </c>
      <c r="H46" s="148">
        <v>15</v>
      </c>
      <c r="I46" s="148">
        <v>27</v>
      </c>
      <c r="J46" s="140" t="s">
        <v>193</v>
      </c>
      <c r="K46" s="140"/>
    </row>
    <row r="47" spans="1:11" ht="18" customHeight="1" x14ac:dyDescent="0.15">
      <c r="A47" s="133">
        <v>43</v>
      </c>
      <c r="B47" s="470" t="s">
        <v>112</v>
      </c>
      <c r="C47" s="471"/>
      <c r="D47" s="137" t="s">
        <v>113</v>
      </c>
      <c r="E47" s="146" t="s">
        <v>114</v>
      </c>
      <c r="F47" s="149">
        <v>37641</v>
      </c>
      <c r="G47" s="148">
        <v>27</v>
      </c>
      <c r="H47" s="148">
        <v>26</v>
      </c>
      <c r="I47" s="148">
        <v>29</v>
      </c>
      <c r="J47" s="140" t="s">
        <v>193</v>
      </c>
      <c r="K47" s="140"/>
    </row>
    <row r="48" spans="1:11" ht="18" customHeight="1" x14ac:dyDescent="0.15">
      <c r="A48" s="133">
        <v>44</v>
      </c>
      <c r="B48" s="470" t="s">
        <v>96</v>
      </c>
      <c r="C48" s="471"/>
      <c r="D48" s="148" t="s">
        <v>97</v>
      </c>
      <c r="E48" s="146" t="s">
        <v>98</v>
      </c>
      <c r="F48" s="149">
        <v>37641</v>
      </c>
      <c r="G48" s="148">
        <v>18</v>
      </c>
      <c r="H48" s="148">
        <v>18</v>
      </c>
      <c r="I48" s="148">
        <v>18</v>
      </c>
      <c r="J48" s="140" t="s">
        <v>193</v>
      </c>
      <c r="K48" s="140"/>
    </row>
    <row r="49" spans="1:11" ht="18" customHeight="1" x14ac:dyDescent="0.15">
      <c r="A49" s="133">
        <v>45</v>
      </c>
      <c r="B49" s="470" t="s">
        <v>565</v>
      </c>
      <c r="C49" s="471"/>
      <c r="D49" s="148" t="s">
        <v>89</v>
      </c>
      <c r="E49" s="146" t="s">
        <v>566</v>
      </c>
      <c r="F49" s="149">
        <v>33329</v>
      </c>
      <c r="G49" s="148">
        <v>18</v>
      </c>
      <c r="H49" s="148">
        <v>18</v>
      </c>
      <c r="I49" s="148">
        <v>16</v>
      </c>
      <c r="J49" s="140" t="s">
        <v>193</v>
      </c>
      <c r="K49" s="140"/>
    </row>
    <row r="50" spans="1:11" ht="18" customHeight="1" x14ac:dyDescent="0.15">
      <c r="A50" s="133">
        <v>46</v>
      </c>
      <c r="B50" s="466" t="s">
        <v>677</v>
      </c>
      <c r="C50" s="467"/>
      <c r="D50" s="148" t="s">
        <v>678</v>
      </c>
      <c r="E50" s="146" t="s">
        <v>679</v>
      </c>
      <c r="F50" s="149">
        <v>45383</v>
      </c>
      <c r="G50" s="148">
        <v>18</v>
      </c>
      <c r="H50" s="148">
        <v>7</v>
      </c>
      <c r="I50" s="148">
        <v>11</v>
      </c>
      <c r="J50" s="140" t="s">
        <v>95</v>
      </c>
      <c r="K50" s="140"/>
    </row>
    <row r="51" spans="1:11" ht="18" customHeight="1" x14ac:dyDescent="0.15">
      <c r="A51" s="133">
        <v>47</v>
      </c>
      <c r="B51" s="468" t="s">
        <v>72</v>
      </c>
      <c r="C51" s="469"/>
      <c r="D51" s="153" t="s">
        <v>58</v>
      </c>
      <c r="E51" s="154" t="s">
        <v>73</v>
      </c>
      <c r="F51" s="155" t="s">
        <v>156</v>
      </c>
      <c r="G51" s="156" t="s">
        <v>155</v>
      </c>
      <c r="H51" s="156" t="s">
        <v>155</v>
      </c>
      <c r="I51" s="156">
        <v>4</v>
      </c>
      <c r="J51" s="140"/>
      <c r="K51" s="140"/>
    </row>
    <row r="52" spans="1:11" ht="18" customHeight="1" x14ac:dyDescent="0.15">
      <c r="A52" s="133">
        <v>48</v>
      </c>
      <c r="B52" s="490" t="s">
        <v>795</v>
      </c>
      <c r="C52" s="490"/>
      <c r="D52" s="133" t="s">
        <v>702</v>
      </c>
      <c r="E52" s="137" t="s">
        <v>703</v>
      </c>
      <c r="F52" s="157">
        <v>44652</v>
      </c>
      <c r="G52" s="139">
        <v>10</v>
      </c>
      <c r="H52" s="139">
        <v>39</v>
      </c>
      <c r="I52" s="139">
        <v>16</v>
      </c>
      <c r="J52" s="140"/>
      <c r="K52" s="140"/>
    </row>
    <row r="53" spans="1:11" ht="18" customHeight="1" x14ac:dyDescent="0.15">
      <c r="A53" s="133">
        <v>49</v>
      </c>
      <c r="B53" s="490" t="s">
        <v>704</v>
      </c>
      <c r="C53" s="490"/>
      <c r="D53" s="133" t="s">
        <v>705</v>
      </c>
      <c r="E53" s="137" t="s">
        <v>706</v>
      </c>
      <c r="F53" s="157">
        <v>45383</v>
      </c>
      <c r="G53" s="139">
        <v>15</v>
      </c>
      <c r="H53" s="139">
        <v>11</v>
      </c>
      <c r="I53" s="139">
        <v>8</v>
      </c>
      <c r="J53" s="140"/>
      <c r="K53" s="140"/>
    </row>
    <row r="54" spans="1:11" ht="18" customHeight="1" x14ac:dyDescent="0.15">
      <c r="A54" s="133">
        <v>50</v>
      </c>
      <c r="B54" s="490" t="s">
        <v>707</v>
      </c>
      <c r="C54" s="490"/>
      <c r="D54" s="133" t="s">
        <v>708</v>
      </c>
      <c r="E54" s="137" t="s">
        <v>709</v>
      </c>
      <c r="F54" s="157">
        <v>44652</v>
      </c>
      <c r="G54" s="139">
        <v>10</v>
      </c>
      <c r="H54" s="139">
        <v>11</v>
      </c>
      <c r="I54" s="139">
        <v>6</v>
      </c>
      <c r="J54" s="140"/>
      <c r="K54" s="140"/>
    </row>
    <row r="55" spans="1:11" ht="18" customHeight="1" x14ac:dyDescent="0.15">
      <c r="A55" s="133">
        <v>51</v>
      </c>
      <c r="B55" s="490" t="s">
        <v>710</v>
      </c>
      <c r="C55" s="490"/>
      <c r="D55" s="133" t="s">
        <v>711</v>
      </c>
      <c r="E55" s="137" t="s">
        <v>712</v>
      </c>
      <c r="F55" s="157">
        <v>44826</v>
      </c>
      <c r="G55" s="139">
        <v>10</v>
      </c>
      <c r="H55" s="139">
        <v>14</v>
      </c>
      <c r="I55" s="139">
        <v>5</v>
      </c>
      <c r="J55" s="140"/>
      <c r="K55" s="140"/>
    </row>
    <row r="56" spans="1:11" ht="18" customHeight="1" x14ac:dyDescent="0.15">
      <c r="A56" s="133">
        <v>52</v>
      </c>
      <c r="B56" s="490" t="s">
        <v>713</v>
      </c>
      <c r="C56" s="490"/>
      <c r="D56" s="133" t="s">
        <v>714</v>
      </c>
      <c r="E56" s="137" t="s">
        <v>715</v>
      </c>
      <c r="F56" s="157">
        <v>44531</v>
      </c>
      <c r="G56" s="139">
        <v>10</v>
      </c>
      <c r="H56" s="139">
        <v>22</v>
      </c>
      <c r="I56" s="139">
        <v>7</v>
      </c>
      <c r="J56" s="140"/>
      <c r="K56" s="140"/>
    </row>
    <row r="57" spans="1:11" ht="18" customHeight="1" x14ac:dyDescent="0.15">
      <c r="A57" s="133">
        <v>53</v>
      </c>
      <c r="B57" s="490" t="s">
        <v>796</v>
      </c>
      <c r="C57" s="490"/>
      <c r="D57" s="144" t="s">
        <v>716</v>
      </c>
      <c r="E57" s="137" t="s">
        <v>717</v>
      </c>
      <c r="F57" s="157">
        <v>45748</v>
      </c>
      <c r="G57" s="139">
        <v>30</v>
      </c>
      <c r="H57" s="139">
        <v>17</v>
      </c>
      <c r="I57" s="139">
        <v>14</v>
      </c>
      <c r="J57" s="140"/>
      <c r="K57" s="140"/>
    </row>
    <row r="58" spans="1:11" ht="18" customHeight="1" x14ac:dyDescent="0.15">
      <c r="A58" s="133">
        <v>54</v>
      </c>
      <c r="B58" s="491" t="s">
        <v>718</v>
      </c>
      <c r="C58" s="491"/>
      <c r="D58" s="133" t="s">
        <v>737</v>
      </c>
      <c r="E58" s="137" t="s">
        <v>719</v>
      </c>
      <c r="F58" s="157">
        <v>45748</v>
      </c>
      <c r="G58" s="139">
        <v>10</v>
      </c>
      <c r="H58" s="139">
        <v>5</v>
      </c>
      <c r="I58" s="139">
        <v>11</v>
      </c>
      <c r="J58" s="140"/>
      <c r="K58" s="140"/>
    </row>
    <row r="59" spans="1:11" ht="18" customHeight="1" x14ac:dyDescent="0.15">
      <c r="A59" s="133">
        <v>55</v>
      </c>
      <c r="B59" s="490" t="s">
        <v>809</v>
      </c>
      <c r="C59" s="490"/>
      <c r="D59" s="133" t="s">
        <v>711</v>
      </c>
      <c r="E59" s="137" t="s">
        <v>712</v>
      </c>
      <c r="F59" s="157">
        <v>44826</v>
      </c>
      <c r="G59" s="139">
        <v>10</v>
      </c>
      <c r="H59" s="139">
        <v>16</v>
      </c>
      <c r="I59" s="139">
        <v>5</v>
      </c>
      <c r="J59" s="140"/>
      <c r="K59" s="140"/>
    </row>
    <row r="60" spans="1:11" ht="18" customHeight="1" x14ac:dyDescent="0.15">
      <c r="A60" s="133">
        <v>56</v>
      </c>
      <c r="B60" s="490" t="s">
        <v>810</v>
      </c>
      <c r="C60" s="490"/>
      <c r="D60" s="133" t="s">
        <v>738</v>
      </c>
      <c r="E60" s="137" t="s">
        <v>715</v>
      </c>
      <c r="F60" s="157">
        <v>44531</v>
      </c>
      <c r="G60" s="139">
        <v>10</v>
      </c>
      <c r="H60" s="139">
        <v>22</v>
      </c>
      <c r="I60" s="139">
        <v>7</v>
      </c>
      <c r="J60" s="140"/>
      <c r="K60" s="140"/>
    </row>
    <row r="61" spans="1:11" ht="18" customHeight="1" x14ac:dyDescent="0.15">
      <c r="A61" s="133">
        <v>57</v>
      </c>
      <c r="B61" s="490" t="s">
        <v>720</v>
      </c>
      <c r="C61" s="490"/>
      <c r="D61" s="133" t="s">
        <v>739</v>
      </c>
      <c r="E61" s="158" t="s">
        <v>802</v>
      </c>
      <c r="F61" s="159">
        <v>44986</v>
      </c>
      <c r="G61" s="139">
        <v>10</v>
      </c>
      <c r="H61" s="139">
        <v>22</v>
      </c>
      <c r="I61" s="139">
        <v>5</v>
      </c>
      <c r="J61" s="140"/>
      <c r="K61" s="140"/>
    </row>
    <row r="62" spans="1:11" ht="18" customHeight="1" x14ac:dyDescent="0.15">
      <c r="A62" s="133">
        <v>58</v>
      </c>
      <c r="B62" s="490" t="s">
        <v>811</v>
      </c>
      <c r="C62" s="490"/>
      <c r="D62" s="133" t="s">
        <v>740</v>
      </c>
      <c r="E62" s="158" t="s">
        <v>721</v>
      </c>
      <c r="F62" s="157">
        <v>43405</v>
      </c>
      <c r="G62" s="139">
        <v>10</v>
      </c>
      <c r="H62" s="139">
        <v>49</v>
      </c>
      <c r="I62" s="139">
        <v>4</v>
      </c>
      <c r="J62" s="140"/>
      <c r="K62" s="140"/>
    </row>
    <row r="63" spans="1:11" ht="18" customHeight="1" x14ac:dyDescent="0.15">
      <c r="A63" s="133">
        <v>59</v>
      </c>
      <c r="B63" s="490" t="s">
        <v>812</v>
      </c>
      <c r="C63" s="490"/>
      <c r="D63" s="133" t="s">
        <v>740</v>
      </c>
      <c r="E63" s="158" t="s">
        <v>722</v>
      </c>
      <c r="F63" s="157">
        <v>43405</v>
      </c>
      <c r="G63" s="139">
        <v>10</v>
      </c>
      <c r="H63" s="139">
        <v>49</v>
      </c>
      <c r="I63" s="139">
        <v>4</v>
      </c>
      <c r="J63" s="140"/>
      <c r="K63" s="140"/>
    </row>
    <row r="64" spans="1:11" ht="18" customHeight="1" x14ac:dyDescent="0.15">
      <c r="A64" s="133">
        <v>60</v>
      </c>
      <c r="B64" s="490" t="s">
        <v>813</v>
      </c>
      <c r="C64" s="490"/>
      <c r="D64" s="133" t="s">
        <v>740</v>
      </c>
      <c r="E64" s="158" t="s">
        <v>723</v>
      </c>
      <c r="F64" s="157">
        <v>43405</v>
      </c>
      <c r="G64" s="139">
        <v>10</v>
      </c>
      <c r="H64" s="139">
        <v>20</v>
      </c>
      <c r="I64" s="139">
        <v>4</v>
      </c>
      <c r="J64" s="140"/>
      <c r="K64" s="140"/>
    </row>
    <row r="65" spans="1:11" ht="18" customHeight="1" x14ac:dyDescent="0.15">
      <c r="A65" s="133">
        <v>61</v>
      </c>
      <c r="B65" s="490" t="s">
        <v>814</v>
      </c>
      <c r="C65" s="490"/>
      <c r="D65" s="133" t="s">
        <v>740</v>
      </c>
      <c r="E65" s="158" t="s">
        <v>724</v>
      </c>
      <c r="F65" s="157">
        <v>44044</v>
      </c>
      <c r="G65" s="139">
        <v>10</v>
      </c>
      <c r="H65" s="139">
        <v>28</v>
      </c>
      <c r="I65" s="139">
        <v>4</v>
      </c>
      <c r="J65" s="140"/>
      <c r="K65" s="140"/>
    </row>
    <row r="66" spans="1:11" ht="18" customHeight="1" x14ac:dyDescent="0.15">
      <c r="A66" s="133">
        <v>62</v>
      </c>
      <c r="B66" s="490" t="s">
        <v>725</v>
      </c>
      <c r="C66" s="490"/>
      <c r="D66" s="133" t="s">
        <v>741</v>
      </c>
      <c r="E66" s="158" t="s">
        <v>726</v>
      </c>
      <c r="F66" s="157">
        <v>44652</v>
      </c>
      <c r="G66" s="139">
        <v>10</v>
      </c>
      <c r="H66" s="139">
        <v>23</v>
      </c>
      <c r="I66" s="139">
        <v>5</v>
      </c>
      <c r="J66" s="140"/>
      <c r="K66" s="140"/>
    </row>
    <row r="67" spans="1:11" ht="18" customHeight="1" x14ac:dyDescent="0.15">
      <c r="A67" s="133">
        <v>63</v>
      </c>
      <c r="B67" s="490" t="s">
        <v>727</v>
      </c>
      <c r="C67" s="490"/>
      <c r="D67" s="133" t="s">
        <v>742</v>
      </c>
      <c r="E67" s="158" t="s">
        <v>728</v>
      </c>
      <c r="F67" s="157">
        <v>45170</v>
      </c>
      <c r="G67" s="139">
        <v>6</v>
      </c>
      <c r="H67" s="139">
        <v>17</v>
      </c>
      <c r="I67" s="139">
        <v>11</v>
      </c>
      <c r="J67" s="140"/>
      <c r="K67" s="140"/>
    </row>
    <row r="68" spans="1:11" ht="18" customHeight="1" x14ac:dyDescent="0.15">
      <c r="A68" s="133">
        <v>64</v>
      </c>
      <c r="B68" s="490" t="s">
        <v>787</v>
      </c>
      <c r="C68" s="490"/>
      <c r="D68" s="133" t="s">
        <v>743</v>
      </c>
      <c r="E68" s="158" t="s">
        <v>788</v>
      </c>
      <c r="F68" s="157">
        <v>42795</v>
      </c>
      <c r="G68" s="139">
        <v>5</v>
      </c>
      <c r="H68" s="139">
        <v>8</v>
      </c>
      <c r="I68" s="139">
        <v>5</v>
      </c>
      <c r="J68" s="140"/>
      <c r="K68" s="140"/>
    </row>
    <row r="69" spans="1:11" ht="18" customHeight="1" x14ac:dyDescent="0.15">
      <c r="A69" s="133">
        <v>65</v>
      </c>
      <c r="B69" s="490" t="s">
        <v>729</v>
      </c>
      <c r="C69" s="490"/>
      <c r="D69" s="133" t="s">
        <v>743</v>
      </c>
      <c r="E69" s="158" t="s">
        <v>730</v>
      </c>
      <c r="F69" s="157">
        <v>44228</v>
      </c>
      <c r="G69" s="139">
        <v>20</v>
      </c>
      <c r="H69" s="139">
        <v>46</v>
      </c>
      <c r="I69" s="139">
        <v>9</v>
      </c>
      <c r="J69" s="140"/>
      <c r="K69" s="140"/>
    </row>
    <row r="70" spans="1:11" ht="18" customHeight="1" x14ac:dyDescent="0.15">
      <c r="A70" s="133">
        <v>66</v>
      </c>
      <c r="B70" s="490" t="s">
        <v>731</v>
      </c>
      <c r="C70" s="490"/>
      <c r="D70" s="133" t="s">
        <v>743</v>
      </c>
      <c r="E70" s="158" t="s">
        <v>732</v>
      </c>
      <c r="F70" s="157">
        <v>42795</v>
      </c>
      <c r="G70" s="139">
        <v>10</v>
      </c>
      <c r="H70" s="139">
        <v>17</v>
      </c>
      <c r="I70" s="139">
        <v>4</v>
      </c>
      <c r="J70" s="140"/>
      <c r="K70" s="140"/>
    </row>
    <row r="71" spans="1:11" ht="18" customHeight="1" x14ac:dyDescent="0.15">
      <c r="A71" s="133">
        <v>67</v>
      </c>
      <c r="B71" s="490" t="s">
        <v>733</v>
      </c>
      <c r="C71" s="490"/>
      <c r="D71" s="133" t="s">
        <v>743</v>
      </c>
      <c r="E71" s="137" t="s">
        <v>734</v>
      </c>
      <c r="F71" s="157">
        <v>43862</v>
      </c>
      <c r="G71" s="139">
        <v>10</v>
      </c>
      <c r="H71" s="139">
        <v>30</v>
      </c>
      <c r="I71" s="139">
        <v>12</v>
      </c>
      <c r="J71" s="140"/>
      <c r="K71" s="140"/>
    </row>
    <row r="72" spans="1:11" ht="18" customHeight="1" x14ac:dyDescent="0.15">
      <c r="A72" s="133">
        <v>68</v>
      </c>
      <c r="B72" s="490" t="s">
        <v>815</v>
      </c>
      <c r="C72" s="490"/>
      <c r="D72" s="133" t="s">
        <v>744</v>
      </c>
      <c r="E72" s="137" t="s">
        <v>735</v>
      </c>
      <c r="F72" s="157">
        <v>42795</v>
      </c>
      <c r="G72" s="492">
        <v>20</v>
      </c>
      <c r="H72" s="492">
        <v>45</v>
      </c>
      <c r="I72" s="492">
        <v>10</v>
      </c>
      <c r="J72" s="140"/>
      <c r="K72" s="140"/>
    </row>
    <row r="73" spans="1:11" ht="18" customHeight="1" x14ac:dyDescent="0.15">
      <c r="A73" s="133">
        <v>69</v>
      </c>
      <c r="B73" s="490" t="s">
        <v>816</v>
      </c>
      <c r="C73" s="490"/>
      <c r="D73" s="133" t="s">
        <v>744</v>
      </c>
      <c r="E73" s="137" t="s">
        <v>736</v>
      </c>
      <c r="F73" s="157">
        <v>42795</v>
      </c>
      <c r="G73" s="493"/>
      <c r="H73" s="493"/>
      <c r="I73" s="493"/>
      <c r="J73" s="140"/>
      <c r="K73" s="140"/>
    </row>
    <row r="74" spans="1:11" ht="18" customHeight="1" x14ac:dyDescent="0.15">
      <c r="A74" s="133">
        <v>70</v>
      </c>
      <c r="B74" s="490" t="s">
        <v>797</v>
      </c>
      <c r="C74" s="490"/>
      <c r="D74" s="144" t="s">
        <v>716</v>
      </c>
      <c r="E74" s="137" t="s">
        <v>717</v>
      </c>
      <c r="F74" s="157">
        <v>45748</v>
      </c>
      <c r="G74" s="139">
        <v>20</v>
      </c>
      <c r="H74" s="139">
        <v>29</v>
      </c>
      <c r="I74" s="139">
        <v>8</v>
      </c>
      <c r="J74" s="140"/>
      <c r="K74" s="140"/>
    </row>
    <row r="75" spans="1:11" ht="18" customHeight="1" x14ac:dyDescent="0.15">
      <c r="A75" s="133">
        <v>71</v>
      </c>
      <c r="B75" s="490" t="s">
        <v>791</v>
      </c>
      <c r="C75" s="490"/>
      <c r="D75" s="133" t="s">
        <v>737</v>
      </c>
      <c r="E75" s="137" t="s">
        <v>719</v>
      </c>
      <c r="F75" s="157">
        <v>45748</v>
      </c>
      <c r="G75" s="139">
        <v>10</v>
      </c>
      <c r="H75" s="139">
        <v>17</v>
      </c>
      <c r="I75" s="139">
        <v>11</v>
      </c>
      <c r="J75" s="140"/>
      <c r="K75" s="140"/>
    </row>
    <row r="76" spans="1:11" ht="18" customHeight="1" x14ac:dyDescent="0.15">
      <c r="A76" s="133">
        <v>72</v>
      </c>
      <c r="B76" s="490" t="s">
        <v>789</v>
      </c>
      <c r="C76" s="490"/>
      <c r="D76" s="133" t="s">
        <v>774</v>
      </c>
      <c r="E76" s="137" t="s">
        <v>778</v>
      </c>
      <c r="F76" s="157">
        <v>43952</v>
      </c>
      <c r="G76" s="139">
        <v>15</v>
      </c>
      <c r="H76" s="139">
        <v>27</v>
      </c>
      <c r="I76" s="139">
        <v>8</v>
      </c>
      <c r="J76" s="140"/>
      <c r="K76" s="140"/>
    </row>
    <row r="77" spans="1:11" ht="18" customHeight="1" x14ac:dyDescent="0.15">
      <c r="A77" s="133">
        <v>73</v>
      </c>
      <c r="B77" s="490" t="s">
        <v>792</v>
      </c>
      <c r="C77" s="490"/>
      <c r="D77" s="133" t="s">
        <v>739</v>
      </c>
      <c r="E77" s="137" t="s">
        <v>775</v>
      </c>
      <c r="F77" s="157">
        <v>45931</v>
      </c>
      <c r="G77" s="139">
        <v>10</v>
      </c>
      <c r="H77" s="139">
        <v>5</v>
      </c>
      <c r="I77" s="139">
        <v>4</v>
      </c>
      <c r="J77" s="140"/>
      <c r="K77" s="140"/>
    </row>
    <row r="78" spans="1:11" ht="18" customHeight="1" x14ac:dyDescent="0.15">
      <c r="A78" s="133">
        <v>74</v>
      </c>
      <c r="B78" s="490" t="s">
        <v>771</v>
      </c>
      <c r="C78" s="490"/>
      <c r="D78" s="133" t="s">
        <v>776</v>
      </c>
      <c r="E78" s="137" t="s">
        <v>777</v>
      </c>
      <c r="F78" s="157">
        <v>45870</v>
      </c>
      <c r="G78" s="487">
        <v>10</v>
      </c>
      <c r="H78" s="139">
        <v>3</v>
      </c>
      <c r="I78" s="139">
        <v>5</v>
      </c>
      <c r="J78" s="140"/>
      <c r="K78" s="140"/>
    </row>
    <row r="79" spans="1:11" ht="18" customHeight="1" x14ac:dyDescent="0.15">
      <c r="A79" s="133">
        <v>75</v>
      </c>
      <c r="B79" s="490" t="s">
        <v>790</v>
      </c>
      <c r="C79" s="490"/>
      <c r="D79" s="133" t="s">
        <v>776</v>
      </c>
      <c r="E79" s="137" t="s">
        <v>784</v>
      </c>
      <c r="F79" s="157">
        <v>46023</v>
      </c>
      <c r="G79" s="488"/>
      <c r="H79" s="139">
        <v>24</v>
      </c>
      <c r="I79" s="139">
        <v>5</v>
      </c>
      <c r="J79" s="140"/>
      <c r="K79" s="140"/>
    </row>
    <row r="80" spans="1:11" x14ac:dyDescent="0.15">
      <c r="A80" s="160" t="s">
        <v>798</v>
      </c>
      <c r="C80" s="49"/>
      <c r="D80" s="49"/>
    </row>
    <row r="81" spans="2:19" ht="18" customHeight="1" x14ac:dyDescent="0.15">
      <c r="B81" s="49"/>
      <c r="C81" s="49"/>
      <c r="E81" s="161"/>
      <c r="F81" s="124"/>
      <c r="G81" s="162"/>
      <c r="H81" s="162"/>
      <c r="I81" s="162"/>
      <c r="J81" s="140"/>
      <c r="K81" s="140"/>
      <c r="L81" s="42"/>
    </row>
    <row r="83" spans="2:19" x14ac:dyDescent="0.15">
      <c r="R83" s="162"/>
      <c r="S83" s="162"/>
    </row>
  </sheetData>
  <sheetProtection formatCells="0"/>
  <mergeCells count="79">
    <mergeCell ref="G78:G79"/>
    <mergeCell ref="B76:C76"/>
    <mergeCell ref="B77:C77"/>
    <mergeCell ref="B78:C78"/>
    <mergeCell ref="B79:C79"/>
    <mergeCell ref="B74:C74"/>
    <mergeCell ref="B75:C75"/>
    <mergeCell ref="I72:I73"/>
    <mergeCell ref="B73:C7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G72:G73"/>
    <mergeCell ref="H72:H73"/>
    <mergeCell ref="B63:C63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5:C5"/>
    <mergeCell ref="B6:C6"/>
    <mergeCell ref="B7:C7"/>
    <mergeCell ref="B8:C8"/>
    <mergeCell ref="B9:C9"/>
    <mergeCell ref="B10:C10"/>
    <mergeCell ref="B11:C11"/>
    <mergeCell ref="B12:C12"/>
    <mergeCell ref="I13:I14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9:C49"/>
    <mergeCell ref="B50:C50"/>
    <mergeCell ref="B51:C51"/>
    <mergeCell ref="B44:C44"/>
    <mergeCell ref="B45:C45"/>
    <mergeCell ref="B46:C46"/>
    <mergeCell ref="B47:C47"/>
    <mergeCell ref="B48:C48"/>
  </mergeCells>
  <phoneticPr fontId="3"/>
  <pageMargins left="0.39370078740157483" right="0.19685039370078741" top="0.78740157480314965" bottom="0.78740157480314965" header="0.51181102362204722" footer="0.51181102362204722"/>
  <pageSetup paperSize="9" scale="67" orientation="portrait" verticalDpi="300" r:id="rId1"/>
  <headerFooter scaleWithDoc="0" alignWithMargins="0">
    <oddFooter>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9AB43-0A61-47EA-8583-F9B89BA4DC06}">
  <dimension ref="A1:M51"/>
  <sheetViews>
    <sheetView view="pageBreakPreview" zoomScaleNormal="100" zoomScaleSheetLayoutView="100" workbookViewId="0"/>
  </sheetViews>
  <sheetFormatPr defaultRowHeight="13.5" x14ac:dyDescent="0.15"/>
  <cols>
    <col min="1" max="6" width="11.25" customWidth="1"/>
    <col min="7" max="7" width="11.875" customWidth="1"/>
    <col min="8" max="14" width="11.25" customWidth="1"/>
    <col min="15" max="17" width="10.375" customWidth="1"/>
  </cols>
  <sheetData>
    <row r="1" spans="1:13" ht="17.25" x14ac:dyDescent="0.2">
      <c r="A1" s="1" t="s">
        <v>439</v>
      </c>
      <c r="J1" s="353"/>
      <c r="K1" s="353"/>
      <c r="M1" s="8"/>
    </row>
    <row r="2" spans="1:13" ht="12.95" customHeight="1" x14ac:dyDescent="0.2">
      <c r="A2" s="1"/>
      <c r="J2" s="353"/>
      <c r="K2" s="353"/>
      <c r="M2" s="8"/>
    </row>
    <row r="3" spans="1:13" ht="17.100000000000001" customHeight="1" x14ac:dyDescent="0.15">
      <c r="A3" s="4"/>
      <c r="F3" s="81" t="s">
        <v>666</v>
      </c>
      <c r="G3" s="164"/>
      <c r="J3" s="353"/>
      <c r="K3" s="353"/>
      <c r="M3" s="8"/>
    </row>
    <row r="4" spans="1:13" ht="17.100000000000001" customHeight="1" x14ac:dyDescent="0.15">
      <c r="A4" s="496" t="s">
        <v>10</v>
      </c>
      <c r="B4" s="523" t="s">
        <v>440</v>
      </c>
      <c r="C4" s="434"/>
      <c r="D4" s="604" t="s">
        <v>441</v>
      </c>
      <c r="E4" s="605"/>
      <c r="F4" s="434" t="s">
        <v>442</v>
      </c>
      <c r="G4" s="434"/>
      <c r="J4" s="353"/>
      <c r="K4" s="353"/>
      <c r="M4" s="8"/>
    </row>
    <row r="5" spans="1:13" ht="17.100000000000001" customHeight="1" x14ac:dyDescent="0.15">
      <c r="A5" s="603"/>
      <c r="B5" s="496" t="s">
        <v>443</v>
      </c>
      <c r="C5" s="606" t="s">
        <v>684</v>
      </c>
      <c r="D5" s="496" t="s">
        <v>443</v>
      </c>
      <c r="E5" s="606" t="s">
        <v>684</v>
      </c>
      <c r="F5" s="496" t="s">
        <v>443</v>
      </c>
      <c r="G5" s="606" t="s">
        <v>684</v>
      </c>
      <c r="J5" s="353"/>
      <c r="K5" s="353"/>
      <c r="M5" s="8"/>
    </row>
    <row r="6" spans="1:13" ht="17.100000000000001" customHeight="1" x14ac:dyDescent="0.15">
      <c r="A6" s="497"/>
      <c r="B6" s="497"/>
      <c r="C6" s="607"/>
      <c r="D6" s="497"/>
      <c r="E6" s="607"/>
      <c r="F6" s="497"/>
      <c r="G6" s="607"/>
      <c r="J6" s="353"/>
      <c r="K6" s="353"/>
      <c r="M6" s="8"/>
    </row>
    <row r="7" spans="1:13" ht="17.100000000000001" customHeight="1" x14ac:dyDescent="0.15">
      <c r="A7" s="27" t="s">
        <v>585</v>
      </c>
      <c r="B7" s="197">
        <v>2025</v>
      </c>
      <c r="C7" s="356">
        <v>14</v>
      </c>
      <c r="D7" s="357">
        <v>78</v>
      </c>
      <c r="E7" s="358">
        <v>0.3</v>
      </c>
      <c r="F7" s="359">
        <v>2103</v>
      </c>
      <c r="G7" s="358">
        <v>5</v>
      </c>
      <c r="J7" s="353"/>
      <c r="K7" s="353"/>
      <c r="M7" s="8"/>
    </row>
    <row r="8" spans="1:13" ht="17.100000000000001" customHeight="1" x14ac:dyDescent="0.15">
      <c r="A8" s="27" t="s">
        <v>101</v>
      </c>
      <c r="B8" s="197">
        <v>2136</v>
      </c>
      <c r="C8" s="356">
        <v>14.3</v>
      </c>
      <c r="D8" s="357">
        <v>77</v>
      </c>
      <c r="E8" s="358">
        <v>0.2</v>
      </c>
      <c r="F8" s="359">
        <v>2213</v>
      </c>
      <c r="G8" s="358">
        <v>5.0999999999999996</v>
      </c>
      <c r="J8" s="353"/>
      <c r="K8" s="353"/>
      <c r="M8" s="8"/>
    </row>
    <row r="9" spans="1:13" ht="17.100000000000001" customHeight="1" x14ac:dyDescent="0.15">
      <c r="A9" s="27" t="s">
        <v>568</v>
      </c>
      <c r="B9" s="197">
        <v>2239</v>
      </c>
      <c r="C9" s="356">
        <v>14.64643160855629</v>
      </c>
      <c r="D9" s="357">
        <v>66</v>
      </c>
      <c r="E9" s="358">
        <v>0.23611906124785345</v>
      </c>
      <c r="F9" s="359">
        <v>2305</v>
      </c>
      <c r="G9" s="358">
        <v>5.3308355882420964</v>
      </c>
      <c r="J9" s="353"/>
      <c r="K9" s="353"/>
      <c r="M9" s="8"/>
    </row>
    <row r="10" spans="1:13" ht="17.100000000000001" customHeight="1" x14ac:dyDescent="0.15">
      <c r="A10" s="27" t="s">
        <v>569</v>
      </c>
      <c r="B10" s="197">
        <v>2227</v>
      </c>
      <c r="C10" s="356">
        <v>14.2</v>
      </c>
      <c r="D10" s="357">
        <v>72</v>
      </c>
      <c r="E10" s="358">
        <v>0.3</v>
      </c>
      <c r="F10" s="359">
        <v>2299</v>
      </c>
      <c r="G10" s="358">
        <v>5.3</v>
      </c>
      <c r="J10" s="353"/>
      <c r="K10" s="353"/>
      <c r="M10" s="8"/>
    </row>
    <row r="11" spans="1:13" ht="17.100000000000001" customHeight="1" x14ac:dyDescent="0.15">
      <c r="A11" s="27" t="s">
        <v>570</v>
      </c>
      <c r="B11" s="197">
        <v>2264</v>
      </c>
      <c r="C11" s="356">
        <v>14.059492020120473</v>
      </c>
      <c r="D11" s="357">
        <v>78</v>
      </c>
      <c r="E11" s="358">
        <v>0.28608105629928482</v>
      </c>
      <c r="F11" s="359">
        <v>2342</v>
      </c>
      <c r="G11" s="358">
        <v>5.4002951484965873</v>
      </c>
      <c r="J11" s="353"/>
      <c r="K11" s="353"/>
      <c r="M11" s="8"/>
    </row>
    <row r="12" spans="1:13" ht="17.100000000000001" customHeight="1" x14ac:dyDescent="0.15">
      <c r="A12" s="27" t="s">
        <v>571</v>
      </c>
      <c r="B12" s="197">
        <v>2328</v>
      </c>
      <c r="C12" s="356">
        <v>14.460525498478166</v>
      </c>
      <c r="D12" s="357">
        <v>91</v>
      </c>
      <c r="E12" s="358">
        <v>0.32792792792792791</v>
      </c>
      <c r="F12" s="359">
        <v>2419</v>
      </c>
      <c r="G12" s="358">
        <v>5.5166594449132251</v>
      </c>
      <c r="J12" s="353"/>
      <c r="K12" s="353"/>
      <c r="M12" s="8"/>
    </row>
    <row r="13" spans="1:13" ht="17.100000000000001" customHeight="1" x14ac:dyDescent="0.15">
      <c r="A13" s="27" t="s">
        <v>572</v>
      </c>
      <c r="B13" s="197">
        <v>2473</v>
      </c>
      <c r="C13" s="356">
        <v>15.00060657527599</v>
      </c>
      <c r="D13" s="357">
        <v>101</v>
      </c>
      <c r="E13" s="358">
        <v>0.36168307967770813</v>
      </c>
      <c r="F13" s="359">
        <v>2574</v>
      </c>
      <c r="G13" s="358">
        <v>5.7958613856927341</v>
      </c>
      <c r="J13" s="353"/>
      <c r="K13" s="353"/>
      <c r="M13" s="8"/>
    </row>
    <row r="14" spans="1:13" ht="17.100000000000001" customHeight="1" x14ac:dyDescent="0.15">
      <c r="A14" s="27" t="s">
        <v>573</v>
      </c>
      <c r="B14" s="197">
        <v>2607</v>
      </c>
      <c r="C14" s="356">
        <v>15.1</v>
      </c>
      <c r="D14" s="357">
        <v>99</v>
      </c>
      <c r="E14" s="358">
        <v>0.4</v>
      </c>
      <c r="F14" s="359">
        <v>2706</v>
      </c>
      <c r="G14" s="358">
        <v>5.9</v>
      </c>
      <c r="J14" s="353"/>
      <c r="K14" s="353"/>
      <c r="M14" s="8"/>
    </row>
    <row r="15" spans="1:13" ht="17.100000000000001" customHeight="1" x14ac:dyDescent="0.15">
      <c r="A15" s="27" t="s">
        <v>574</v>
      </c>
      <c r="B15" s="197">
        <v>2761</v>
      </c>
      <c r="C15" s="356">
        <v>15.361077111383109</v>
      </c>
      <c r="D15" s="357">
        <v>93</v>
      </c>
      <c r="E15" s="358">
        <v>0.32543653987472443</v>
      </c>
      <c r="F15" s="359">
        <v>2854</v>
      </c>
      <c r="G15" s="358">
        <v>6.1309101845287959</v>
      </c>
      <c r="J15" s="353"/>
      <c r="K15" s="353"/>
      <c r="M15" s="8"/>
    </row>
    <row r="16" spans="1:13" ht="17.100000000000001" customHeight="1" x14ac:dyDescent="0.15">
      <c r="A16" s="27" t="s">
        <v>575</v>
      </c>
      <c r="B16" s="197">
        <v>2899</v>
      </c>
      <c r="C16" s="356">
        <v>15.518441196938101</v>
      </c>
      <c r="D16" s="357">
        <v>96</v>
      </c>
      <c r="E16" s="358">
        <v>0.3372088938845762</v>
      </c>
      <c r="F16" s="359">
        <v>2995</v>
      </c>
      <c r="G16" s="358">
        <v>6.352067868504772</v>
      </c>
      <c r="J16" s="353"/>
      <c r="K16" s="353"/>
      <c r="M16" s="8"/>
    </row>
    <row r="17" spans="1:13" ht="17.100000000000001" customHeight="1" x14ac:dyDescent="0.15">
      <c r="A17" s="27" t="s">
        <v>576</v>
      </c>
      <c r="B17" s="197">
        <v>2962</v>
      </c>
      <c r="C17" s="356">
        <v>15.4</v>
      </c>
      <c r="D17" s="357">
        <v>93</v>
      </c>
      <c r="E17" s="358">
        <v>0.3</v>
      </c>
      <c r="F17" s="359">
        <v>3055</v>
      </c>
      <c r="G17" s="358">
        <v>6.352067868504772</v>
      </c>
      <c r="J17" s="353"/>
      <c r="K17" s="353"/>
      <c r="M17" s="8"/>
    </row>
    <row r="18" spans="1:13" ht="17.100000000000001" customHeight="1" x14ac:dyDescent="0.15">
      <c r="A18" s="27" t="s">
        <v>577</v>
      </c>
      <c r="B18" s="360">
        <v>2995</v>
      </c>
      <c r="C18" s="361">
        <v>15.2</v>
      </c>
      <c r="D18" s="357">
        <v>92</v>
      </c>
      <c r="E18" s="361">
        <v>0.3</v>
      </c>
      <c r="F18" s="360">
        <v>3087</v>
      </c>
      <c r="G18" s="361">
        <v>6.4</v>
      </c>
      <c r="J18" s="353"/>
      <c r="K18" s="353"/>
      <c r="M18" s="8"/>
    </row>
    <row r="19" spans="1:13" ht="17.100000000000001" customHeight="1" x14ac:dyDescent="0.15">
      <c r="A19" s="27" t="s">
        <v>578</v>
      </c>
      <c r="B19" s="360">
        <v>3046</v>
      </c>
      <c r="C19" s="361">
        <v>15.1</v>
      </c>
      <c r="D19" s="357">
        <v>90</v>
      </c>
      <c r="E19" s="361">
        <v>0.3</v>
      </c>
      <c r="F19" s="360">
        <v>3136</v>
      </c>
      <c r="G19" s="361">
        <v>6.4</v>
      </c>
      <c r="J19" s="353"/>
      <c r="K19" s="353"/>
      <c r="M19" s="8"/>
    </row>
    <row r="20" spans="1:13" ht="17.100000000000001" customHeight="1" x14ac:dyDescent="0.15">
      <c r="A20" s="27" t="s">
        <v>579</v>
      </c>
      <c r="B20" s="360">
        <v>3074</v>
      </c>
      <c r="C20" s="361">
        <v>14.9</v>
      </c>
      <c r="D20" s="357">
        <v>85</v>
      </c>
      <c r="E20" s="361">
        <v>0.3</v>
      </c>
      <c r="F20" s="360">
        <v>3159</v>
      </c>
      <c r="G20" s="361">
        <v>6.4</v>
      </c>
      <c r="J20" s="353"/>
      <c r="K20" s="353"/>
      <c r="M20" s="8"/>
    </row>
    <row r="21" spans="1:13" ht="17.100000000000001" customHeight="1" x14ac:dyDescent="0.15">
      <c r="A21" s="3" t="s">
        <v>507</v>
      </c>
      <c r="B21" s="351">
        <v>3129</v>
      </c>
      <c r="C21" s="361">
        <v>14.9</v>
      </c>
      <c r="D21" s="362">
        <v>74</v>
      </c>
      <c r="E21" s="361">
        <v>0.3</v>
      </c>
      <c r="F21" s="362">
        <f>B21+D21</f>
        <v>3203</v>
      </c>
      <c r="G21" s="361">
        <v>6.4</v>
      </c>
      <c r="J21" s="353"/>
      <c r="K21" s="353"/>
      <c r="M21" s="8"/>
    </row>
    <row r="22" spans="1:13" ht="17.100000000000001" customHeight="1" x14ac:dyDescent="0.15">
      <c r="A22" s="3" t="s">
        <v>505</v>
      </c>
      <c r="B22" s="351">
        <v>3250</v>
      </c>
      <c r="C22" s="361">
        <v>15.170611025533306</v>
      </c>
      <c r="D22" s="362">
        <v>74</v>
      </c>
      <c r="E22" s="361">
        <v>0.2546192753673055</v>
      </c>
      <c r="F22" s="362">
        <v>3324</v>
      </c>
      <c r="G22" s="361">
        <v>6.5840034861149626</v>
      </c>
      <c r="J22" s="353"/>
      <c r="K22" s="353"/>
      <c r="M22" s="8"/>
    </row>
    <row r="23" spans="1:13" ht="17.100000000000001" customHeight="1" x14ac:dyDescent="0.15">
      <c r="A23" s="3" t="s">
        <v>581</v>
      </c>
      <c r="B23" s="351">
        <v>3364</v>
      </c>
      <c r="C23" s="361">
        <v>15.381801554641061</v>
      </c>
      <c r="D23" s="362">
        <v>73</v>
      </c>
      <c r="E23" s="361">
        <v>0.25028285391024102</v>
      </c>
      <c r="F23" s="362">
        <v>3437</v>
      </c>
      <c r="G23" s="361">
        <v>6.7343299958853384</v>
      </c>
      <c r="J23" s="353"/>
      <c r="K23" s="353"/>
      <c r="M23" s="8"/>
    </row>
    <row r="24" spans="1:13" ht="17.100000000000001" customHeight="1" x14ac:dyDescent="0.15">
      <c r="A24" s="3" t="s">
        <v>582</v>
      </c>
      <c r="B24" s="351">
        <v>3401</v>
      </c>
      <c r="C24" s="361">
        <v>15.368972841068281</v>
      </c>
      <c r="D24" s="362">
        <v>76</v>
      </c>
      <c r="E24" s="361">
        <v>0.25957170668397145</v>
      </c>
      <c r="F24" s="362">
        <v>3477</v>
      </c>
      <c r="G24" s="361">
        <v>6.7635387488328664</v>
      </c>
      <c r="J24" s="353"/>
      <c r="K24" s="353"/>
      <c r="M24" s="8"/>
    </row>
    <row r="25" spans="1:13" ht="17.100000000000001" customHeight="1" x14ac:dyDescent="0.15">
      <c r="A25" s="3" t="s">
        <v>640</v>
      </c>
      <c r="B25" s="351">
        <v>3389</v>
      </c>
      <c r="C25" s="361">
        <v>15.2</v>
      </c>
      <c r="D25" s="362">
        <v>76</v>
      </c>
      <c r="E25" s="361">
        <v>0.3</v>
      </c>
      <c r="F25" s="362">
        <v>3465</v>
      </c>
      <c r="G25" s="361">
        <v>6.7</v>
      </c>
      <c r="J25" s="353"/>
      <c r="K25" s="353"/>
      <c r="M25" s="8"/>
    </row>
    <row r="26" spans="1:13" ht="17.100000000000001" customHeight="1" x14ac:dyDescent="0.15">
      <c r="A26" s="3" t="s">
        <v>669</v>
      </c>
      <c r="B26" s="351">
        <v>3532</v>
      </c>
      <c r="C26" s="361">
        <v>15.7</v>
      </c>
      <c r="D26" s="362">
        <v>69</v>
      </c>
      <c r="E26" s="361">
        <v>0.2</v>
      </c>
      <c r="F26" s="362">
        <f>B26+D26</f>
        <v>3601</v>
      </c>
      <c r="G26" s="363">
        <v>6.9</v>
      </c>
      <c r="J26" s="353"/>
      <c r="K26" s="353"/>
      <c r="M26" s="8"/>
    </row>
    <row r="27" spans="1:13" ht="17.100000000000001" customHeight="1" x14ac:dyDescent="0.15">
      <c r="A27" s="3" t="s">
        <v>680</v>
      </c>
      <c r="B27" s="351">
        <v>3566</v>
      </c>
      <c r="C27" s="361">
        <v>15.8</v>
      </c>
      <c r="D27" s="362">
        <v>68</v>
      </c>
      <c r="E27" s="361">
        <v>0.2</v>
      </c>
      <c r="F27" s="362">
        <f>B27+D27</f>
        <v>3634</v>
      </c>
      <c r="G27" s="363">
        <v>7</v>
      </c>
      <c r="J27" s="353"/>
      <c r="K27" s="353"/>
      <c r="M27" s="8"/>
    </row>
    <row r="28" spans="1:13" ht="17.100000000000001" customHeight="1" x14ac:dyDescent="0.15">
      <c r="A28" s="364" t="s">
        <v>658</v>
      </c>
      <c r="B28" s="355"/>
      <c r="C28" s="365"/>
      <c r="D28" s="366"/>
      <c r="E28" s="365"/>
      <c r="F28" s="366"/>
      <c r="G28" s="365"/>
      <c r="J28" s="353"/>
      <c r="K28" s="353"/>
      <c r="M28" s="8"/>
    </row>
    <row r="29" spans="1:13" ht="14.25" x14ac:dyDescent="0.15">
      <c r="A29" s="353"/>
      <c r="B29" s="355"/>
      <c r="C29" s="365"/>
      <c r="D29" s="366"/>
      <c r="E29" s="365"/>
      <c r="F29" s="366"/>
      <c r="G29" s="365"/>
      <c r="J29" s="353"/>
      <c r="K29" s="353"/>
      <c r="M29" s="8"/>
    </row>
    <row r="30" spans="1:13" ht="14.25" x14ac:dyDescent="0.15">
      <c r="A30" s="353"/>
      <c r="B30" s="355"/>
      <c r="C30" s="365"/>
      <c r="D30" s="366"/>
      <c r="E30" s="365"/>
      <c r="F30" s="366"/>
      <c r="G30" s="365"/>
      <c r="J30" s="353"/>
      <c r="K30" s="353"/>
      <c r="M30" s="8"/>
    </row>
    <row r="31" spans="1:13" ht="14.25" x14ac:dyDescent="0.15">
      <c r="A31" s="353"/>
      <c r="B31" s="355"/>
      <c r="C31" s="365"/>
      <c r="D31" s="366"/>
      <c r="E31" s="365"/>
      <c r="F31" s="366"/>
      <c r="G31" s="365"/>
      <c r="J31" s="353"/>
      <c r="K31" s="353"/>
      <c r="M31" s="8"/>
    </row>
    <row r="32" spans="1:13" ht="14.25" x14ac:dyDescent="0.15">
      <c r="A32" s="353"/>
      <c r="B32" s="355"/>
      <c r="C32" s="365"/>
      <c r="D32" s="366"/>
      <c r="E32" s="365"/>
      <c r="F32" s="366"/>
      <c r="G32" s="365"/>
      <c r="J32" s="353"/>
      <c r="K32" s="353"/>
      <c r="M32" s="8"/>
    </row>
    <row r="33" spans="1:13" ht="14.25" x14ac:dyDescent="0.15">
      <c r="A33" s="353"/>
      <c r="B33" s="355"/>
      <c r="C33" s="365"/>
      <c r="D33" s="366"/>
      <c r="E33" s="365"/>
      <c r="F33" s="366"/>
      <c r="G33" s="365"/>
      <c r="J33" s="353"/>
      <c r="K33" s="353"/>
      <c r="M33" s="8"/>
    </row>
    <row r="34" spans="1:13" ht="14.25" x14ac:dyDescent="0.15">
      <c r="A34" s="353"/>
      <c r="B34" s="355"/>
      <c r="C34" s="365"/>
      <c r="D34" s="366"/>
      <c r="E34" s="365"/>
      <c r="F34" s="366"/>
      <c r="G34" s="365"/>
      <c r="J34" s="353"/>
      <c r="K34" s="353"/>
      <c r="M34" s="8"/>
    </row>
    <row r="35" spans="1:13" ht="14.25" x14ac:dyDescent="0.15">
      <c r="A35" s="353"/>
      <c r="B35" s="355"/>
      <c r="C35" s="365"/>
      <c r="D35" s="366"/>
      <c r="E35" s="365"/>
      <c r="F35" s="366"/>
      <c r="G35" s="365"/>
      <c r="J35" s="353"/>
      <c r="K35" s="353"/>
      <c r="M35" s="8"/>
    </row>
    <row r="36" spans="1:13" ht="14.25" x14ac:dyDescent="0.15">
      <c r="A36" s="353"/>
      <c r="B36" s="355"/>
      <c r="C36" s="365"/>
      <c r="D36" s="366"/>
      <c r="E36" s="365"/>
      <c r="F36" s="366"/>
      <c r="G36" s="365"/>
      <c r="J36" s="353"/>
      <c r="K36" s="353"/>
      <c r="M36" s="8"/>
    </row>
    <row r="37" spans="1:13" ht="14.25" x14ac:dyDescent="0.15">
      <c r="A37" s="353"/>
      <c r="B37" s="355"/>
      <c r="C37" s="365"/>
      <c r="D37" s="366"/>
      <c r="E37" s="365"/>
      <c r="F37" s="366"/>
      <c r="G37" s="365"/>
      <c r="J37" s="353"/>
      <c r="K37" s="353"/>
      <c r="M37" s="8"/>
    </row>
    <row r="38" spans="1:13" ht="14.25" x14ac:dyDescent="0.15">
      <c r="A38" s="353"/>
      <c r="B38" s="355"/>
      <c r="C38" s="365"/>
      <c r="D38" s="366"/>
      <c r="E38" s="365"/>
      <c r="F38" s="366"/>
      <c r="G38" s="365"/>
      <c r="J38" s="353"/>
      <c r="K38" s="353"/>
      <c r="M38" s="8"/>
    </row>
    <row r="39" spans="1:13" ht="14.25" x14ac:dyDescent="0.15">
      <c r="A39" s="353"/>
      <c r="B39" s="355"/>
      <c r="C39" s="365"/>
      <c r="D39" s="366"/>
      <c r="E39" s="365"/>
      <c r="F39" s="366"/>
      <c r="G39" s="365"/>
      <c r="J39" s="353"/>
      <c r="K39" s="353"/>
      <c r="M39" s="8"/>
    </row>
    <row r="40" spans="1:13" ht="14.25" x14ac:dyDescent="0.15">
      <c r="A40" s="353"/>
      <c r="B40" s="355"/>
      <c r="C40" s="365"/>
      <c r="D40" s="366"/>
      <c r="E40" s="365"/>
      <c r="F40" s="366"/>
      <c r="G40" s="365"/>
      <c r="J40" s="353"/>
      <c r="K40" s="353"/>
      <c r="M40" s="8"/>
    </row>
    <row r="41" spans="1:13" ht="14.25" x14ac:dyDescent="0.15">
      <c r="A41" s="353"/>
      <c r="B41" s="355"/>
      <c r="C41" s="365"/>
      <c r="D41" s="366"/>
      <c r="E41" s="365"/>
      <c r="F41" s="366"/>
      <c r="G41" s="365"/>
      <c r="J41" s="353"/>
      <c r="K41" s="353"/>
      <c r="M41" s="8"/>
    </row>
    <row r="42" spans="1:13" ht="14.25" x14ac:dyDescent="0.15">
      <c r="A42" s="353"/>
      <c r="B42" s="355"/>
      <c r="C42" s="365"/>
      <c r="D42" s="366"/>
      <c r="E42" s="365"/>
      <c r="F42" s="366"/>
      <c r="G42" s="365"/>
      <c r="J42" s="353"/>
      <c r="K42" s="353"/>
      <c r="M42" s="8"/>
    </row>
    <row r="43" spans="1:13" ht="14.25" x14ac:dyDescent="0.15">
      <c r="A43" s="353"/>
      <c r="B43" s="355"/>
      <c r="C43" s="365"/>
      <c r="D43" s="366"/>
      <c r="E43" s="365"/>
      <c r="F43" s="366"/>
      <c r="G43" s="365"/>
      <c r="J43" s="353"/>
      <c r="K43" s="353"/>
      <c r="M43" s="8"/>
    </row>
    <row r="44" spans="1:13" ht="14.25" x14ac:dyDescent="0.15">
      <c r="A44" s="124"/>
      <c r="B44" s="354"/>
      <c r="C44" s="355"/>
      <c r="D44" s="355"/>
      <c r="J44" s="353"/>
      <c r="K44" s="353"/>
      <c r="M44" s="8"/>
    </row>
    <row r="45" spans="1:13" ht="14.25" x14ac:dyDescent="0.15">
      <c r="A45" s="124"/>
      <c r="B45" s="354"/>
      <c r="C45" s="355"/>
      <c r="D45" s="355"/>
      <c r="J45" s="353"/>
      <c r="K45" s="353"/>
      <c r="M45" s="8"/>
    </row>
    <row r="46" spans="1:13" ht="14.25" x14ac:dyDescent="0.15">
      <c r="A46" s="124"/>
      <c r="B46" s="354"/>
      <c r="C46" s="355"/>
      <c r="D46" s="355"/>
      <c r="J46" s="353"/>
      <c r="K46" s="353"/>
      <c r="M46" s="8"/>
    </row>
    <row r="47" spans="1:13" ht="14.25" x14ac:dyDescent="0.15">
      <c r="A47" s="124"/>
      <c r="B47" s="354"/>
      <c r="C47" s="355"/>
      <c r="D47" s="355"/>
      <c r="J47" s="353"/>
      <c r="K47" s="353"/>
      <c r="M47" s="8"/>
    </row>
    <row r="48" spans="1:13" ht="14.25" x14ac:dyDescent="0.15">
      <c r="A48" s="124"/>
      <c r="B48" s="354"/>
      <c r="C48" s="355"/>
      <c r="D48" s="355"/>
      <c r="J48" s="353"/>
      <c r="K48" s="353"/>
      <c r="M48" s="8"/>
    </row>
    <row r="49" spans="1:13" ht="14.25" x14ac:dyDescent="0.15">
      <c r="A49" s="124"/>
      <c r="B49" s="354"/>
      <c r="C49" s="355"/>
      <c r="D49" s="355"/>
      <c r="J49" s="353"/>
      <c r="K49" s="353"/>
      <c r="M49" s="8"/>
    </row>
    <row r="50" spans="1:13" ht="14.25" x14ac:dyDescent="0.15">
      <c r="A50" s="124"/>
      <c r="B50" s="354"/>
      <c r="C50" s="355"/>
      <c r="D50" s="355"/>
      <c r="J50" s="353"/>
      <c r="K50" s="353"/>
      <c r="M50" s="8"/>
    </row>
    <row r="51" spans="1:13" ht="14.25" x14ac:dyDescent="0.15">
      <c r="A51" s="124"/>
      <c r="B51" s="354"/>
      <c r="C51" s="355"/>
      <c r="D51" s="355"/>
      <c r="J51" s="353"/>
      <c r="K51" s="353"/>
      <c r="M51" s="8"/>
    </row>
  </sheetData>
  <sheetProtection formatCells="0" insertColumns="0" insertRows="0"/>
  <mergeCells count="10">
    <mergeCell ref="A4:A6"/>
    <mergeCell ref="B4:C4"/>
    <mergeCell ref="D4:E4"/>
    <mergeCell ref="F4:G4"/>
    <mergeCell ref="B5:B6"/>
    <mergeCell ref="D5:D6"/>
    <mergeCell ref="F5:F6"/>
    <mergeCell ref="C5:C6"/>
    <mergeCell ref="E5:E6"/>
    <mergeCell ref="G5:G6"/>
  </mergeCells>
  <phoneticPr fontId="3"/>
  <pageMargins left="0.9055118110236221" right="0.78740157480314965" top="0.59055118110236227" bottom="0.39370078740157483" header="0.51181102362204722" footer="0.51181102362204722"/>
  <pageSetup paperSize="9" orientation="landscape" verticalDpi="300" r:id="rId1"/>
  <headerFooter scaleWithDoc="0" alignWithMargins="0">
    <oddFooter>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F4487-A636-458B-B06F-3A8039A1FDF9}">
  <dimension ref="A1:T130"/>
  <sheetViews>
    <sheetView view="pageBreakPreview" zoomScaleNormal="100" zoomScaleSheetLayoutView="100" workbookViewId="0"/>
  </sheetViews>
  <sheetFormatPr defaultRowHeight="13.5" x14ac:dyDescent="0.15"/>
  <cols>
    <col min="2" max="2" width="17.125" bestFit="1" customWidth="1"/>
    <col min="3" max="8" width="11.25" customWidth="1"/>
    <col min="9" max="10" width="11" customWidth="1"/>
    <col min="12" max="12" width="14.625" customWidth="1"/>
    <col min="13" max="18" width="10.375" customWidth="1"/>
  </cols>
  <sheetData>
    <row r="1" spans="1:10" ht="17.25" x14ac:dyDescent="0.15">
      <c r="A1" s="331" t="s">
        <v>594</v>
      </c>
    </row>
    <row r="2" spans="1:10" ht="12.95" customHeight="1" x14ac:dyDescent="0.15">
      <c r="A2" s="331"/>
    </row>
    <row r="3" spans="1:10" x14ac:dyDescent="0.15">
      <c r="A3" s="100"/>
      <c r="J3" s="132" t="s">
        <v>666</v>
      </c>
    </row>
    <row r="4" spans="1:10" x14ac:dyDescent="0.15">
      <c r="A4" s="367"/>
      <c r="B4" s="133"/>
      <c r="C4" s="6" t="s">
        <v>455</v>
      </c>
      <c r="D4" s="6" t="s">
        <v>456</v>
      </c>
      <c r="E4" s="6" t="s">
        <v>457</v>
      </c>
      <c r="F4" s="3" t="s">
        <v>447</v>
      </c>
      <c r="G4" s="3" t="s">
        <v>448</v>
      </c>
      <c r="H4" s="3" t="s">
        <v>449</v>
      </c>
      <c r="I4" s="3" t="s">
        <v>450</v>
      </c>
      <c r="J4" s="6" t="s">
        <v>451</v>
      </c>
    </row>
    <row r="5" spans="1:10" x14ac:dyDescent="0.15">
      <c r="A5" s="608" t="s">
        <v>668</v>
      </c>
      <c r="B5" s="368" t="s">
        <v>452</v>
      </c>
      <c r="C5" s="369">
        <v>537</v>
      </c>
      <c r="D5" s="369">
        <v>411</v>
      </c>
      <c r="E5" s="369">
        <v>999</v>
      </c>
      <c r="F5" s="369">
        <v>445</v>
      </c>
      <c r="G5" s="369">
        <v>343</v>
      </c>
      <c r="H5" s="369">
        <v>444</v>
      </c>
      <c r="I5" s="369">
        <v>210</v>
      </c>
      <c r="J5" s="370">
        <f>SUM(C5:I5)</f>
        <v>3389</v>
      </c>
    </row>
    <row r="6" spans="1:10" x14ac:dyDescent="0.15">
      <c r="A6" s="609"/>
      <c r="B6" s="368" t="s">
        <v>453</v>
      </c>
      <c r="C6" s="369">
        <v>9</v>
      </c>
      <c r="D6" s="369">
        <v>11</v>
      </c>
      <c r="E6" s="369">
        <v>18</v>
      </c>
      <c r="F6" s="369">
        <v>14</v>
      </c>
      <c r="G6" s="369">
        <v>10</v>
      </c>
      <c r="H6" s="369">
        <v>7</v>
      </c>
      <c r="I6" s="369">
        <v>7</v>
      </c>
      <c r="J6" s="370">
        <f>SUM(C6:I6)</f>
        <v>76</v>
      </c>
    </row>
    <row r="7" spans="1:10" x14ac:dyDescent="0.15">
      <c r="A7" s="609"/>
      <c r="B7" s="133" t="s">
        <v>438</v>
      </c>
      <c r="C7" s="369">
        <f>SUM(C5:C6)</f>
        <v>546</v>
      </c>
      <c r="D7" s="369">
        <f t="shared" ref="D7:J7" si="0">SUM(D5:D6)</f>
        <v>422</v>
      </c>
      <c r="E7" s="369">
        <f t="shared" si="0"/>
        <v>1017</v>
      </c>
      <c r="F7" s="369">
        <f t="shared" si="0"/>
        <v>459</v>
      </c>
      <c r="G7" s="369">
        <f t="shared" si="0"/>
        <v>353</v>
      </c>
      <c r="H7" s="369">
        <f t="shared" si="0"/>
        <v>451</v>
      </c>
      <c r="I7" s="369">
        <f t="shared" si="0"/>
        <v>217</v>
      </c>
      <c r="J7" s="187">
        <f t="shared" si="0"/>
        <v>3465</v>
      </c>
    </row>
    <row r="8" spans="1:10" x14ac:dyDescent="0.15">
      <c r="A8" s="610"/>
      <c r="B8" s="133" t="s">
        <v>454</v>
      </c>
      <c r="C8" s="371">
        <f t="shared" ref="C8:I8" si="1">C7/$J7</f>
        <v>0.15757575757575756</v>
      </c>
      <c r="D8" s="371">
        <f t="shared" si="1"/>
        <v>0.12178932178932179</v>
      </c>
      <c r="E8" s="371">
        <f t="shared" si="1"/>
        <v>0.29350649350649349</v>
      </c>
      <c r="F8" s="371">
        <f t="shared" si="1"/>
        <v>0.13246753246753246</v>
      </c>
      <c r="G8" s="371">
        <f t="shared" si="1"/>
        <v>0.10187590187590187</v>
      </c>
      <c r="H8" s="371">
        <f t="shared" si="1"/>
        <v>0.13015873015873017</v>
      </c>
      <c r="I8" s="371">
        <f t="shared" si="1"/>
        <v>6.2626262626262627E-2</v>
      </c>
      <c r="J8" s="371"/>
    </row>
    <row r="9" spans="1:10" x14ac:dyDescent="0.15">
      <c r="A9" s="608" t="s">
        <v>682</v>
      </c>
      <c r="B9" s="368" t="s">
        <v>452</v>
      </c>
      <c r="C9" s="369">
        <v>515</v>
      </c>
      <c r="D9" s="369">
        <v>437</v>
      </c>
      <c r="E9" s="369">
        <v>1073</v>
      </c>
      <c r="F9" s="369">
        <v>480</v>
      </c>
      <c r="G9" s="369">
        <v>374</v>
      </c>
      <c r="H9" s="369">
        <v>454</v>
      </c>
      <c r="I9" s="369">
        <v>199</v>
      </c>
      <c r="J9" s="360">
        <f>SUM(C9:I9)</f>
        <v>3532</v>
      </c>
    </row>
    <row r="10" spans="1:10" x14ac:dyDescent="0.15">
      <c r="A10" s="609"/>
      <c r="B10" s="368" t="s">
        <v>453</v>
      </c>
      <c r="C10" s="369">
        <v>6</v>
      </c>
      <c r="D10" s="369">
        <v>13</v>
      </c>
      <c r="E10" s="369">
        <v>22</v>
      </c>
      <c r="F10" s="369">
        <v>13</v>
      </c>
      <c r="G10" s="369">
        <v>4</v>
      </c>
      <c r="H10" s="369">
        <v>6</v>
      </c>
      <c r="I10" s="369">
        <v>5</v>
      </c>
      <c r="J10" s="360">
        <f>SUM(C10:I10)</f>
        <v>69</v>
      </c>
    </row>
    <row r="11" spans="1:10" x14ac:dyDescent="0.15">
      <c r="A11" s="609"/>
      <c r="B11" s="133" t="s">
        <v>438</v>
      </c>
      <c r="C11" s="369">
        <f>SUM(C9:C10)</f>
        <v>521</v>
      </c>
      <c r="D11" s="369">
        <f t="shared" ref="D11:J11" si="2">SUM(D9:D10)</f>
        <v>450</v>
      </c>
      <c r="E11" s="369">
        <f t="shared" si="2"/>
        <v>1095</v>
      </c>
      <c r="F11" s="369">
        <f t="shared" si="2"/>
        <v>493</v>
      </c>
      <c r="G11" s="369">
        <f t="shared" si="2"/>
        <v>378</v>
      </c>
      <c r="H11" s="369">
        <f t="shared" si="2"/>
        <v>460</v>
      </c>
      <c r="I11" s="369">
        <f t="shared" si="2"/>
        <v>204</v>
      </c>
      <c r="J11" s="187">
        <f t="shared" si="2"/>
        <v>3601</v>
      </c>
    </row>
    <row r="12" spans="1:10" x14ac:dyDescent="0.15">
      <c r="A12" s="610"/>
      <c r="B12" s="133" t="s">
        <v>454</v>
      </c>
      <c r="C12" s="371">
        <f t="shared" ref="C12:I12" si="3">C11/$J11</f>
        <v>0.14468203276867536</v>
      </c>
      <c r="D12" s="371">
        <f t="shared" si="3"/>
        <v>0.12496528742016107</v>
      </c>
      <c r="E12" s="371">
        <f t="shared" si="3"/>
        <v>0.30408219938905862</v>
      </c>
      <c r="F12" s="371">
        <f t="shared" si="3"/>
        <v>0.13690641488475425</v>
      </c>
      <c r="G12" s="371">
        <f t="shared" si="3"/>
        <v>0.10497084143293529</v>
      </c>
      <c r="H12" s="371">
        <f t="shared" si="3"/>
        <v>0.12774229380727575</v>
      </c>
      <c r="I12" s="371">
        <f t="shared" si="3"/>
        <v>5.6650930297139683E-2</v>
      </c>
      <c r="J12" s="371">
        <f>SUM(C12:I12)</f>
        <v>1.0000000000000002</v>
      </c>
    </row>
    <row r="13" spans="1:10" x14ac:dyDescent="0.15">
      <c r="A13" s="608" t="s">
        <v>747</v>
      </c>
      <c r="B13" s="368" t="s">
        <v>452</v>
      </c>
      <c r="C13" s="369">
        <v>527</v>
      </c>
      <c r="D13" s="369">
        <v>459</v>
      </c>
      <c r="E13" s="369">
        <v>1061</v>
      </c>
      <c r="F13" s="369">
        <v>451</v>
      </c>
      <c r="G13" s="369">
        <v>396</v>
      </c>
      <c r="H13" s="369">
        <v>464</v>
      </c>
      <c r="I13" s="369">
        <v>208</v>
      </c>
      <c r="J13" s="360">
        <f>SUM(C13:I13)</f>
        <v>3566</v>
      </c>
    </row>
    <row r="14" spans="1:10" x14ac:dyDescent="0.15">
      <c r="A14" s="609"/>
      <c r="B14" s="368" t="s">
        <v>453</v>
      </c>
      <c r="C14" s="369">
        <v>4</v>
      </c>
      <c r="D14" s="369">
        <v>13</v>
      </c>
      <c r="E14" s="369">
        <v>23</v>
      </c>
      <c r="F14" s="369">
        <v>8</v>
      </c>
      <c r="G14" s="369">
        <v>10</v>
      </c>
      <c r="H14" s="369">
        <v>4</v>
      </c>
      <c r="I14" s="369">
        <v>6</v>
      </c>
      <c r="J14" s="360">
        <f>SUM(C14:I14)</f>
        <v>68</v>
      </c>
    </row>
    <row r="15" spans="1:10" x14ac:dyDescent="0.15">
      <c r="A15" s="609"/>
      <c r="B15" s="133" t="s">
        <v>438</v>
      </c>
      <c r="C15" s="369">
        <f>SUM(C13:C14)</f>
        <v>531</v>
      </c>
      <c r="D15" s="369">
        <f t="shared" ref="D15:J15" si="4">SUM(D13:D14)</f>
        <v>472</v>
      </c>
      <c r="E15" s="369">
        <f t="shared" si="4"/>
        <v>1084</v>
      </c>
      <c r="F15" s="369">
        <f t="shared" si="4"/>
        <v>459</v>
      </c>
      <c r="G15" s="369">
        <f t="shared" si="4"/>
        <v>406</v>
      </c>
      <c r="H15" s="369">
        <f t="shared" si="4"/>
        <v>468</v>
      </c>
      <c r="I15" s="369">
        <f t="shared" si="4"/>
        <v>214</v>
      </c>
      <c r="J15" s="187">
        <f t="shared" si="4"/>
        <v>3634</v>
      </c>
    </row>
    <row r="16" spans="1:10" x14ac:dyDescent="0.15">
      <c r="A16" s="610"/>
      <c r="B16" s="133" t="s">
        <v>454</v>
      </c>
      <c r="C16" s="371">
        <f t="shared" ref="C16:I16" si="5">C15/$J15</f>
        <v>0.14611997798569071</v>
      </c>
      <c r="D16" s="371">
        <f t="shared" si="5"/>
        <v>0.1298844248761695</v>
      </c>
      <c r="E16" s="371">
        <f t="shared" si="5"/>
        <v>0.29829389102916898</v>
      </c>
      <c r="F16" s="371">
        <f t="shared" si="5"/>
        <v>0.12630709961474959</v>
      </c>
      <c r="G16" s="371">
        <f t="shared" si="5"/>
        <v>0.11172261970280682</v>
      </c>
      <c r="H16" s="371">
        <f t="shared" si="5"/>
        <v>0.12878370941111722</v>
      </c>
      <c r="I16" s="371">
        <f t="shared" si="5"/>
        <v>5.8888277380297192E-2</v>
      </c>
      <c r="J16" s="371">
        <f>SUM(C16:I16)</f>
        <v>1.0000000000000002</v>
      </c>
    </row>
    <row r="17" spans="1:1" x14ac:dyDescent="0.15">
      <c r="A17" s="364" t="s">
        <v>658</v>
      </c>
    </row>
    <row r="18" spans="1:1" x14ac:dyDescent="0.15">
      <c r="A18" s="100"/>
    </row>
    <row r="19" spans="1:1" x14ac:dyDescent="0.15">
      <c r="A19" s="100"/>
    </row>
    <row r="20" spans="1:1" x14ac:dyDescent="0.15">
      <c r="A20" s="100"/>
    </row>
    <row r="44" spans="1:10" ht="17.25" x14ac:dyDescent="0.15">
      <c r="A44" s="331" t="s">
        <v>594</v>
      </c>
    </row>
    <row r="45" spans="1:10" ht="12.95" customHeight="1" x14ac:dyDescent="0.15">
      <c r="A45" s="331"/>
    </row>
    <row r="46" spans="1:10" x14ac:dyDescent="0.15">
      <c r="A46" s="100"/>
      <c r="J46" s="132" t="s">
        <v>666</v>
      </c>
    </row>
    <row r="47" spans="1:10" x14ac:dyDescent="0.15">
      <c r="A47" s="367"/>
      <c r="B47" s="133"/>
      <c r="C47" s="6" t="s">
        <v>455</v>
      </c>
      <c r="D47" s="6" t="s">
        <v>456</v>
      </c>
      <c r="E47" s="6" t="s">
        <v>457</v>
      </c>
      <c r="F47" s="3" t="s">
        <v>447</v>
      </c>
      <c r="G47" s="3" t="s">
        <v>448</v>
      </c>
      <c r="H47" s="3" t="s">
        <v>449</v>
      </c>
      <c r="I47" s="3" t="s">
        <v>450</v>
      </c>
      <c r="J47" s="6" t="s">
        <v>451</v>
      </c>
    </row>
    <row r="48" spans="1:10" x14ac:dyDescent="0.15">
      <c r="A48" s="608" t="s">
        <v>631</v>
      </c>
      <c r="B48" s="368" t="s">
        <v>452</v>
      </c>
      <c r="C48" s="360">
        <v>274</v>
      </c>
      <c r="D48" s="360">
        <v>307</v>
      </c>
      <c r="E48" s="360">
        <v>750</v>
      </c>
      <c r="F48" s="360">
        <v>511</v>
      </c>
      <c r="G48" s="360">
        <v>419</v>
      </c>
      <c r="H48" s="360">
        <v>360</v>
      </c>
      <c r="I48" s="360">
        <v>278</v>
      </c>
      <c r="J48" s="372">
        <v>2899</v>
      </c>
    </row>
    <row r="49" spans="1:10" x14ac:dyDescent="0.15">
      <c r="A49" s="609"/>
      <c r="B49" s="368" t="s">
        <v>453</v>
      </c>
      <c r="C49" s="360">
        <v>14</v>
      </c>
      <c r="D49" s="360">
        <v>19</v>
      </c>
      <c r="E49" s="360">
        <v>16</v>
      </c>
      <c r="F49" s="360">
        <v>17</v>
      </c>
      <c r="G49" s="360">
        <v>9</v>
      </c>
      <c r="H49" s="360">
        <v>12</v>
      </c>
      <c r="I49" s="360">
        <v>9</v>
      </c>
      <c r="J49" s="372">
        <v>96</v>
      </c>
    </row>
    <row r="50" spans="1:10" x14ac:dyDescent="0.15">
      <c r="A50" s="609"/>
      <c r="B50" s="133" t="s">
        <v>438</v>
      </c>
      <c r="C50" s="360">
        <v>288</v>
      </c>
      <c r="D50" s="360">
        <v>326</v>
      </c>
      <c r="E50" s="360">
        <v>766</v>
      </c>
      <c r="F50" s="360">
        <v>528</v>
      </c>
      <c r="G50" s="360">
        <v>428</v>
      </c>
      <c r="H50" s="360">
        <v>372</v>
      </c>
      <c r="I50" s="360">
        <v>287</v>
      </c>
      <c r="J50" s="372">
        <v>2995</v>
      </c>
    </row>
    <row r="51" spans="1:10" x14ac:dyDescent="0.15">
      <c r="A51" s="610"/>
      <c r="B51" s="133" t="s">
        <v>454</v>
      </c>
      <c r="C51" s="373">
        <v>9.616026711185309E-2</v>
      </c>
      <c r="D51" s="373">
        <v>0.10884808013355593</v>
      </c>
      <c r="E51" s="373">
        <v>0.25575959933222037</v>
      </c>
      <c r="F51" s="373">
        <v>0.17629382303839733</v>
      </c>
      <c r="G51" s="373">
        <v>0.14290484140233722</v>
      </c>
      <c r="H51" s="373">
        <v>0.12420701168614358</v>
      </c>
      <c r="I51" s="373">
        <v>9.5826377295492482E-2</v>
      </c>
      <c r="J51" s="184"/>
    </row>
    <row r="52" spans="1:10" x14ac:dyDescent="0.15">
      <c r="A52" s="608" t="s">
        <v>632</v>
      </c>
      <c r="B52" s="368" t="s">
        <v>452</v>
      </c>
      <c r="C52" s="360">
        <v>352</v>
      </c>
      <c r="D52" s="360">
        <v>299</v>
      </c>
      <c r="E52" s="360">
        <v>834</v>
      </c>
      <c r="F52" s="360">
        <v>487</v>
      </c>
      <c r="G52" s="360">
        <v>367</v>
      </c>
      <c r="H52" s="360">
        <v>386</v>
      </c>
      <c r="I52" s="360">
        <v>237</v>
      </c>
      <c r="J52" s="372">
        <v>2962</v>
      </c>
    </row>
    <row r="53" spans="1:10" x14ac:dyDescent="0.15">
      <c r="A53" s="609"/>
      <c r="B53" s="368" t="s">
        <v>453</v>
      </c>
      <c r="C53" s="360">
        <v>14</v>
      </c>
      <c r="D53" s="360">
        <v>13</v>
      </c>
      <c r="E53" s="360">
        <v>25</v>
      </c>
      <c r="F53" s="360">
        <v>15</v>
      </c>
      <c r="G53" s="360">
        <v>7</v>
      </c>
      <c r="H53" s="360">
        <v>12</v>
      </c>
      <c r="I53" s="360">
        <v>7</v>
      </c>
      <c r="J53" s="372">
        <v>93</v>
      </c>
    </row>
    <row r="54" spans="1:10" x14ac:dyDescent="0.15">
      <c r="A54" s="609"/>
      <c r="B54" s="133" t="s">
        <v>438</v>
      </c>
      <c r="C54" s="360">
        <v>366</v>
      </c>
      <c r="D54" s="360">
        <v>312</v>
      </c>
      <c r="E54" s="360">
        <v>859</v>
      </c>
      <c r="F54" s="360">
        <v>502</v>
      </c>
      <c r="G54" s="360">
        <v>374</v>
      </c>
      <c r="H54" s="360">
        <v>398</v>
      </c>
      <c r="I54" s="360">
        <v>244</v>
      </c>
      <c r="J54" s="372">
        <v>3055</v>
      </c>
    </row>
    <row r="55" spans="1:10" x14ac:dyDescent="0.15">
      <c r="A55" s="610"/>
      <c r="B55" s="133" t="s">
        <v>454</v>
      </c>
      <c r="C55" s="373">
        <f t="shared" ref="C55:I55" si="6">C54/$J54</f>
        <v>0.11980360065466449</v>
      </c>
      <c r="D55" s="373">
        <f t="shared" si="6"/>
        <v>0.10212765957446808</v>
      </c>
      <c r="E55" s="373">
        <f t="shared" si="6"/>
        <v>0.28117839607201311</v>
      </c>
      <c r="F55" s="373">
        <f t="shared" si="6"/>
        <v>0.16432078559738134</v>
      </c>
      <c r="G55" s="373">
        <f t="shared" si="6"/>
        <v>0.12242225859247136</v>
      </c>
      <c r="H55" s="373">
        <f t="shared" si="6"/>
        <v>0.13027823240589198</v>
      </c>
      <c r="I55" s="373">
        <f t="shared" si="6"/>
        <v>7.9869067103109662E-2</v>
      </c>
      <c r="J55" s="184"/>
    </row>
    <row r="56" spans="1:10" x14ac:dyDescent="0.15">
      <c r="A56" s="608" t="s">
        <v>633</v>
      </c>
      <c r="B56" s="368" t="s">
        <v>452</v>
      </c>
      <c r="C56" s="374">
        <v>348</v>
      </c>
      <c r="D56" s="374">
        <v>368</v>
      </c>
      <c r="E56" s="374">
        <v>871</v>
      </c>
      <c r="F56" s="374">
        <v>482</v>
      </c>
      <c r="G56" s="374">
        <v>346</v>
      </c>
      <c r="H56" s="374">
        <v>375</v>
      </c>
      <c r="I56" s="374">
        <v>205</v>
      </c>
      <c r="J56" s="372">
        <f>SUM(C56:I56)</f>
        <v>2995</v>
      </c>
    </row>
    <row r="57" spans="1:10" x14ac:dyDescent="0.15">
      <c r="A57" s="609"/>
      <c r="B57" s="368" t="s">
        <v>453</v>
      </c>
      <c r="C57" s="374">
        <v>10</v>
      </c>
      <c r="D57" s="374">
        <v>19</v>
      </c>
      <c r="E57" s="374">
        <v>20</v>
      </c>
      <c r="F57" s="374">
        <v>15</v>
      </c>
      <c r="G57" s="374">
        <v>8</v>
      </c>
      <c r="H57" s="374">
        <v>10</v>
      </c>
      <c r="I57" s="374">
        <v>10</v>
      </c>
      <c r="J57" s="372">
        <f>SUM(C57:I57)</f>
        <v>92</v>
      </c>
    </row>
    <row r="58" spans="1:10" x14ac:dyDescent="0.15">
      <c r="A58" s="609"/>
      <c r="B58" s="133" t="s">
        <v>438</v>
      </c>
      <c r="C58" s="374">
        <f>SUM(C56:C57)</f>
        <v>358</v>
      </c>
      <c r="D58" s="374">
        <f t="shared" ref="D58:J58" si="7">SUM(D56:D57)</f>
        <v>387</v>
      </c>
      <c r="E58" s="374">
        <f t="shared" si="7"/>
        <v>891</v>
      </c>
      <c r="F58" s="374">
        <f t="shared" si="7"/>
        <v>497</v>
      </c>
      <c r="G58" s="374">
        <f t="shared" si="7"/>
        <v>354</v>
      </c>
      <c r="H58" s="374">
        <f t="shared" si="7"/>
        <v>385</v>
      </c>
      <c r="I58" s="374">
        <f t="shared" si="7"/>
        <v>215</v>
      </c>
      <c r="J58" s="372">
        <f t="shared" si="7"/>
        <v>3087</v>
      </c>
    </row>
    <row r="59" spans="1:10" x14ac:dyDescent="0.15">
      <c r="A59" s="610"/>
      <c r="B59" s="133" t="s">
        <v>454</v>
      </c>
      <c r="C59" s="373">
        <v>0.11597019760285067</v>
      </c>
      <c r="D59" s="373">
        <v>0.12536443148688048</v>
      </c>
      <c r="E59" s="373">
        <v>0.28862973760932947</v>
      </c>
      <c r="F59" s="373">
        <v>0.16099773242630386</v>
      </c>
      <c r="G59" s="373">
        <v>0.11467444120505345</v>
      </c>
      <c r="H59" s="373">
        <v>0.12471655328798185</v>
      </c>
      <c r="I59" s="373">
        <v>6.964690638160026E-2</v>
      </c>
      <c r="J59" s="184"/>
    </row>
    <row r="60" spans="1:10" x14ac:dyDescent="0.15">
      <c r="A60" s="608" t="s">
        <v>634</v>
      </c>
      <c r="B60" s="368" t="s">
        <v>452</v>
      </c>
      <c r="C60" s="374">
        <v>381</v>
      </c>
      <c r="D60" s="374">
        <v>351</v>
      </c>
      <c r="E60" s="374">
        <v>950</v>
      </c>
      <c r="F60" s="374">
        <v>452</v>
      </c>
      <c r="G60" s="374">
        <v>346</v>
      </c>
      <c r="H60" s="374">
        <v>357</v>
      </c>
      <c r="I60" s="374">
        <v>209</v>
      </c>
      <c r="J60" s="372">
        <f>SUM(C60:I60)</f>
        <v>3046</v>
      </c>
    </row>
    <row r="61" spans="1:10" x14ac:dyDescent="0.15">
      <c r="A61" s="609"/>
      <c r="B61" s="368" t="s">
        <v>453</v>
      </c>
      <c r="C61" s="374">
        <v>6</v>
      </c>
      <c r="D61" s="374">
        <v>18</v>
      </c>
      <c r="E61" s="374">
        <v>28</v>
      </c>
      <c r="F61" s="374">
        <v>14</v>
      </c>
      <c r="G61" s="374">
        <v>11</v>
      </c>
      <c r="H61" s="374">
        <v>6</v>
      </c>
      <c r="I61" s="374">
        <v>7</v>
      </c>
      <c r="J61" s="372">
        <f>SUM(C61:I61)</f>
        <v>90</v>
      </c>
    </row>
    <row r="62" spans="1:10" x14ac:dyDescent="0.15">
      <c r="A62" s="609"/>
      <c r="B62" s="133" t="s">
        <v>438</v>
      </c>
      <c r="C62" s="374">
        <f>SUM(C60:C61)</f>
        <v>387</v>
      </c>
      <c r="D62" s="374">
        <f t="shared" ref="D62:J62" si="8">SUM(D60:D61)</f>
        <v>369</v>
      </c>
      <c r="E62" s="374">
        <f t="shared" si="8"/>
        <v>978</v>
      </c>
      <c r="F62" s="374">
        <f t="shared" si="8"/>
        <v>466</v>
      </c>
      <c r="G62" s="374">
        <f t="shared" si="8"/>
        <v>357</v>
      </c>
      <c r="H62" s="374">
        <f t="shared" si="8"/>
        <v>363</v>
      </c>
      <c r="I62" s="374">
        <f t="shared" si="8"/>
        <v>216</v>
      </c>
      <c r="J62" s="372">
        <f t="shared" si="8"/>
        <v>3136</v>
      </c>
    </row>
    <row r="63" spans="1:10" x14ac:dyDescent="0.15">
      <c r="A63" s="610"/>
      <c r="B63" s="133" t="s">
        <v>454</v>
      </c>
      <c r="C63" s="373">
        <f t="shared" ref="C63:I63" si="9">C62/$J62</f>
        <v>0.12340561224489796</v>
      </c>
      <c r="D63" s="373">
        <f t="shared" si="9"/>
        <v>0.11766581632653061</v>
      </c>
      <c r="E63" s="373">
        <f t="shared" si="9"/>
        <v>0.31186224489795916</v>
      </c>
      <c r="F63" s="373">
        <f t="shared" si="9"/>
        <v>0.1485969387755102</v>
      </c>
      <c r="G63" s="373">
        <f t="shared" si="9"/>
        <v>0.11383928571428571</v>
      </c>
      <c r="H63" s="373">
        <f t="shared" si="9"/>
        <v>0.11575255102040816</v>
      </c>
      <c r="I63" s="373">
        <f t="shared" si="9"/>
        <v>6.8877551020408156E-2</v>
      </c>
      <c r="J63" s="184"/>
    </row>
    <row r="64" spans="1:10" x14ac:dyDescent="0.15">
      <c r="A64" s="608" t="s">
        <v>635</v>
      </c>
      <c r="B64" s="368" t="s">
        <v>452</v>
      </c>
      <c r="C64" s="374">
        <v>404</v>
      </c>
      <c r="D64" s="374">
        <v>396</v>
      </c>
      <c r="E64" s="374">
        <v>888</v>
      </c>
      <c r="F64" s="374">
        <v>455</v>
      </c>
      <c r="G64" s="374">
        <v>346</v>
      </c>
      <c r="H64" s="374">
        <v>383</v>
      </c>
      <c r="I64" s="374">
        <v>202</v>
      </c>
      <c r="J64" s="372">
        <f>SUM(C64:I64)</f>
        <v>3074</v>
      </c>
    </row>
    <row r="65" spans="1:10" x14ac:dyDescent="0.15">
      <c r="A65" s="609"/>
      <c r="B65" s="368" t="s">
        <v>453</v>
      </c>
      <c r="C65" s="374">
        <v>9</v>
      </c>
      <c r="D65" s="374">
        <v>13</v>
      </c>
      <c r="E65" s="374">
        <v>27</v>
      </c>
      <c r="F65" s="374">
        <v>11</v>
      </c>
      <c r="G65" s="374">
        <v>6</v>
      </c>
      <c r="H65" s="374">
        <v>11</v>
      </c>
      <c r="I65" s="374">
        <v>8</v>
      </c>
      <c r="J65" s="372">
        <f>SUM(C65:I65)</f>
        <v>85</v>
      </c>
    </row>
    <row r="66" spans="1:10" x14ac:dyDescent="0.15">
      <c r="A66" s="609"/>
      <c r="B66" s="133" t="s">
        <v>438</v>
      </c>
      <c r="C66" s="374">
        <f>SUM(C64:C65)</f>
        <v>413</v>
      </c>
      <c r="D66" s="374">
        <f t="shared" ref="D66:J66" si="10">SUM(D64:D65)</f>
        <v>409</v>
      </c>
      <c r="E66" s="374">
        <f t="shared" si="10"/>
        <v>915</v>
      </c>
      <c r="F66" s="374">
        <f t="shared" si="10"/>
        <v>466</v>
      </c>
      <c r="G66" s="374">
        <f t="shared" si="10"/>
        <v>352</v>
      </c>
      <c r="H66" s="374">
        <f t="shared" si="10"/>
        <v>394</v>
      </c>
      <c r="I66" s="374">
        <f t="shared" si="10"/>
        <v>210</v>
      </c>
      <c r="J66" s="372">
        <f t="shared" si="10"/>
        <v>3159</v>
      </c>
    </row>
    <row r="67" spans="1:10" x14ac:dyDescent="0.15">
      <c r="A67" s="610"/>
      <c r="B67" s="133" t="s">
        <v>454</v>
      </c>
      <c r="C67" s="373">
        <f t="shared" ref="C67:I67" si="11">C66/$J66</f>
        <v>0.13073757518201962</v>
      </c>
      <c r="D67" s="373">
        <f t="shared" si="11"/>
        <v>0.12947135169357391</v>
      </c>
      <c r="E67" s="373">
        <f t="shared" si="11"/>
        <v>0.28964862298195632</v>
      </c>
      <c r="F67" s="373">
        <f t="shared" si="11"/>
        <v>0.1475150364039253</v>
      </c>
      <c r="G67" s="373">
        <f t="shared" si="11"/>
        <v>0.11142766698322254</v>
      </c>
      <c r="H67" s="373">
        <f t="shared" si="11"/>
        <v>0.12472301361190249</v>
      </c>
      <c r="I67" s="373">
        <f t="shared" si="11"/>
        <v>6.6476733143399816E-2</v>
      </c>
      <c r="J67" s="184"/>
    </row>
    <row r="68" spans="1:10" x14ac:dyDescent="0.15">
      <c r="A68" s="608" t="s">
        <v>615</v>
      </c>
      <c r="B68" s="368" t="s">
        <v>452</v>
      </c>
      <c r="C68" s="374">
        <v>518</v>
      </c>
      <c r="D68" s="374">
        <v>367</v>
      </c>
      <c r="E68" s="374">
        <v>923</v>
      </c>
      <c r="F68" s="374">
        <v>427</v>
      </c>
      <c r="G68" s="374">
        <v>324</v>
      </c>
      <c r="H68" s="374">
        <v>368</v>
      </c>
      <c r="I68" s="374">
        <v>202</v>
      </c>
      <c r="J68" s="372">
        <f>SUM(C68:I68)</f>
        <v>3129</v>
      </c>
    </row>
    <row r="69" spans="1:10" x14ac:dyDescent="0.15">
      <c r="A69" s="609"/>
      <c r="B69" s="368" t="s">
        <v>453</v>
      </c>
      <c r="C69" s="374">
        <v>8</v>
      </c>
      <c r="D69" s="374">
        <v>11</v>
      </c>
      <c r="E69" s="374">
        <v>20</v>
      </c>
      <c r="F69" s="374">
        <v>9</v>
      </c>
      <c r="G69" s="374">
        <v>11</v>
      </c>
      <c r="H69" s="374">
        <v>10</v>
      </c>
      <c r="I69" s="374">
        <v>5</v>
      </c>
      <c r="J69" s="372">
        <f>SUM(C69:I69)</f>
        <v>74</v>
      </c>
    </row>
    <row r="70" spans="1:10" x14ac:dyDescent="0.15">
      <c r="A70" s="609"/>
      <c r="B70" s="133" t="s">
        <v>438</v>
      </c>
      <c r="C70" s="374">
        <f>SUM(C68:C69)</f>
        <v>526</v>
      </c>
      <c r="D70" s="374">
        <f t="shared" ref="D70:J70" si="12">SUM(D68:D69)</f>
        <v>378</v>
      </c>
      <c r="E70" s="374">
        <f t="shared" si="12"/>
        <v>943</v>
      </c>
      <c r="F70" s="374">
        <f t="shared" si="12"/>
        <v>436</v>
      </c>
      <c r="G70" s="374">
        <f t="shared" si="12"/>
        <v>335</v>
      </c>
      <c r="H70" s="374">
        <f t="shared" si="12"/>
        <v>378</v>
      </c>
      <c r="I70" s="374">
        <f t="shared" si="12"/>
        <v>207</v>
      </c>
      <c r="J70" s="184">
        <f t="shared" si="12"/>
        <v>3203</v>
      </c>
    </row>
    <row r="71" spans="1:10" x14ac:dyDescent="0.15">
      <c r="A71" s="610"/>
      <c r="B71" s="133" t="s">
        <v>454</v>
      </c>
      <c r="C71" s="373">
        <f t="shared" ref="C71:I71" si="13">C70/$J70</f>
        <v>0.16422104277240088</v>
      </c>
      <c r="D71" s="373">
        <f t="shared" si="13"/>
        <v>0.11801436153605994</v>
      </c>
      <c r="E71" s="373">
        <f t="shared" si="13"/>
        <v>0.29441148922884797</v>
      </c>
      <c r="F71" s="373">
        <f t="shared" si="13"/>
        <v>0.13612238526381518</v>
      </c>
      <c r="G71" s="373">
        <f t="shared" si="13"/>
        <v>0.104589447393069</v>
      </c>
      <c r="H71" s="373">
        <f t="shared" si="13"/>
        <v>0.11801436153605994</v>
      </c>
      <c r="I71" s="373">
        <f t="shared" si="13"/>
        <v>6.4626912269747108E-2</v>
      </c>
      <c r="J71" s="184"/>
    </row>
    <row r="72" spans="1:10" x14ac:dyDescent="0.15">
      <c r="A72" s="608" t="s">
        <v>616</v>
      </c>
      <c r="B72" s="368" t="s">
        <v>452</v>
      </c>
      <c r="C72" s="369">
        <v>517</v>
      </c>
      <c r="D72" s="369">
        <v>408</v>
      </c>
      <c r="E72" s="369">
        <v>888</v>
      </c>
      <c r="F72" s="369">
        <v>500</v>
      </c>
      <c r="G72" s="369">
        <v>320</v>
      </c>
      <c r="H72" s="369">
        <v>414</v>
      </c>
      <c r="I72" s="369">
        <v>203</v>
      </c>
      <c r="J72" s="370">
        <f>SUM(C72:I72)</f>
        <v>3250</v>
      </c>
    </row>
    <row r="73" spans="1:10" x14ac:dyDescent="0.15">
      <c r="A73" s="609"/>
      <c r="B73" s="368" t="s">
        <v>453</v>
      </c>
      <c r="C73" s="369">
        <v>13</v>
      </c>
      <c r="D73" s="369">
        <v>9</v>
      </c>
      <c r="E73" s="369">
        <v>15</v>
      </c>
      <c r="F73" s="369">
        <v>7</v>
      </c>
      <c r="G73" s="369">
        <v>10</v>
      </c>
      <c r="H73" s="369">
        <v>11</v>
      </c>
      <c r="I73" s="369">
        <v>9</v>
      </c>
      <c r="J73" s="370">
        <f>SUM(C73:I73)</f>
        <v>74</v>
      </c>
    </row>
    <row r="74" spans="1:10" x14ac:dyDescent="0.15">
      <c r="A74" s="609"/>
      <c r="B74" s="133" t="s">
        <v>438</v>
      </c>
      <c r="C74" s="369">
        <f>SUM(C72:C73)</f>
        <v>530</v>
      </c>
      <c r="D74" s="369">
        <f t="shared" ref="D74:J74" si="14">SUM(D72:D73)</f>
        <v>417</v>
      </c>
      <c r="E74" s="369">
        <f t="shared" si="14"/>
        <v>903</v>
      </c>
      <c r="F74" s="369">
        <f t="shared" si="14"/>
        <v>507</v>
      </c>
      <c r="G74" s="369">
        <f t="shared" si="14"/>
        <v>330</v>
      </c>
      <c r="H74" s="369">
        <f t="shared" si="14"/>
        <v>425</v>
      </c>
      <c r="I74" s="369">
        <f t="shared" si="14"/>
        <v>212</v>
      </c>
      <c r="J74" s="187">
        <f t="shared" si="14"/>
        <v>3324</v>
      </c>
    </row>
    <row r="75" spans="1:10" x14ac:dyDescent="0.15">
      <c r="A75" s="610"/>
      <c r="B75" s="133" t="s">
        <v>454</v>
      </c>
      <c r="C75" s="371">
        <f t="shared" ref="C75:I75" si="15">C74/$J74</f>
        <v>0.15944645006016847</v>
      </c>
      <c r="D75" s="371">
        <f t="shared" si="15"/>
        <v>0.12545126353790614</v>
      </c>
      <c r="E75" s="371">
        <f t="shared" si="15"/>
        <v>0.27166064981949456</v>
      </c>
      <c r="F75" s="371">
        <f t="shared" si="15"/>
        <v>0.15252707581227437</v>
      </c>
      <c r="G75" s="371">
        <f t="shared" si="15"/>
        <v>9.9277978339350176E-2</v>
      </c>
      <c r="H75" s="371">
        <f t="shared" si="15"/>
        <v>0.12785800240673886</v>
      </c>
      <c r="I75" s="371">
        <f t="shared" si="15"/>
        <v>6.3778580024067388E-2</v>
      </c>
      <c r="J75" s="187"/>
    </row>
    <row r="76" spans="1:10" x14ac:dyDescent="0.15">
      <c r="A76" s="608" t="s">
        <v>617</v>
      </c>
      <c r="B76" s="368" t="s">
        <v>452</v>
      </c>
      <c r="C76" s="369">
        <v>544</v>
      </c>
      <c r="D76" s="369">
        <v>395</v>
      </c>
      <c r="E76" s="369">
        <v>943</v>
      </c>
      <c r="F76" s="369">
        <v>472</v>
      </c>
      <c r="G76" s="369">
        <v>363</v>
      </c>
      <c r="H76" s="369">
        <v>435</v>
      </c>
      <c r="I76" s="369">
        <v>212</v>
      </c>
      <c r="J76" s="370">
        <v>3364</v>
      </c>
    </row>
    <row r="77" spans="1:10" x14ac:dyDescent="0.15">
      <c r="A77" s="609"/>
      <c r="B77" s="368" t="s">
        <v>453</v>
      </c>
      <c r="C77" s="369">
        <v>10</v>
      </c>
      <c r="D77" s="369">
        <v>11</v>
      </c>
      <c r="E77" s="369">
        <v>17</v>
      </c>
      <c r="F77" s="369">
        <v>11</v>
      </c>
      <c r="G77" s="369">
        <v>12</v>
      </c>
      <c r="H77" s="369">
        <v>6</v>
      </c>
      <c r="I77" s="369">
        <v>6</v>
      </c>
      <c r="J77" s="370">
        <v>73</v>
      </c>
    </row>
    <row r="78" spans="1:10" x14ac:dyDescent="0.15">
      <c r="A78" s="609"/>
      <c r="B78" s="133" t="s">
        <v>438</v>
      </c>
      <c r="C78" s="369">
        <f>SUM(C76:C77)</f>
        <v>554</v>
      </c>
      <c r="D78" s="369">
        <f t="shared" ref="D78:J78" si="16">SUM(D76:D77)</f>
        <v>406</v>
      </c>
      <c r="E78" s="369">
        <f t="shared" si="16"/>
        <v>960</v>
      </c>
      <c r="F78" s="369">
        <f t="shared" si="16"/>
        <v>483</v>
      </c>
      <c r="G78" s="369">
        <f t="shared" si="16"/>
        <v>375</v>
      </c>
      <c r="H78" s="369">
        <f t="shared" si="16"/>
        <v>441</v>
      </c>
      <c r="I78" s="369">
        <f t="shared" si="16"/>
        <v>218</v>
      </c>
      <c r="J78" s="187">
        <f t="shared" si="16"/>
        <v>3437</v>
      </c>
    </row>
    <row r="79" spans="1:10" x14ac:dyDescent="0.15">
      <c r="A79" s="610"/>
      <c r="B79" s="133" t="s">
        <v>454</v>
      </c>
      <c r="C79" s="371">
        <f t="shared" ref="C79:I79" si="17">C78/$J78</f>
        <v>0.16118708175734653</v>
      </c>
      <c r="D79" s="371">
        <f t="shared" si="17"/>
        <v>0.11812627291242363</v>
      </c>
      <c r="E79" s="371">
        <f t="shared" si="17"/>
        <v>0.27931335466977014</v>
      </c>
      <c r="F79" s="371">
        <f t="shared" si="17"/>
        <v>0.14052953156822812</v>
      </c>
      <c r="G79" s="371">
        <f t="shared" si="17"/>
        <v>0.10910677916787896</v>
      </c>
      <c r="H79" s="371">
        <f t="shared" si="17"/>
        <v>0.12830957230142567</v>
      </c>
      <c r="I79" s="371">
        <f t="shared" si="17"/>
        <v>6.3427407622926965E-2</v>
      </c>
      <c r="J79" s="371"/>
    </row>
    <row r="80" spans="1:10" x14ac:dyDescent="0.15">
      <c r="A80" s="608" t="s">
        <v>641</v>
      </c>
      <c r="B80" s="368" t="s">
        <v>452</v>
      </c>
      <c r="C80" s="369">
        <v>528</v>
      </c>
      <c r="D80" s="369">
        <v>419</v>
      </c>
      <c r="E80" s="369">
        <v>935</v>
      </c>
      <c r="F80" s="369">
        <v>469</v>
      </c>
      <c r="G80" s="369">
        <v>398</v>
      </c>
      <c r="H80" s="369">
        <v>439</v>
      </c>
      <c r="I80" s="369">
        <v>213</v>
      </c>
      <c r="J80" s="370">
        <v>3401</v>
      </c>
    </row>
    <row r="81" spans="1:20" x14ac:dyDescent="0.15">
      <c r="A81" s="609"/>
      <c r="B81" s="368" t="s">
        <v>453</v>
      </c>
      <c r="C81" s="369">
        <v>11</v>
      </c>
      <c r="D81" s="369">
        <v>12</v>
      </c>
      <c r="E81" s="369">
        <v>16</v>
      </c>
      <c r="F81" s="369">
        <v>15</v>
      </c>
      <c r="G81" s="369">
        <v>10</v>
      </c>
      <c r="H81" s="369">
        <v>5</v>
      </c>
      <c r="I81" s="369">
        <v>7</v>
      </c>
      <c r="J81" s="370">
        <v>76</v>
      </c>
    </row>
    <row r="82" spans="1:20" x14ac:dyDescent="0.15">
      <c r="A82" s="609"/>
      <c r="B82" s="133" t="s">
        <v>438</v>
      </c>
      <c r="C82" s="369">
        <f>SUM(C80:C81)</f>
        <v>539</v>
      </c>
      <c r="D82" s="369">
        <f t="shared" ref="D82:J82" si="18">SUM(D80:D81)</f>
        <v>431</v>
      </c>
      <c r="E82" s="369">
        <f t="shared" si="18"/>
        <v>951</v>
      </c>
      <c r="F82" s="369">
        <f t="shared" si="18"/>
        <v>484</v>
      </c>
      <c r="G82" s="369">
        <f t="shared" si="18"/>
        <v>408</v>
      </c>
      <c r="H82" s="369">
        <f t="shared" si="18"/>
        <v>444</v>
      </c>
      <c r="I82" s="369">
        <f t="shared" si="18"/>
        <v>220</v>
      </c>
      <c r="J82" s="187">
        <f t="shared" si="18"/>
        <v>3477</v>
      </c>
    </row>
    <row r="83" spans="1:20" x14ac:dyDescent="0.15">
      <c r="A83" s="610"/>
      <c r="B83" s="133" t="s">
        <v>454</v>
      </c>
      <c r="C83" s="371">
        <f t="shared" ref="C83:I83" si="19">C82/$J82</f>
        <v>0.15501869427667531</v>
      </c>
      <c r="D83" s="371">
        <f t="shared" si="19"/>
        <v>0.12395743457003164</v>
      </c>
      <c r="E83" s="371">
        <f t="shared" si="19"/>
        <v>0.27351164797238997</v>
      </c>
      <c r="F83" s="371">
        <f t="shared" si="19"/>
        <v>0.13920046016681048</v>
      </c>
      <c r="G83" s="371">
        <f t="shared" si="19"/>
        <v>0.11734253666954271</v>
      </c>
      <c r="H83" s="371">
        <f t="shared" si="19"/>
        <v>0.1276962899050906</v>
      </c>
      <c r="I83" s="371">
        <f t="shared" si="19"/>
        <v>6.3272936439459304E-2</v>
      </c>
      <c r="J83" s="371"/>
    </row>
    <row r="84" spans="1:20" x14ac:dyDescent="0.15">
      <c r="A84" s="364" t="s">
        <v>658</v>
      </c>
    </row>
    <row r="88" spans="1:20" ht="17.25" x14ac:dyDescent="0.15">
      <c r="A88" s="331" t="s">
        <v>594</v>
      </c>
      <c r="B88" s="100"/>
      <c r="C88" s="100"/>
      <c r="D88" s="100"/>
      <c r="E88" s="100"/>
      <c r="F88" s="100"/>
      <c r="G88" s="100"/>
      <c r="H88" s="100"/>
      <c r="I88" s="100"/>
      <c r="J88" s="100"/>
      <c r="K88" s="331"/>
      <c r="L88" s="100"/>
      <c r="M88" s="100"/>
      <c r="N88" s="100"/>
      <c r="O88" s="100"/>
      <c r="P88" s="100"/>
      <c r="Q88" s="100"/>
      <c r="R88" s="100"/>
    </row>
    <row r="89" spans="1:20" ht="12.95" customHeight="1" x14ac:dyDescent="0.15">
      <c r="A89" s="331"/>
      <c r="B89" s="100"/>
      <c r="C89" s="100"/>
      <c r="D89" s="100"/>
      <c r="E89" s="100"/>
      <c r="F89" s="100"/>
      <c r="G89" s="100"/>
      <c r="H89" s="100"/>
      <c r="I89" s="100"/>
      <c r="J89" s="100"/>
      <c r="K89" s="331"/>
      <c r="L89" s="100"/>
      <c r="M89" s="100"/>
      <c r="N89" s="100"/>
      <c r="O89" s="100"/>
      <c r="P89" s="100"/>
      <c r="Q89" s="100"/>
      <c r="R89" s="100"/>
    </row>
    <row r="90" spans="1:20" ht="13.5" customHeight="1" x14ac:dyDescent="0.15">
      <c r="A90" s="100"/>
      <c r="D90" s="100"/>
      <c r="E90" s="100"/>
      <c r="F90" s="100"/>
      <c r="G90" s="100"/>
      <c r="H90" s="100"/>
      <c r="J90" s="132" t="s">
        <v>666</v>
      </c>
    </row>
    <row r="91" spans="1:20" x14ac:dyDescent="0.15">
      <c r="A91" s="514" t="s">
        <v>444</v>
      </c>
      <c r="B91" s="523"/>
      <c r="C91" s="375" t="s">
        <v>445</v>
      </c>
      <c r="D91" s="514" t="s">
        <v>446</v>
      </c>
      <c r="E91" s="523"/>
      <c r="F91" s="3" t="s">
        <v>447</v>
      </c>
      <c r="G91" s="3" t="s">
        <v>448</v>
      </c>
      <c r="H91" s="3" t="s">
        <v>449</v>
      </c>
      <c r="I91" s="3" t="s">
        <v>450</v>
      </c>
      <c r="J91" s="3" t="s">
        <v>451</v>
      </c>
    </row>
    <row r="92" spans="1:20" x14ac:dyDescent="0.15">
      <c r="A92" s="613" t="s">
        <v>622</v>
      </c>
      <c r="B92" s="368" t="s">
        <v>452</v>
      </c>
      <c r="C92" s="376">
        <v>144</v>
      </c>
      <c r="D92" s="500">
        <v>786</v>
      </c>
      <c r="E92" s="501"/>
      <c r="F92" s="10">
        <v>316</v>
      </c>
      <c r="G92" s="10">
        <v>247</v>
      </c>
      <c r="H92" s="10">
        <v>235</v>
      </c>
      <c r="I92" s="10">
        <v>297</v>
      </c>
      <c r="J92" s="377">
        <v>2025</v>
      </c>
    </row>
    <row r="93" spans="1:20" x14ac:dyDescent="0.15">
      <c r="A93" s="613"/>
      <c r="B93" s="368" t="s">
        <v>453</v>
      </c>
      <c r="C93" s="376">
        <v>5</v>
      </c>
      <c r="D93" s="500">
        <v>28</v>
      </c>
      <c r="E93" s="501"/>
      <c r="F93" s="10">
        <v>16</v>
      </c>
      <c r="G93" s="10">
        <v>10</v>
      </c>
      <c r="H93" s="10">
        <v>11</v>
      </c>
      <c r="I93" s="10">
        <v>8</v>
      </c>
      <c r="J93" s="377">
        <v>78</v>
      </c>
    </row>
    <row r="94" spans="1:20" x14ac:dyDescent="0.15">
      <c r="A94" s="613"/>
      <c r="B94" s="133" t="s">
        <v>438</v>
      </c>
      <c r="C94" s="10">
        <v>149</v>
      </c>
      <c r="D94" s="505">
        <v>814</v>
      </c>
      <c r="E94" s="505"/>
      <c r="F94" s="10">
        <v>332</v>
      </c>
      <c r="G94" s="10">
        <v>257</v>
      </c>
      <c r="H94" s="10">
        <v>246</v>
      </c>
      <c r="I94" s="10">
        <v>305</v>
      </c>
      <c r="J94" s="377">
        <v>2103</v>
      </c>
    </row>
    <row r="95" spans="1:20" x14ac:dyDescent="0.15">
      <c r="A95" s="613"/>
      <c r="B95" s="133" t="s">
        <v>454</v>
      </c>
      <c r="C95" s="10">
        <v>7.1</v>
      </c>
      <c r="D95" s="505">
        <v>38.700000000000003</v>
      </c>
      <c r="E95" s="505"/>
      <c r="F95" s="10">
        <v>15.8</v>
      </c>
      <c r="G95" s="10">
        <v>12.2</v>
      </c>
      <c r="H95" s="10">
        <v>11.7</v>
      </c>
      <c r="I95" s="10">
        <v>14.5</v>
      </c>
      <c r="J95" s="133"/>
    </row>
    <row r="96" spans="1:20" x14ac:dyDescent="0.15">
      <c r="K96" s="378"/>
      <c r="M96" s="4"/>
      <c r="N96" s="4"/>
      <c r="O96" s="4"/>
      <c r="P96" s="4"/>
      <c r="Q96" s="4"/>
      <c r="R96" s="4"/>
      <c r="S96" s="4"/>
      <c r="T96" s="4"/>
    </row>
    <row r="97" spans="1:10" x14ac:dyDescent="0.15">
      <c r="A97" s="367"/>
      <c r="B97" s="133"/>
      <c r="C97" s="6" t="s">
        <v>455</v>
      </c>
      <c r="D97" s="6" t="s">
        <v>456</v>
      </c>
      <c r="E97" s="6" t="s">
        <v>457</v>
      </c>
      <c r="F97" s="3" t="s">
        <v>447</v>
      </c>
      <c r="G97" s="3" t="s">
        <v>448</v>
      </c>
      <c r="H97" s="3" t="s">
        <v>449</v>
      </c>
      <c r="I97" s="3" t="s">
        <v>450</v>
      </c>
      <c r="J97" s="6" t="s">
        <v>451</v>
      </c>
    </row>
    <row r="98" spans="1:10" x14ac:dyDescent="0.15">
      <c r="A98" s="608" t="s">
        <v>623</v>
      </c>
      <c r="B98" s="368" t="s">
        <v>452</v>
      </c>
      <c r="C98" s="10">
        <v>138</v>
      </c>
      <c r="D98" s="10">
        <v>236</v>
      </c>
      <c r="E98" s="10">
        <v>531</v>
      </c>
      <c r="F98" s="10">
        <v>374</v>
      </c>
      <c r="G98" s="10">
        <v>303</v>
      </c>
      <c r="H98" s="10">
        <v>241</v>
      </c>
      <c r="I98" s="10">
        <v>313</v>
      </c>
      <c r="J98" s="259">
        <v>2136</v>
      </c>
    </row>
    <row r="99" spans="1:10" x14ac:dyDescent="0.15">
      <c r="A99" s="609"/>
      <c r="B99" s="368" t="s">
        <v>453</v>
      </c>
      <c r="C99" s="10">
        <v>5</v>
      </c>
      <c r="D99" s="10">
        <v>10</v>
      </c>
      <c r="E99" s="10">
        <v>19</v>
      </c>
      <c r="F99" s="10">
        <v>15</v>
      </c>
      <c r="G99" s="10">
        <v>12</v>
      </c>
      <c r="H99" s="10">
        <v>7</v>
      </c>
      <c r="I99" s="10">
        <v>9</v>
      </c>
      <c r="J99" s="259">
        <v>77</v>
      </c>
    </row>
    <row r="100" spans="1:10" x14ac:dyDescent="0.15">
      <c r="A100" s="609"/>
      <c r="B100" s="133" t="s">
        <v>438</v>
      </c>
      <c r="C100" s="10">
        <v>143</v>
      </c>
      <c r="D100" s="10">
        <v>246</v>
      </c>
      <c r="E100" s="10">
        <v>550</v>
      </c>
      <c r="F100" s="10">
        <v>389</v>
      </c>
      <c r="G100" s="10">
        <v>315</v>
      </c>
      <c r="H100" s="10">
        <v>248</v>
      </c>
      <c r="I100" s="10">
        <v>322</v>
      </c>
      <c r="J100" s="259">
        <v>2213</v>
      </c>
    </row>
    <row r="101" spans="1:10" x14ac:dyDescent="0.15">
      <c r="A101" s="610"/>
      <c r="B101" s="133" t="s">
        <v>454</v>
      </c>
      <c r="C101" s="346">
        <v>6.4</v>
      </c>
      <c r="D101" s="346">
        <v>11.1</v>
      </c>
      <c r="E101" s="346">
        <v>24.8</v>
      </c>
      <c r="F101" s="346">
        <v>17.5</v>
      </c>
      <c r="G101" s="346">
        <v>14.2</v>
      </c>
      <c r="H101" s="346">
        <v>11.2</v>
      </c>
      <c r="I101" s="346">
        <v>14.5</v>
      </c>
      <c r="J101" s="133"/>
    </row>
    <row r="102" spans="1:10" x14ac:dyDescent="0.15">
      <c r="A102" s="608" t="s">
        <v>624</v>
      </c>
      <c r="B102" s="368" t="s">
        <v>452</v>
      </c>
      <c r="C102" s="360">
        <v>113</v>
      </c>
      <c r="D102" s="360">
        <v>259</v>
      </c>
      <c r="E102" s="360">
        <v>561</v>
      </c>
      <c r="F102" s="360">
        <v>376</v>
      </c>
      <c r="G102" s="360">
        <v>334</v>
      </c>
      <c r="H102" s="360">
        <v>283</v>
      </c>
      <c r="I102" s="360">
        <v>313</v>
      </c>
      <c r="J102" s="379">
        <v>2239</v>
      </c>
    </row>
    <row r="103" spans="1:10" x14ac:dyDescent="0.15">
      <c r="A103" s="609"/>
      <c r="B103" s="368" t="s">
        <v>453</v>
      </c>
      <c r="C103" s="360">
        <v>3</v>
      </c>
      <c r="D103" s="360">
        <v>10</v>
      </c>
      <c r="E103" s="360">
        <v>8</v>
      </c>
      <c r="F103" s="360">
        <v>15</v>
      </c>
      <c r="G103" s="360">
        <v>14</v>
      </c>
      <c r="H103" s="360">
        <v>8</v>
      </c>
      <c r="I103" s="360">
        <v>8</v>
      </c>
      <c r="J103" s="379">
        <v>66</v>
      </c>
    </row>
    <row r="104" spans="1:10" x14ac:dyDescent="0.15">
      <c r="A104" s="609"/>
      <c r="B104" s="133" t="s">
        <v>438</v>
      </c>
      <c r="C104" s="360">
        <v>116</v>
      </c>
      <c r="D104" s="360">
        <v>269</v>
      </c>
      <c r="E104" s="360">
        <v>569</v>
      </c>
      <c r="F104" s="360">
        <v>391</v>
      </c>
      <c r="G104" s="360">
        <v>348</v>
      </c>
      <c r="H104" s="360">
        <v>291</v>
      </c>
      <c r="I104" s="360">
        <v>321</v>
      </c>
      <c r="J104" s="360">
        <v>2305</v>
      </c>
    </row>
    <row r="105" spans="1:10" x14ac:dyDescent="0.15">
      <c r="A105" s="610"/>
      <c r="B105" s="133" t="s">
        <v>454</v>
      </c>
      <c r="C105" s="380">
        <v>5.0325379609544463</v>
      </c>
      <c r="D105" s="380">
        <v>11.670281995661606</v>
      </c>
      <c r="E105" s="380">
        <v>24.685466377440346</v>
      </c>
      <c r="F105" s="380">
        <v>16.963123644251628</v>
      </c>
      <c r="G105" s="380">
        <v>15.097613882863339</v>
      </c>
      <c r="H105" s="380">
        <v>12.624728850325379</v>
      </c>
      <c r="I105" s="380">
        <v>13.926247288503255</v>
      </c>
      <c r="J105" s="345"/>
    </row>
    <row r="106" spans="1:10" x14ac:dyDescent="0.15">
      <c r="A106" s="608" t="s">
        <v>625</v>
      </c>
      <c r="B106" s="368" t="s">
        <v>452</v>
      </c>
      <c r="C106" s="360">
        <v>118</v>
      </c>
      <c r="D106" s="360">
        <v>251</v>
      </c>
      <c r="E106" s="360">
        <v>527</v>
      </c>
      <c r="F106" s="360">
        <v>390</v>
      </c>
      <c r="G106" s="360">
        <v>336</v>
      </c>
      <c r="H106" s="360">
        <v>297</v>
      </c>
      <c r="I106" s="360">
        <v>308</v>
      </c>
      <c r="J106" s="360">
        <v>2227</v>
      </c>
    </row>
    <row r="107" spans="1:10" x14ac:dyDescent="0.15">
      <c r="A107" s="609"/>
      <c r="B107" s="368" t="s">
        <v>453</v>
      </c>
      <c r="C107" s="360">
        <v>8</v>
      </c>
      <c r="D107" s="360">
        <v>11</v>
      </c>
      <c r="E107" s="360">
        <v>7</v>
      </c>
      <c r="F107" s="360">
        <v>15</v>
      </c>
      <c r="G107" s="360">
        <v>11</v>
      </c>
      <c r="H107" s="360">
        <v>11</v>
      </c>
      <c r="I107" s="360">
        <v>9</v>
      </c>
      <c r="J107" s="360">
        <v>72</v>
      </c>
    </row>
    <row r="108" spans="1:10" x14ac:dyDescent="0.15">
      <c r="A108" s="609"/>
      <c r="B108" s="133" t="s">
        <v>438</v>
      </c>
      <c r="C108" s="360">
        <v>126</v>
      </c>
      <c r="D108" s="360">
        <v>262</v>
      </c>
      <c r="E108" s="360">
        <v>534</v>
      </c>
      <c r="F108" s="360">
        <v>405</v>
      </c>
      <c r="G108" s="360">
        <v>347</v>
      </c>
      <c r="H108" s="360">
        <v>308</v>
      </c>
      <c r="I108" s="360">
        <v>317</v>
      </c>
      <c r="J108" s="360">
        <v>2299</v>
      </c>
    </row>
    <row r="109" spans="1:10" x14ac:dyDescent="0.15">
      <c r="A109" s="610"/>
      <c r="B109" s="133" t="s">
        <v>454</v>
      </c>
      <c r="C109" s="373">
        <v>5.4806437581557198E-2</v>
      </c>
      <c r="D109" s="373">
        <v>0.11396259243149195</v>
      </c>
      <c r="E109" s="373">
        <v>0.23227490213136145</v>
      </c>
      <c r="F109" s="373">
        <v>0.17616354936929099</v>
      </c>
      <c r="G109" s="373">
        <v>0.15093518921270119</v>
      </c>
      <c r="H109" s="373">
        <v>0.13397129186602871</v>
      </c>
      <c r="I109" s="373">
        <v>0.1378860374075685</v>
      </c>
      <c r="J109" s="345"/>
    </row>
    <row r="110" spans="1:10" x14ac:dyDescent="0.15">
      <c r="A110" s="608" t="s">
        <v>626</v>
      </c>
      <c r="B110" s="368" t="s">
        <v>452</v>
      </c>
      <c r="C110" s="360">
        <v>186</v>
      </c>
      <c r="D110" s="360">
        <v>202</v>
      </c>
      <c r="E110" s="360">
        <v>556</v>
      </c>
      <c r="F110" s="360">
        <v>382</v>
      </c>
      <c r="G110" s="360">
        <v>313</v>
      </c>
      <c r="H110" s="360">
        <v>314</v>
      </c>
      <c r="I110" s="360">
        <v>311</v>
      </c>
      <c r="J110" s="360">
        <f>SUM(C110:I110)</f>
        <v>2264</v>
      </c>
    </row>
    <row r="111" spans="1:10" x14ac:dyDescent="0.15">
      <c r="A111" s="609"/>
      <c r="B111" s="368" t="s">
        <v>453</v>
      </c>
      <c r="C111" s="360">
        <v>6</v>
      </c>
      <c r="D111" s="360">
        <v>11</v>
      </c>
      <c r="E111" s="360">
        <v>11</v>
      </c>
      <c r="F111" s="360">
        <v>13</v>
      </c>
      <c r="G111" s="360">
        <v>13</v>
      </c>
      <c r="H111" s="360">
        <v>12</v>
      </c>
      <c r="I111" s="360">
        <v>12</v>
      </c>
      <c r="J111" s="360">
        <f>SUM(C111:I111)</f>
        <v>78</v>
      </c>
    </row>
    <row r="112" spans="1:10" x14ac:dyDescent="0.15">
      <c r="A112" s="609"/>
      <c r="B112" s="133" t="s">
        <v>438</v>
      </c>
      <c r="C112" s="360">
        <f>SUM(C110:C111)</f>
        <v>192</v>
      </c>
      <c r="D112" s="360">
        <f t="shared" ref="D112:J112" si="20">SUM(D110:D111)</f>
        <v>213</v>
      </c>
      <c r="E112" s="360">
        <f t="shared" si="20"/>
        <v>567</v>
      </c>
      <c r="F112" s="360">
        <f t="shared" si="20"/>
        <v>395</v>
      </c>
      <c r="G112" s="360">
        <f t="shared" si="20"/>
        <v>326</v>
      </c>
      <c r="H112" s="360">
        <f t="shared" si="20"/>
        <v>326</v>
      </c>
      <c r="I112" s="360">
        <f t="shared" si="20"/>
        <v>323</v>
      </c>
      <c r="J112" s="360">
        <f t="shared" si="20"/>
        <v>2342</v>
      </c>
    </row>
    <row r="113" spans="1:10" x14ac:dyDescent="0.15">
      <c r="A113" s="610"/>
      <c r="B113" s="133" t="s">
        <v>454</v>
      </c>
      <c r="C113" s="373">
        <f>C112/J112</f>
        <v>8.1981212638770284E-2</v>
      </c>
      <c r="D113" s="373">
        <f>D112/J112</f>
        <v>9.0947907771135775E-2</v>
      </c>
      <c r="E113" s="373">
        <f>E112/J112</f>
        <v>0.2421007685738685</v>
      </c>
      <c r="F113" s="373">
        <f>F112/J112</f>
        <v>0.1686592655849701</v>
      </c>
      <c r="G113" s="373">
        <f>G112/J112</f>
        <v>0.13919726729291204</v>
      </c>
      <c r="H113" s="373">
        <f>H112/J112</f>
        <v>0.13919726729291204</v>
      </c>
      <c r="I113" s="373">
        <f>I112/J112</f>
        <v>0.13791631084543127</v>
      </c>
      <c r="J113" s="345"/>
    </row>
    <row r="114" spans="1:10" x14ac:dyDescent="0.15">
      <c r="A114" s="608" t="s">
        <v>627</v>
      </c>
      <c r="B114" s="368" t="s">
        <v>452</v>
      </c>
      <c r="C114" s="360">
        <v>196</v>
      </c>
      <c r="D114" s="360">
        <v>185</v>
      </c>
      <c r="E114" s="360">
        <v>585</v>
      </c>
      <c r="F114" s="360">
        <v>425</v>
      </c>
      <c r="G114" s="360">
        <v>318</v>
      </c>
      <c r="H114" s="360">
        <v>312</v>
      </c>
      <c r="I114" s="360">
        <v>307</v>
      </c>
      <c r="J114" s="360">
        <f>SUM(C114:I114)</f>
        <v>2328</v>
      </c>
    </row>
    <row r="115" spans="1:10" x14ac:dyDescent="0.15">
      <c r="A115" s="609"/>
      <c r="B115" s="368" t="s">
        <v>453</v>
      </c>
      <c r="C115" s="360">
        <v>3</v>
      </c>
      <c r="D115" s="360">
        <v>16</v>
      </c>
      <c r="E115" s="360">
        <v>20</v>
      </c>
      <c r="F115" s="360">
        <v>15</v>
      </c>
      <c r="G115" s="360">
        <v>13</v>
      </c>
      <c r="H115" s="360">
        <v>11</v>
      </c>
      <c r="I115" s="360">
        <v>13</v>
      </c>
      <c r="J115" s="360">
        <f>SUM(C115:I115)</f>
        <v>91</v>
      </c>
    </row>
    <row r="116" spans="1:10" x14ac:dyDescent="0.15">
      <c r="A116" s="609"/>
      <c r="B116" s="133" t="s">
        <v>438</v>
      </c>
      <c r="C116" s="360">
        <v>199</v>
      </c>
      <c r="D116" s="360">
        <v>201</v>
      </c>
      <c r="E116" s="360">
        <v>605</v>
      </c>
      <c r="F116" s="360">
        <v>440</v>
      </c>
      <c r="G116" s="360">
        <v>331</v>
      </c>
      <c r="H116" s="360">
        <v>323</v>
      </c>
      <c r="I116" s="360">
        <v>320</v>
      </c>
      <c r="J116" s="360">
        <f>SUM(J114:J115)</f>
        <v>2419</v>
      </c>
    </row>
    <row r="117" spans="1:10" x14ac:dyDescent="0.15">
      <c r="A117" s="610"/>
      <c r="B117" s="133" t="s">
        <v>454</v>
      </c>
      <c r="C117" s="373">
        <v>8.2299999999999998E-2</v>
      </c>
      <c r="D117" s="373">
        <v>8.3099999999999993E-2</v>
      </c>
      <c r="E117" s="373">
        <v>0.25009999999999999</v>
      </c>
      <c r="F117" s="373">
        <v>0.18190000000000001</v>
      </c>
      <c r="G117" s="373">
        <v>0.1368</v>
      </c>
      <c r="H117" s="373">
        <v>0.13350000000000001</v>
      </c>
      <c r="I117" s="373">
        <v>0.1323</v>
      </c>
      <c r="J117" s="345"/>
    </row>
    <row r="118" spans="1:10" x14ac:dyDescent="0.15">
      <c r="A118" s="608" t="s">
        <v>628</v>
      </c>
      <c r="B118" s="368" t="s">
        <v>452</v>
      </c>
      <c r="C118" s="360">
        <v>212</v>
      </c>
      <c r="D118" s="360">
        <v>227</v>
      </c>
      <c r="E118" s="360">
        <v>628</v>
      </c>
      <c r="F118" s="360">
        <v>431</v>
      </c>
      <c r="G118" s="360">
        <v>377</v>
      </c>
      <c r="H118" s="360">
        <v>323</v>
      </c>
      <c r="I118" s="360">
        <v>275</v>
      </c>
      <c r="J118" s="360">
        <f>SUM(C118:I118)</f>
        <v>2473</v>
      </c>
    </row>
    <row r="119" spans="1:10" x14ac:dyDescent="0.15">
      <c r="A119" s="609"/>
      <c r="B119" s="368" t="s">
        <v>453</v>
      </c>
      <c r="C119" s="360">
        <v>10</v>
      </c>
      <c r="D119" s="360">
        <v>11</v>
      </c>
      <c r="E119" s="360">
        <v>27</v>
      </c>
      <c r="F119" s="360">
        <v>16</v>
      </c>
      <c r="G119" s="360">
        <v>12</v>
      </c>
      <c r="H119" s="360">
        <v>14</v>
      </c>
      <c r="I119" s="360">
        <v>11</v>
      </c>
      <c r="J119" s="360">
        <f>SUM(C119:I119)</f>
        <v>101</v>
      </c>
    </row>
    <row r="120" spans="1:10" x14ac:dyDescent="0.15">
      <c r="A120" s="609"/>
      <c r="B120" s="133" t="s">
        <v>438</v>
      </c>
      <c r="C120" s="360">
        <v>222</v>
      </c>
      <c r="D120" s="360">
        <f t="shared" ref="D120:I120" si="21">SUM(D118:D119)</f>
        <v>238</v>
      </c>
      <c r="E120" s="360">
        <f t="shared" si="21"/>
        <v>655</v>
      </c>
      <c r="F120" s="360">
        <f t="shared" si="21"/>
        <v>447</v>
      </c>
      <c r="G120" s="360">
        <f t="shared" si="21"/>
        <v>389</v>
      </c>
      <c r="H120" s="360">
        <f t="shared" si="21"/>
        <v>337</v>
      </c>
      <c r="I120" s="360">
        <f t="shared" si="21"/>
        <v>286</v>
      </c>
      <c r="J120" s="360">
        <f>SUM(C120:I120)</f>
        <v>2574</v>
      </c>
    </row>
    <row r="121" spans="1:10" x14ac:dyDescent="0.15">
      <c r="A121" s="610"/>
      <c r="B121" s="133" t="s">
        <v>454</v>
      </c>
      <c r="C121" s="373">
        <v>8.6199999999999999E-2</v>
      </c>
      <c r="D121" s="373">
        <v>8.3099999999999993E-2</v>
      </c>
      <c r="E121" s="373">
        <v>0.2545</v>
      </c>
      <c r="F121" s="373">
        <v>0.17299999999999999</v>
      </c>
      <c r="G121" s="373">
        <v>0.15110000000000001</v>
      </c>
      <c r="H121" s="373">
        <v>0.13089999999999999</v>
      </c>
      <c r="I121" s="373">
        <v>0.1111</v>
      </c>
      <c r="J121" s="345"/>
    </row>
    <row r="122" spans="1:10" x14ac:dyDescent="0.15">
      <c r="A122" s="608" t="s">
        <v>629</v>
      </c>
      <c r="B122" s="261" t="s">
        <v>452</v>
      </c>
      <c r="C122" s="360">
        <v>192</v>
      </c>
      <c r="D122" s="360">
        <v>260</v>
      </c>
      <c r="E122" s="360">
        <v>654</v>
      </c>
      <c r="F122" s="360">
        <v>472</v>
      </c>
      <c r="G122" s="360">
        <v>404</v>
      </c>
      <c r="H122" s="360">
        <v>342</v>
      </c>
      <c r="I122" s="360">
        <v>283</v>
      </c>
      <c r="J122" s="360">
        <f>SUM(C122:I122)</f>
        <v>2607</v>
      </c>
    </row>
    <row r="123" spans="1:10" x14ac:dyDescent="0.15">
      <c r="A123" s="609"/>
      <c r="B123" s="261" t="s">
        <v>453</v>
      </c>
      <c r="C123" s="360">
        <v>8</v>
      </c>
      <c r="D123" s="360">
        <v>14</v>
      </c>
      <c r="E123" s="360">
        <v>22</v>
      </c>
      <c r="F123" s="360">
        <v>10</v>
      </c>
      <c r="G123" s="360">
        <v>17</v>
      </c>
      <c r="H123" s="360">
        <v>16</v>
      </c>
      <c r="I123" s="360">
        <v>12</v>
      </c>
      <c r="J123" s="360">
        <f>SUM(C123:I123)</f>
        <v>99</v>
      </c>
    </row>
    <row r="124" spans="1:10" x14ac:dyDescent="0.15">
      <c r="A124" s="609"/>
      <c r="B124" s="133" t="s">
        <v>438</v>
      </c>
      <c r="C124" s="360">
        <v>200</v>
      </c>
      <c r="D124" s="360">
        <v>274</v>
      </c>
      <c r="E124" s="360">
        <v>676</v>
      </c>
      <c r="F124" s="360">
        <v>482</v>
      </c>
      <c r="G124" s="360">
        <v>421</v>
      </c>
      <c r="H124" s="360">
        <v>358</v>
      </c>
      <c r="I124" s="360">
        <v>295</v>
      </c>
      <c r="J124" s="360">
        <f>SUM(C124:I124)</f>
        <v>2706</v>
      </c>
    </row>
    <row r="125" spans="1:10" x14ac:dyDescent="0.15">
      <c r="A125" s="610"/>
      <c r="B125" s="133" t="s">
        <v>454</v>
      </c>
      <c r="C125" s="373">
        <v>7.3899999999999993E-2</v>
      </c>
      <c r="D125" s="373">
        <v>0.1013</v>
      </c>
      <c r="E125" s="373">
        <v>0.24959999999999999</v>
      </c>
      <c r="F125" s="373">
        <v>0.17810000000000001</v>
      </c>
      <c r="G125" s="373">
        <v>0.15559999999999999</v>
      </c>
      <c r="H125" s="373">
        <v>0.1323</v>
      </c>
      <c r="I125" s="373">
        <v>0.109</v>
      </c>
      <c r="J125" s="345"/>
    </row>
    <row r="126" spans="1:10" x14ac:dyDescent="0.15">
      <c r="A126" s="608" t="s">
        <v>630</v>
      </c>
      <c r="B126" s="261" t="s">
        <v>452</v>
      </c>
      <c r="C126" s="360">
        <v>286</v>
      </c>
      <c r="D126" s="360">
        <v>245</v>
      </c>
      <c r="E126" s="360">
        <v>728</v>
      </c>
      <c r="F126" s="360">
        <v>480</v>
      </c>
      <c r="G126" s="360">
        <v>403</v>
      </c>
      <c r="H126" s="360">
        <v>356</v>
      </c>
      <c r="I126" s="360">
        <v>263</v>
      </c>
      <c r="J126" s="360">
        <v>2761</v>
      </c>
    </row>
    <row r="127" spans="1:10" x14ac:dyDescent="0.15">
      <c r="A127" s="609"/>
      <c r="B127" s="261" t="s">
        <v>453</v>
      </c>
      <c r="C127" s="360">
        <v>10</v>
      </c>
      <c r="D127" s="360">
        <v>15</v>
      </c>
      <c r="E127" s="360">
        <v>18</v>
      </c>
      <c r="F127" s="360">
        <v>10</v>
      </c>
      <c r="G127" s="360">
        <v>11</v>
      </c>
      <c r="H127" s="360">
        <v>17</v>
      </c>
      <c r="I127" s="360">
        <v>12</v>
      </c>
      <c r="J127" s="360">
        <v>93</v>
      </c>
    </row>
    <row r="128" spans="1:10" x14ac:dyDescent="0.15">
      <c r="A128" s="609"/>
      <c r="B128" s="133" t="s">
        <v>438</v>
      </c>
      <c r="C128" s="360">
        <v>296</v>
      </c>
      <c r="D128" s="360">
        <v>260</v>
      </c>
      <c r="E128" s="360">
        <v>746</v>
      </c>
      <c r="F128" s="360">
        <v>490</v>
      </c>
      <c r="G128" s="360">
        <v>414</v>
      </c>
      <c r="H128" s="360">
        <v>373</v>
      </c>
      <c r="I128" s="360">
        <v>275</v>
      </c>
      <c r="J128" s="360">
        <v>2854</v>
      </c>
    </row>
    <row r="129" spans="1:10" x14ac:dyDescent="0.15">
      <c r="A129" s="610"/>
      <c r="B129" s="133" t="s">
        <v>454</v>
      </c>
      <c r="C129" s="373">
        <v>0.10371408549404344</v>
      </c>
      <c r="D129" s="373">
        <v>9.1100210231254378E-2</v>
      </c>
      <c r="E129" s="373">
        <v>0.26138752627890682</v>
      </c>
      <c r="F129" s="373">
        <v>0.17168885774351786</v>
      </c>
      <c r="G129" s="373">
        <v>0.14505956552207427</v>
      </c>
      <c r="H129" s="373">
        <v>0.13069376313945341</v>
      </c>
      <c r="I129" s="373">
        <v>9.6355991590749826E-2</v>
      </c>
      <c r="J129" s="373"/>
    </row>
    <row r="130" spans="1:10" x14ac:dyDescent="0.15">
      <c r="A130" s="611" t="s">
        <v>658</v>
      </c>
      <c r="B130" s="612"/>
    </row>
  </sheetData>
  <sheetProtection formatCells="0" insertColumns="0" insertRows="0"/>
  <mergeCells count="28">
    <mergeCell ref="A130:B130"/>
    <mergeCell ref="D91:E91"/>
    <mergeCell ref="A92:A95"/>
    <mergeCell ref="D92:E92"/>
    <mergeCell ref="D93:E93"/>
    <mergeCell ref="D94:E94"/>
    <mergeCell ref="D95:E95"/>
    <mergeCell ref="A106:A109"/>
    <mergeCell ref="A98:A101"/>
    <mergeCell ref="A102:A105"/>
    <mergeCell ref="A110:A113"/>
    <mergeCell ref="A114:A117"/>
    <mergeCell ref="A118:A121"/>
    <mergeCell ref="A122:A125"/>
    <mergeCell ref="A126:A129"/>
    <mergeCell ref="A5:A8"/>
    <mergeCell ref="A91:B91"/>
    <mergeCell ref="A64:A67"/>
    <mergeCell ref="A68:A71"/>
    <mergeCell ref="A72:A75"/>
    <mergeCell ref="A56:A59"/>
    <mergeCell ref="A60:A63"/>
    <mergeCell ref="A76:A79"/>
    <mergeCell ref="A9:A12"/>
    <mergeCell ref="A80:A83"/>
    <mergeCell ref="A13:A16"/>
    <mergeCell ref="A48:A51"/>
    <mergeCell ref="A52:A55"/>
  </mergeCells>
  <phoneticPr fontId="3"/>
  <pageMargins left="0.9055118110236221" right="0.78740157480314965" top="0.59055118110236227" bottom="0.39370078740157483" header="0.51181102362204722" footer="0.51181102362204722"/>
  <pageSetup paperSize="9" scale="96" orientation="landscape" r:id="rId1"/>
  <headerFooter scaleWithDoc="0" alignWithMargins="0">
    <oddFooter>&amp;A</oddFooter>
  </headerFooter>
  <rowBreaks count="4" manualBreakCount="4">
    <brk id="43" max="10" man="1"/>
    <brk id="86" max="10" man="1"/>
    <brk id="130" max="10" man="1"/>
    <brk id="134" max="10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D609-11AD-4613-BBAC-38F53A833BF0}">
  <dimension ref="A1:N76"/>
  <sheetViews>
    <sheetView view="pageBreakPreview" zoomScaleNormal="100" zoomScaleSheetLayoutView="100" workbookViewId="0"/>
  </sheetViews>
  <sheetFormatPr defaultRowHeight="13.5" x14ac:dyDescent="0.15"/>
  <cols>
    <col min="2" max="2" width="16.125" customWidth="1"/>
    <col min="3" max="14" width="11.625" customWidth="1"/>
    <col min="15" max="17" width="10.375" customWidth="1"/>
  </cols>
  <sheetData>
    <row r="1" spans="1:14" ht="17.25" x14ac:dyDescent="0.15">
      <c r="A1" s="331" t="s">
        <v>458</v>
      </c>
      <c r="B1" s="100"/>
      <c r="C1" s="100"/>
      <c r="E1" s="381"/>
      <c r="F1" s="381"/>
      <c r="H1" s="272"/>
      <c r="K1" s="272"/>
    </row>
    <row r="2" spans="1:14" ht="17.25" x14ac:dyDescent="0.15">
      <c r="A2" s="331"/>
      <c r="B2" s="100"/>
      <c r="C2" s="100"/>
      <c r="E2" s="381"/>
      <c r="F2" s="381"/>
      <c r="H2" s="272"/>
      <c r="K2" s="272"/>
    </row>
    <row r="3" spans="1:14" ht="17.25" x14ac:dyDescent="0.15">
      <c r="A3" s="331"/>
      <c r="B3" s="100"/>
      <c r="C3" s="100"/>
      <c r="E3" s="381"/>
      <c r="F3" s="381"/>
      <c r="H3" s="81" t="s">
        <v>666</v>
      </c>
      <c r="J3" s="164" t="s">
        <v>37</v>
      </c>
      <c r="K3" s="272"/>
    </row>
    <row r="4" spans="1:14" ht="17.100000000000001" customHeight="1" x14ac:dyDescent="0.15">
      <c r="A4" s="382"/>
      <c r="B4" s="334"/>
      <c r="C4" s="618" t="s">
        <v>617</v>
      </c>
      <c r="D4" s="619"/>
      <c r="E4" s="620" t="s">
        <v>641</v>
      </c>
      <c r="F4" s="615"/>
      <c r="G4" s="620" t="s">
        <v>670</v>
      </c>
      <c r="H4" s="615"/>
      <c r="I4" s="615" t="s">
        <v>685</v>
      </c>
      <c r="J4" s="615"/>
      <c r="K4" s="384"/>
      <c r="L4" s="384"/>
      <c r="M4" s="621"/>
      <c r="N4" s="621"/>
    </row>
    <row r="5" spans="1:14" ht="17.100000000000001" customHeight="1" x14ac:dyDescent="0.15">
      <c r="A5" s="385" t="s">
        <v>595</v>
      </c>
      <c r="B5" s="386"/>
      <c r="C5" s="615">
        <v>3437</v>
      </c>
      <c r="D5" s="615"/>
      <c r="E5" s="616">
        <v>3477</v>
      </c>
      <c r="F5" s="617"/>
      <c r="G5" s="616">
        <v>3465</v>
      </c>
      <c r="H5" s="617"/>
      <c r="I5" s="616">
        <v>3601</v>
      </c>
      <c r="J5" s="617"/>
      <c r="K5" s="387"/>
      <c r="L5" s="387"/>
      <c r="M5" s="614"/>
      <c r="N5" s="614"/>
    </row>
    <row r="6" spans="1:14" ht="17.100000000000001" customHeight="1" x14ac:dyDescent="0.15">
      <c r="A6" s="388"/>
      <c r="B6" s="389" t="s">
        <v>596</v>
      </c>
      <c r="C6" s="615">
        <v>1987</v>
      </c>
      <c r="D6" s="615"/>
      <c r="E6" s="616">
        <v>2014</v>
      </c>
      <c r="F6" s="617"/>
      <c r="G6" s="616">
        <v>2093</v>
      </c>
      <c r="H6" s="617"/>
      <c r="I6" s="616">
        <v>2091</v>
      </c>
      <c r="J6" s="617"/>
      <c r="K6" s="387"/>
      <c r="L6" s="387"/>
      <c r="M6" s="614"/>
      <c r="N6" s="614"/>
    </row>
    <row r="7" spans="1:14" ht="17.100000000000001" customHeight="1" x14ac:dyDescent="0.15">
      <c r="A7" s="388"/>
      <c r="B7" s="150" t="s">
        <v>597</v>
      </c>
      <c r="C7" s="615">
        <v>319</v>
      </c>
      <c r="D7" s="615"/>
      <c r="E7" s="616">
        <v>297</v>
      </c>
      <c r="F7" s="617"/>
      <c r="G7" s="616">
        <v>270</v>
      </c>
      <c r="H7" s="617"/>
      <c r="I7" s="616">
        <v>286</v>
      </c>
      <c r="J7" s="617"/>
      <c r="K7" s="387"/>
      <c r="L7" s="387"/>
      <c r="M7" s="614"/>
      <c r="N7" s="614"/>
    </row>
    <row r="8" spans="1:14" ht="17.100000000000001" customHeight="1" x14ac:dyDescent="0.15">
      <c r="A8" s="388"/>
      <c r="B8" s="389" t="s">
        <v>598</v>
      </c>
      <c r="C8" s="615">
        <v>629</v>
      </c>
      <c r="D8" s="615"/>
      <c r="E8" s="616">
        <v>626</v>
      </c>
      <c r="F8" s="617"/>
      <c r="G8" s="616">
        <v>640</v>
      </c>
      <c r="H8" s="617"/>
      <c r="I8" s="616">
        <v>678</v>
      </c>
      <c r="J8" s="617"/>
      <c r="K8" s="387"/>
      <c r="L8" s="387"/>
      <c r="M8" s="614"/>
      <c r="N8" s="614"/>
    </row>
    <row r="9" spans="1:14" ht="17.100000000000001" customHeight="1" x14ac:dyDescent="0.15">
      <c r="A9" s="390"/>
      <c r="B9" s="27" t="s">
        <v>599</v>
      </c>
      <c r="C9" s="615">
        <v>502</v>
      </c>
      <c r="D9" s="615"/>
      <c r="E9" s="616">
        <v>540</v>
      </c>
      <c r="F9" s="617"/>
      <c r="G9" s="616">
        <f>G5-G6-G7-G8</f>
        <v>462</v>
      </c>
      <c r="H9" s="617"/>
      <c r="I9" s="616">
        <f>I5-I6-I7-I8</f>
        <v>546</v>
      </c>
      <c r="J9" s="617"/>
      <c r="K9" s="391"/>
      <c r="L9" s="391"/>
      <c r="M9" s="614"/>
      <c r="N9" s="614"/>
    </row>
    <row r="10" spans="1:14" ht="17.100000000000001" customHeight="1" x14ac:dyDescent="0.15">
      <c r="A10" s="364"/>
      <c r="B10" s="392"/>
      <c r="C10" s="364"/>
      <c r="D10" s="381"/>
      <c r="E10" s="393"/>
      <c r="F10" s="393"/>
      <c r="G10" s="393"/>
      <c r="H10" s="393"/>
    </row>
    <row r="11" spans="1:14" ht="17.100000000000001" customHeight="1" x14ac:dyDescent="0.15">
      <c r="A11" s="382"/>
      <c r="B11" s="334"/>
      <c r="C11" s="620" t="s">
        <v>747</v>
      </c>
      <c r="D11" s="615"/>
      <c r="E11" s="394"/>
      <c r="F11" s="387"/>
      <c r="G11" s="394"/>
      <c r="H11" s="387"/>
      <c r="I11" s="387"/>
      <c r="J11" s="387"/>
      <c r="K11" s="384"/>
      <c r="L11" s="384"/>
      <c r="M11" s="621"/>
      <c r="N11" s="621"/>
    </row>
    <row r="12" spans="1:14" ht="17.100000000000001" customHeight="1" x14ac:dyDescent="0.15">
      <c r="A12" s="385" t="s">
        <v>595</v>
      </c>
      <c r="B12" s="386"/>
      <c r="C12" s="615">
        <v>3634</v>
      </c>
      <c r="D12" s="615"/>
      <c r="E12" s="387"/>
      <c r="F12" s="387"/>
      <c r="G12" s="387"/>
      <c r="H12" s="387"/>
      <c r="I12" s="387"/>
      <c r="J12" s="387"/>
      <c r="K12" s="387"/>
      <c r="L12" s="387"/>
      <c r="M12" s="614"/>
      <c r="N12" s="614"/>
    </row>
    <row r="13" spans="1:14" ht="17.100000000000001" customHeight="1" x14ac:dyDescent="0.15">
      <c r="A13" s="388"/>
      <c r="B13" s="389" t="s">
        <v>596</v>
      </c>
      <c r="C13" s="615">
        <v>2153</v>
      </c>
      <c r="D13" s="615"/>
      <c r="E13" s="387"/>
      <c r="F13" s="387"/>
      <c r="G13" s="387"/>
      <c r="H13" s="387"/>
      <c r="I13" s="387"/>
      <c r="J13" s="387"/>
      <c r="K13" s="387"/>
      <c r="L13" s="387"/>
      <c r="M13" s="614"/>
      <c r="N13" s="614"/>
    </row>
    <row r="14" spans="1:14" ht="17.100000000000001" customHeight="1" x14ac:dyDescent="0.15">
      <c r="A14" s="388"/>
      <c r="B14" s="150" t="s">
        <v>597</v>
      </c>
      <c r="C14" s="615">
        <v>266</v>
      </c>
      <c r="D14" s="615"/>
      <c r="E14" s="387"/>
      <c r="F14" s="387"/>
      <c r="G14" s="387"/>
      <c r="H14" s="387"/>
      <c r="I14" s="387"/>
      <c r="J14" s="387"/>
      <c r="K14" s="387"/>
      <c r="L14" s="387"/>
      <c r="M14" s="614"/>
      <c r="N14" s="614"/>
    </row>
    <row r="15" spans="1:14" ht="17.100000000000001" customHeight="1" x14ac:dyDescent="0.15">
      <c r="A15" s="388"/>
      <c r="B15" s="389" t="s">
        <v>598</v>
      </c>
      <c r="C15" s="615">
        <v>644</v>
      </c>
      <c r="D15" s="615"/>
      <c r="E15" s="387"/>
      <c r="F15" s="387"/>
      <c r="G15" s="387"/>
      <c r="H15" s="387"/>
      <c r="I15" s="387"/>
      <c r="J15" s="387"/>
      <c r="K15" s="387"/>
      <c r="L15" s="387"/>
      <c r="M15" s="614"/>
      <c r="N15" s="614"/>
    </row>
    <row r="16" spans="1:14" ht="17.100000000000001" customHeight="1" x14ac:dyDescent="0.15">
      <c r="A16" s="390"/>
      <c r="B16" s="27" t="s">
        <v>599</v>
      </c>
      <c r="C16" s="615">
        <f>C12-C13-C14-C15</f>
        <v>571</v>
      </c>
      <c r="D16" s="615"/>
      <c r="E16" s="387"/>
      <c r="F16" s="387"/>
      <c r="G16" s="387"/>
      <c r="H16" s="387"/>
      <c r="I16" s="387"/>
      <c r="J16" s="387"/>
      <c r="K16" s="391"/>
      <c r="L16" s="391"/>
      <c r="M16" s="614"/>
      <c r="N16" s="614"/>
    </row>
    <row r="17" spans="1:8" ht="17.100000000000001" customHeight="1" x14ac:dyDescent="0.15">
      <c r="A17" s="364" t="s">
        <v>658</v>
      </c>
      <c r="B17" s="392"/>
      <c r="C17" s="364"/>
      <c r="D17" s="393"/>
      <c r="E17" s="393"/>
      <c r="F17" s="393"/>
      <c r="G17" s="393"/>
      <c r="H17" s="393"/>
    </row>
    <row r="18" spans="1:8" ht="17.100000000000001" customHeight="1" x14ac:dyDescent="0.15"/>
    <row r="38" spans="1:14" ht="17.25" x14ac:dyDescent="0.15">
      <c r="A38" s="331" t="s">
        <v>458</v>
      </c>
      <c r="B38" s="100"/>
      <c r="C38" s="100"/>
      <c r="E38" s="381"/>
      <c r="F38" s="381"/>
      <c r="H38" s="272"/>
      <c r="K38" s="272"/>
    </row>
    <row r="39" spans="1:14" ht="17.25" x14ac:dyDescent="0.15">
      <c r="A39" s="331"/>
      <c r="B39" s="100"/>
      <c r="C39" s="100"/>
      <c r="E39" s="381"/>
      <c r="F39" s="381"/>
      <c r="H39" s="272"/>
      <c r="K39" s="272"/>
    </row>
    <row r="40" spans="1:14" ht="17.100000000000001" customHeight="1" x14ac:dyDescent="0.15">
      <c r="A40" s="395"/>
      <c r="B40" s="100"/>
      <c r="C40" s="100"/>
      <c r="D40" s="395"/>
      <c r="E40" s="381"/>
      <c r="F40" s="381"/>
      <c r="H40" s="81" t="s">
        <v>666</v>
      </c>
      <c r="J40" s="164" t="s">
        <v>37</v>
      </c>
      <c r="K40" s="272"/>
    </row>
    <row r="41" spans="1:14" ht="17.100000000000001" customHeight="1" x14ac:dyDescent="0.15">
      <c r="A41" s="382"/>
      <c r="B41" s="334"/>
      <c r="C41" s="622" t="s">
        <v>601</v>
      </c>
      <c r="D41" s="617"/>
      <c r="E41" s="622" t="s">
        <v>602</v>
      </c>
      <c r="F41" s="617"/>
      <c r="G41" s="622" t="s">
        <v>603</v>
      </c>
      <c r="H41" s="617"/>
      <c r="I41" s="622" t="s">
        <v>604</v>
      </c>
      <c r="J41" s="617"/>
    </row>
    <row r="42" spans="1:14" ht="17.100000000000001" customHeight="1" x14ac:dyDescent="0.15">
      <c r="A42" s="385" t="s">
        <v>595</v>
      </c>
      <c r="B42" s="386"/>
      <c r="C42" s="616">
        <v>2103</v>
      </c>
      <c r="D42" s="617"/>
      <c r="E42" s="616">
        <v>2213</v>
      </c>
      <c r="F42" s="617"/>
      <c r="G42" s="616">
        <v>2305</v>
      </c>
      <c r="H42" s="617"/>
      <c r="I42" s="616">
        <v>2299</v>
      </c>
      <c r="J42" s="617"/>
    </row>
    <row r="43" spans="1:14" ht="17.100000000000001" customHeight="1" x14ac:dyDescent="0.15">
      <c r="A43" s="388"/>
      <c r="B43" s="389" t="s">
        <v>596</v>
      </c>
      <c r="C43" s="616">
        <v>1223</v>
      </c>
      <c r="D43" s="617"/>
      <c r="E43" s="616">
        <v>1137</v>
      </c>
      <c r="F43" s="617"/>
      <c r="G43" s="616">
        <v>1189</v>
      </c>
      <c r="H43" s="617"/>
      <c r="I43" s="616">
        <v>1199</v>
      </c>
      <c r="J43" s="617"/>
    </row>
    <row r="44" spans="1:14" ht="17.100000000000001" customHeight="1" x14ac:dyDescent="0.15">
      <c r="A44" s="388"/>
      <c r="B44" s="150" t="s">
        <v>597</v>
      </c>
      <c r="C44" s="623"/>
      <c r="D44" s="624"/>
      <c r="E44" s="616">
        <v>87</v>
      </c>
      <c r="F44" s="617"/>
      <c r="G44" s="616">
        <v>112</v>
      </c>
      <c r="H44" s="617"/>
      <c r="I44" s="616">
        <v>113</v>
      </c>
      <c r="J44" s="617"/>
    </row>
    <row r="45" spans="1:14" ht="17.100000000000001" customHeight="1" x14ac:dyDescent="0.15">
      <c r="A45" s="388"/>
      <c r="B45" s="389" t="s">
        <v>598</v>
      </c>
      <c r="C45" s="616">
        <v>496</v>
      </c>
      <c r="D45" s="617"/>
      <c r="E45" s="616">
        <v>562</v>
      </c>
      <c r="F45" s="617"/>
      <c r="G45" s="616">
        <v>593</v>
      </c>
      <c r="H45" s="617"/>
      <c r="I45" s="616">
        <v>565</v>
      </c>
      <c r="J45" s="617"/>
    </row>
    <row r="46" spans="1:14" ht="17.100000000000001" customHeight="1" x14ac:dyDescent="0.15">
      <c r="A46" s="390"/>
      <c r="B46" s="27" t="s">
        <v>599</v>
      </c>
      <c r="C46" s="616">
        <v>384</v>
      </c>
      <c r="D46" s="617"/>
      <c r="E46" s="616">
        <v>427</v>
      </c>
      <c r="F46" s="617"/>
      <c r="G46" s="616">
        <v>411</v>
      </c>
      <c r="H46" s="617"/>
      <c r="I46" s="616">
        <v>422</v>
      </c>
      <c r="J46" s="617"/>
    </row>
    <row r="47" spans="1:14" ht="17.100000000000001" customHeight="1" x14ac:dyDescent="0.15">
      <c r="A47" s="331"/>
      <c r="B47" s="100"/>
      <c r="C47" s="100"/>
      <c r="D47" s="395"/>
      <c r="E47" s="381"/>
      <c r="F47" s="381"/>
      <c r="H47" s="272"/>
      <c r="K47" s="272"/>
      <c r="L47" s="272"/>
    </row>
    <row r="48" spans="1:14" ht="17.100000000000001" customHeight="1" x14ac:dyDescent="0.15">
      <c r="A48" s="382"/>
      <c r="B48" s="334"/>
      <c r="C48" s="625" t="s">
        <v>605</v>
      </c>
      <c r="D48" s="626"/>
      <c r="E48" s="625" t="s">
        <v>606</v>
      </c>
      <c r="F48" s="626"/>
      <c r="G48" s="625" t="s">
        <v>607</v>
      </c>
      <c r="H48" s="626"/>
      <c r="I48" s="625" t="s">
        <v>608</v>
      </c>
      <c r="J48" s="626"/>
      <c r="K48" s="223"/>
      <c r="L48" s="223"/>
      <c r="M48" s="627"/>
      <c r="N48" s="627"/>
    </row>
    <row r="49" spans="1:14" ht="17.100000000000001" customHeight="1" x14ac:dyDescent="0.15">
      <c r="A49" s="385" t="s">
        <v>595</v>
      </c>
      <c r="B49" s="386"/>
      <c r="C49" s="616">
        <v>2342</v>
      </c>
      <c r="D49" s="617"/>
      <c r="E49" s="616">
        <v>2419</v>
      </c>
      <c r="F49" s="617"/>
      <c r="G49" s="616">
        <v>2574</v>
      </c>
      <c r="H49" s="617"/>
      <c r="I49" s="615">
        <v>2706</v>
      </c>
      <c r="J49" s="615"/>
      <c r="K49" s="387"/>
      <c r="L49" s="387"/>
      <c r="M49" s="614"/>
      <c r="N49" s="614"/>
    </row>
    <row r="50" spans="1:14" ht="17.100000000000001" customHeight="1" x14ac:dyDescent="0.15">
      <c r="A50" s="388"/>
      <c r="B50" s="389" t="s">
        <v>596</v>
      </c>
      <c r="C50" s="616">
        <v>1297</v>
      </c>
      <c r="D50" s="617"/>
      <c r="E50" s="616">
        <v>1375</v>
      </c>
      <c r="F50" s="617"/>
      <c r="G50" s="616">
        <v>1530</v>
      </c>
      <c r="H50" s="617"/>
      <c r="I50" s="615">
        <v>1592</v>
      </c>
      <c r="J50" s="615"/>
      <c r="K50" s="387"/>
      <c r="L50" s="387"/>
      <c r="M50" s="614"/>
      <c r="N50" s="614"/>
    </row>
    <row r="51" spans="1:14" ht="17.100000000000001" customHeight="1" x14ac:dyDescent="0.15">
      <c r="A51" s="388"/>
      <c r="B51" s="150" t="s">
        <v>597</v>
      </c>
      <c r="C51" s="616">
        <v>117</v>
      </c>
      <c r="D51" s="617"/>
      <c r="E51" s="616">
        <v>129</v>
      </c>
      <c r="F51" s="617"/>
      <c r="G51" s="616">
        <v>144</v>
      </c>
      <c r="H51" s="617"/>
      <c r="I51" s="615">
        <v>135</v>
      </c>
      <c r="J51" s="615"/>
      <c r="K51" s="387"/>
      <c r="L51" s="387"/>
      <c r="M51" s="614"/>
      <c r="N51" s="614"/>
    </row>
    <row r="52" spans="1:14" ht="17.100000000000001" customHeight="1" x14ac:dyDescent="0.15">
      <c r="A52" s="388"/>
      <c r="B52" s="389" t="s">
        <v>598</v>
      </c>
      <c r="C52" s="616">
        <v>566</v>
      </c>
      <c r="D52" s="617"/>
      <c r="E52" s="616">
        <v>571</v>
      </c>
      <c r="F52" s="617"/>
      <c r="G52" s="616">
        <v>560</v>
      </c>
      <c r="H52" s="617"/>
      <c r="I52" s="615">
        <v>606</v>
      </c>
      <c r="J52" s="615"/>
      <c r="K52" s="387"/>
      <c r="L52" s="387"/>
      <c r="M52" s="614"/>
      <c r="N52" s="614"/>
    </row>
    <row r="53" spans="1:14" ht="17.100000000000001" customHeight="1" x14ac:dyDescent="0.15">
      <c r="A53" s="390"/>
      <c r="B53" s="27" t="s">
        <v>599</v>
      </c>
      <c r="C53" s="616">
        <v>362</v>
      </c>
      <c r="D53" s="617"/>
      <c r="E53" s="616">
        <v>344</v>
      </c>
      <c r="F53" s="617"/>
      <c r="G53" s="616">
        <v>340</v>
      </c>
      <c r="H53" s="617"/>
      <c r="I53" s="615">
        <v>374</v>
      </c>
      <c r="J53" s="615"/>
      <c r="K53" s="387"/>
      <c r="L53" s="387"/>
      <c r="M53" s="614"/>
      <c r="N53" s="614"/>
    </row>
    <row r="54" spans="1:14" ht="17.100000000000001" customHeight="1" x14ac:dyDescent="0.15">
      <c r="A54" s="331"/>
      <c r="B54" s="100"/>
      <c r="C54" s="100"/>
      <c r="D54" s="395"/>
      <c r="E54" s="381"/>
      <c r="F54" s="381"/>
      <c r="H54" s="272"/>
      <c r="K54" s="396"/>
      <c r="L54" s="396"/>
    </row>
    <row r="55" spans="1:14" ht="17.100000000000001" customHeight="1" x14ac:dyDescent="0.15">
      <c r="A55" s="382"/>
      <c r="B55" s="334"/>
      <c r="C55" s="625" t="s">
        <v>609</v>
      </c>
      <c r="D55" s="626"/>
      <c r="E55" s="625" t="s">
        <v>610</v>
      </c>
      <c r="F55" s="626"/>
      <c r="G55" s="625" t="s">
        <v>611</v>
      </c>
      <c r="H55" s="626"/>
      <c r="I55" s="625" t="s">
        <v>612</v>
      </c>
      <c r="J55" s="626"/>
    </row>
    <row r="56" spans="1:14" ht="17.100000000000001" customHeight="1" x14ac:dyDescent="0.15">
      <c r="A56" s="385" t="s">
        <v>595</v>
      </c>
      <c r="B56" s="386"/>
      <c r="C56" s="616">
        <v>2854</v>
      </c>
      <c r="D56" s="617"/>
      <c r="E56" s="616">
        <v>2995</v>
      </c>
      <c r="F56" s="617"/>
      <c r="G56" s="616">
        <v>3055</v>
      </c>
      <c r="H56" s="617"/>
      <c r="I56" s="616">
        <v>3087</v>
      </c>
      <c r="J56" s="617"/>
    </row>
    <row r="57" spans="1:14" ht="17.100000000000001" customHeight="1" x14ac:dyDescent="0.15">
      <c r="A57" s="388"/>
      <c r="B57" s="389" t="s">
        <v>596</v>
      </c>
      <c r="C57" s="616">
        <v>1645</v>
      </c>
      <c r="D57" s="617"/>
      <c r="E57" s="616">
        <v>1679</v>
      </c>
      <c r="F57" s="617"/>
      <c r="G57" s="616">
        <v>1822</v>
      </c>
      <c r="H57" s="617"/>
      <c r="I57" s="616">
        <v>1873</v>
      </c>
      <c r="J57" s="617"/>
    </row>
    <row r="58" spans="1:14" ht="17.100000000000001" customHeight="1" x14ac:dyDescent="0.15">
      <c r="A58" s="388"/>
      <c r="B58" s="150" t="s">
        <v>597</v>
      </c>
      <c r="C58" s="616">
        <v>150</v>
      </c>
      <c r="D58" s="617"/>
      <c r="E58" s="616">
        <v>150</v>
      </c>
      <c r="F58" s="617"/>
      <c r="G58" s="616">
        <v>156</v>
      </c>
      <c r="H58" s="617"/>
      <c r="I58" s="616">
        <v>287</v>
      </c>
      <c r="J58" s="617"/>
    </row>
    <row r="59" spans="1:14" ht="17.100000000000001" customHeight="1" x14ac:dyDescent="0.15">
      <c r="A59" s="388"/>
      <c r="B59" s="389" t="s">
        <v>598</v>
      </c>
      <c r="C59" s="616">
        <v>614</v>
      </c>
      <c r="D59" s="617"/>
      <c r="E59" s="616">
        <v>653</v>
      </c>
      <c r="F59" s="617"/>
      <c r="G59" s="616">
        <v>651</v>
      </c>
      <c r="H59" s="617"/>
      <c r="I59" s="616">
        <v>630</v>
      </c>
      <c r="J59" s="617"/>
    </row>
    <row r="60" spans="1:14" ht="17.100000000000001" customHeight="1" x14ac:dyDescent="0.15">
      <c r="A60" s="390"/>
      <c r="B60" s="27" t="s">
        <v>599</v>
      </c>
      <c r="C60" s="616">
        <v>445</v>
      </c>
      <c r="D60" s="617"/>
      <c r="E60" s="616">
        <v>513</v>
      </c>
      <c r="F60" s="617"/>
      <c r="G60" s="628">
        <v>426</v>
      </c>
      <c r="H60" s="629"/>
      <c r="I60" s="616">
        <v>297</v>
      </c>
      <c r="J60" s="617"/>
    </row>
    <row r="61" spans="1:14" ht="17.100000000000001" customHeight="1" x14ac:dyDescent="0.15">
      <c r="D61" s="381"/>
      <c r="E61" s="381"/>
      <c r="F61" s="381"/>
      <c r="G61" s="381"/>
      <c r="H61" s="381"/>
    </row>
    <row r="62" spans="1:14" ht="17.100000000000001" customHeight="1" x14ac:dyDescent="0.15">
      <c r="A62" s="382"/>
      <c r="B62" s="334"/>
      <c r="C62" s="625" t="s">
        <v>613</v>
      </c>
      <c r="D62" s="626"/>
      <c r="E62" s="625" t="s">
        <v>614</v>
      </c>
      <c r="F62" s="626"/>
      <c r="G62" s="625" t="s">
        <v>615</v>
      </c>
      <c r="H62" s="626"/>
      <c r="I62" s="622" t="s">
        <v>616</v>
      </c>
      <c r="J62" s="617"/>
      <c r="K62" s="384"/>
      <c r="L62" s="384"/>
      <c r="M62" s="621"/>
      <c r="N62" s="621"/>
    </row>
    <row r="63" spans="1:14" ht="17.100000000000001" customHeight="1" x14ac:dyDescent="0.15">
      <c r="A63" s="385" t="s">
        <v>595</v>
      </c>
      <c r="B63" s="386"/>
      <c r="C63" s="616">
        <v>3136</v>
      </c>
      <c r="D63" s="617"/>
      <c r="E63" s="616">
        <v>3159</v>
      </c>
      <c r="F63" s="617"/>
      <c r="G63" s="616">
        <v>3203</v>
      </c>
      <c r="H63" s="617"/>
      <c r="I63" s="616">
        <v>3324</v>
      </c>
      <c r="J63" s="617"/>
      <c r="K63" s="387"/>
      <c r="L63" s="387"/>
      <c r="M63" s="614"/>
      <c r="N63" s="614"/>
    </row>
    <row r="64" spans="1:14" ht="17.100000000000001" customHeight="1" x14ac:dyDescent="0.15">
      <c r="A64" s="388"/>
      <c r="B64" s="389" t="s">
        <v>596</v>
      </c>
      <c r="C64" s="616">
        <v>1749</v>
      </c>
      <c r="D64" s="617"/>
      <c r="E64" s="616">
        <v>1753</v>
      </c>
      <c r="F64" s="617"/>
      <c r="G64" s="616">
        <v>1786</v>
      </c>
      <c r="H64" s="617"/>
      <c r="I64" s="616">
        <v>1885</v>
      </c>
      <c r="J64" s="617"/>
      <c r="K64" s="387"/>
      <c r="L64" s="387"/>
      <c r="M64" s="614"/>
      <c r="N64" s="614"/>
    </row>
    <row r="65" spans="1:14" ht="17.100000000000001" customHeight="1" x14ac:dyDescent="0.15">
      <c r="A65" s="388"/>
      <c r="B65" s="150" t="s">
        <v>597</v>
      </c>
      <c r="C65" s="616">
        <v>286</v>
      </c>
      <c r="D65" s="617"/>
      <c r="E65" s="616">
        <v>299</v>
      </c>
      <c r="F65" s="617"/>
      <c r="G65" s="616">
        <v>264</v>
      </c>
      <c r="H65" s="617"/>
      <c r="I65" s="616">
        <v>305</v>
      </c>
      <c r="J65" s="617"/>
      <c r="K65" s="387"/>
      <c r="L65" s="387"/>
      <c r="M65" s="614"/>
      <c r="N65" s="614"/>
    </row>
    <row r="66" spans="1:14" ht="17.100000000000001" customHeight="1" x14ac:dyDescent="0.15">
      <c r="A66" s="388"/>
      <c r="B66" s="389" t="s">
        <v>598</v>
      </c>
      <c r="C66" s="616">
        <v>612</v>
      </c>
      <c r="D66" s="617"/>
      <c r="E66" s="616">
        <v>621</v>
      </c>
      <c r="F66" s="617"/>
      <c r="G66" s="616">
        <v>624</v>
      </c>
      <c r="H66" s="617"/>
      <c r="I66" s="616">
        <v>611</v>
      </c>
      <c r="J66" s="617"/>
      <c r="K66" s="387"/>
      <c r="L66" s="387"/>
      <c r="M66" s="614"/>
      <c r="N66" s="614"/>
    </row>
    <row r="67" spans="1:14" ht="17.100000000000001" customHeight="1" x14ac:dyDescent="0.15">
      <c r="A67" s="390"/>
      <c r="B67" s="27" t="s">
        <v>599</v>
      </c>
      <c r="C67" s="616">
        <v>489</v>
      </c>
      <c r="D67" s="617"/>
      <c r="E67" s="616">
        <v>486</v>
      </c>
      <c r="F67" s="617"/>
      <c r="G67" s="616">
        <f>G63-G64-G65-G66</f>
        <v>529</v>
      </c>
      <c r="H67" s="617"/>
      <c r="I67" s="616">
        <v>523</v>
      </c>
      <c r="J67" s="617"/>
      <c r="K67" s="391"/>
      <c r="L67" s="391"/>
      <c r="M67" s="614"/>
      <c r="N67" s="614"/>
    </row>
    <row r="68" spans="1:14" ht="17.100000000000001" customHeight="1" x14ac:dyDescent="0.15">
      <c r="A68" s="364" t="s">
        <v>658</v>
      </c>
      <c r="B68" s="392"/>
      <c r="C68" s="364"/>
      <c r="D68" s="381"/>
      <c r="E68" s="393"/>
      <c r="F68" s="393"/>
      <c r="G68" s="393"/>
      <c r="H68" s="393"/>
    </row>
    <row r="76" spans="1:14" x14ac:dyDescent="0.15">
      <c r="A76" s="397"/>
      <c r="B76" s="397"/>
      <c r="C76" s="100"/>
      <c r="D76" s="381"/>
      <c r="E76" s="381"/>
      <c r="F76" s="381"/>
      <c r="G76" s="381"/>
      <c r="H76" s="381"/>
    </row>
  </sheetData>
  <sheetProtection formatCells="0" insertColumns="0" insertRows="0"/>
  <mergeCells count="150">
    <mergeCell ref="M16:N16"/>
    <mergeCell ref="C15:D15"/>
    <mergeCell ref="M15:N15"/>
    <mergeCell ref="C12:D12"/>
    <mergeCell ref="M12:N12"/>
    <mergeCell ref="C11:D11"/>
    <mergeCell ref="M11:N11"/>
    <mergeCell ref="C14:D14"/>
    <mergeCell ref="M14:N14"/>
    <mergeCell ref="C13:D13"/>
    <mergeCell ref="M13:N13"/>
    <mergeCell ref="C66:D66"/>
    <mergeCell ref="E66:F66"/>
    <mergeCell ref="G66:H66"/>
    <mergeCell ref="I66:J66"/>
    <mergeCell ref="M66:N66"/>
    <mergeCell ref="C67:D67"/>
    <mergeCell ref="E67:F67"/>
    <mergeCell ref="G67:H67"/>
    <mergeCell ref="I67:J67"/>
    <mergeCell ref="M67:N67"/>
    <mergeCell ref="C64:D64"/>
    <mergeCell ref="E64:F64"/>
    <mergeCell ref="G64:H64"/>
    <mergeCell ref="I64:J64"/>
    <mergeCell ref="M64:N64"/>
    <mergeCell ref="C65:D65"/>
    <mergeCell ref="E65:F65"/>
    <mergeCell ref="G65:H65"/>
    <mergeCell ref="I65:J65"/>
    <mergeCell ref="M65:N65"/>
    <mergeCell ref="C62:D62"/>
    <mergeCell ref="E62:F62"/>
    <mergeCell ref="G62:H62"/>
    <mergeCell ref="I62:J62"/>
    <mergeCell ref="M62:N62"/>
    <mergeCell ref="C63:D63"/>
    <mergeCell ref="E63:F63"/>
    <mergeCell ref="G63:H63"/>
    <mergeCell ref="I63:J63"/>
    <mergeCell ref="M63:N63"/>
    <mergeCell ref="C59:D59"/>
    <mergeCell ref="E59:F59"/>
    <mergeCell ref="G59:H59"/>
    <mergeCell ref="I59:J59"/>
    <mergeCell ref="C60:D60"/>
    <mergeCell ref="E60:F60"/>
    <mergeCell ref="G60:H60"/>
    <mergeCell ref="I60:J60"/>
    <mergeCell ref="C57:D57"/>
    <mergeCell ref="E57:F57"/>
    <mergeCell ref="G57:H57"/>
    <mergeCell ref="I57:J57"/>
    <mergeCell ref="C58:D58"/>
    <mergeCell ref="E58:F58"/>
    <mergeCell ref="G58:H58"/>
    <mergeCell ref="I58:J58"/>
    <mergeCell ref="C55:D55"/>
    <mergeCell ref="E55:F55"/>
    <mergeCell ref="G55:H55"/>
    <mergeCell ref="I55:J55"/>
    <mergeCell ref="C56:D56"/>
    <mergeCell ref="E56:F56"/>
    <mergeCell ref="G56:H56"/>
    <mergeCell ref="I56:J56"/>
    <mergeCell ref="C52:D52"/>
    <mergeCell ref="E52:F52"/>
    <mergeCell ref="G52:H52"/>
    <mergeCell ref="I52:J52"/>
    <mergeCell ref="M52:N52"/>
    <mergeCell ref="C53:D53"/>
    <mergeCell ref="E53:F53"/>
    <mergeCell ref="G53:H53"/>
    <mergeCell ref="I53:J53"/>
    <mergeCell ref="M53:N53"/>
    <mergeCell ref="C50:D50"/>
    <mergeCell ref="E50:F50"/>
    <mergeCell ref="G50:H50"/>
    <mergeCell ref="I50:J50"/>
    <mergeCell ref="M50:N50"/>
    <mergeCell ref="C51:D51"/>
    <mergeCell ref="E51:F51"/>
    <mergeCell ref="G51:H51"/>
    <mergeCell ref="I51:J51"/>
    <mergeCell ref="M51:N51"/>
    <mergeCell ref="C48:D48"/>
    <mergeCell ref="E48:F48"/>
    <mergeCell ref="G48:H48"/>
    <mergeCell ref="I48:J48"/>
    <mergeCell ref="M48:N48"/>
    <mergeCell ref="C49:D49"/>
    <mergeCell ref="E49:F49"/>
    <mergeCell ref="G49:H49"/>
    <mergeCell ref="I49:J49"/>
    <mergeCell ref="M49:N49"/>
    <mergeCell ref="C45:D45"/>
    <mergeCell ref="E45:F45"/>
    <mergeCell ref="G45:H45"/>
    <mergeCell ref="I45:J45"/>
    <mergeCell ref="C46:D46"/>
    <mergeCell ref="E46:F46"/>
    <mergeCell ref="G46:H46"/>
    <mergeCell ref="I46:J46"/>
    <mergeCell ref="C43:D43"/>
    <mergeCell ref="E43:F43"/>
    <mergeCell ref="G43:H43"/>
    <mergeCell ref="I43:J43"/>
    <mergeCell ref="C44:D44"/>
    <mergeCell ref="E44:F44"/>
    <mergeCell ref="G44:H44"/>
    <mergeCell ref="I44:J44"/>
    <mergeCell ref="C41:D41"/>
    <mergeCell ref="E41:F41"/>
    <mergeCell ref="G41:H41"/>
    <mergeCell ref="I41:J41"/>
    <mergeCell ref="C42:D42"/>
    <mergeCell ref="E42:F42"/>
    <mergeCell ref="G42:H42"/>
    <mergeCell ref="I42:J42"/>
    <mergeCell ref="C5:D5"/>
    <mergeCell ref="E5:F5"/>
    <mergeCell ref="G5:H5"/>
    <mergeCell ref="I5:J5"/>
    <mergeCell ref="C9:D9"/>
    <mergeCell ref="E9:F9"/>
    <mergeCell ref="G9:H9"/>
    <mergeCell ref="I9:J9"/>
    <mergeCell ref="C16:D16"/>
    <mergeCell ref="M9:N9"/>
    <mergeCell ref="C8:D8"/>
    <mergeCell ref="E8:F8"/>
    <mergeCell ref="G8:H8"/>
    <mergeCell ref="I8:J8"/>
    <mergeCell ref="M8:N8"/>
    <mergeCell ref="M5:N5"/>
    <mergeCell ref="C4:D4"/>
    <mergeCell ref="E4:F4"/>
    <mergeCell ref="G4:H4"/>
    <mergeCell ref="I4:J4"/>
    <mergeCell ref="M4:N4"/>
    <mergeCell ref="C7:D7"/>
    <mergeCell ref="E7:F7"/>
    <mergeCell ref="G7:H7"/>
    <mergeCell ref="I7:J7"/>
    <mergeCell ref="M7:N7"/>
    <mergeCell ref="C6:D6"/>
    <mergeCell ref="E6:F6"/>
    <mergeCell ref="G6:H6"/>
    <mergeCell ref="I6:J6"/>
    <mergeCell ref="M6:N6"/>
  </mergeCells>
  <phoneticPr fontId="3"/>
  <pageMargins left="0.9055118110236221" right="0.78740157480314965" top="0.59055118110236227" bottom="0.39370078740157483" header="0.51181102362204722" footer="0.51181102362204722"/>
  <pageSetup paperSize="9" orientation="landscape" verticalDpi="300" r:id="rId1"/>
  <headerFooter scaleWithDoc="0" alignWithMargins="0">
    <oddFooter>&amp;A</oddFooter>
  </headerFooter>
  <rowBreaks count="1" manualBreakCount="1">
    <brk id="75" max="10" man="1"/>
  </rowBreaks>
  <colBreaks count="1" manualBreakCount="1">
    <brk id="14" min="37" max="69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BF948-2FD7-4FD9-A991-77A4A074B6A9}">
  <dimension ref="A1:P80"/>
  <sheetViews>
    <sheetView view="pageBreakPreview" zoomScaleNormal="100" zoomScaleSheetLayoutView="100" workbookViewId="0"/>
  </sheetViews>
  <sheetFormatPr defaultRowHeight="13.5" x14ac:dyDescent="0.15"/>
  <cols>
    <col min="2" max="2" width="12.75" bestFit="1" customWidth="1"/>
    <col min="3" max="3" width="9.25" bestFit="1" customWidth="1"/>
    <col min="4" max="4" width="14.625" bestFit="1" customWidth="1"/>
    <col min="5" max="5" width="13.75" customWidth="1"/>
    <col min="6" max="6" width="15.375" bestFit="1" customWidth="1"/>
    <col min="7" max="7" width="9.125" bestFit="1" customWidth="1"/>
    <col min="8" max="8" width="14.5" bestFit="1" customWidth="1"/>
    <col min="9" max="9" width="9.125" bestFit="1" customWidth="1"/>
    <col min="10" max="10" width="15.25" bestFit="1" customWidth="1"/>
    <col min="11" max="11" width="11.875" customWidth="1"/>
    <col min="12" max="12" width="15.25" bestFit="1" customWidth="1"/>
    <col min="13" max="13" width="9.125" customWidth="1"/>
    <col min="14" max="14" width="15.25" customWidth="1"/>
    <col min="16" max="16" width="14" customWidth="1"/>
  </cols>
  <sheetData>
    <row r="1" spans="1:14" ht="17.25" x14ac:dyDescent="0.15">
      <c r="A1" s="331" t="s">
        <v>459</v>
      </c>
      <c r="B1" s="100"/>
      <c r="C1" s="100"/>
      <c r="D1" s="393"/>
      <c r="E1" s="398"/>
      <c r="F1" s="393"/>
      <c r="G1" s="393"/>
      <c r="H1" s="399"/>
      <c r="J1" s="399"/>
      <c r="K1" s="100"/>
    </row>
    <row r="2" spans="1:14" ht="12.95" customHeight="1" x14ac:dyDescent="0.15">
      <c r="A2" s="331"/>
      <c r="B2" s="100"/>
      <c r="C2" s="100"/>
      <c r="D2" s="393"/>
      <c r="E2" s="398"/>
      <c r="F2" s="393"/>
      <c r="G2" s="393"/>
      <c r="H2" s="399"/>
      <c r="J2" s="399"/>
      <c r="K2" s="100"/>
      <c r="N2" s="132" t="s">
        <v>666</v>
      </c>
    </row>
    <row r="3" spans="1:14" x14ac:dyDescent="0.15">
      <c r="A3" s="452"/>
      <c r="B3" s="454"/>
      <c r="C3" s="630" t="s">
        <v>613</v>
      </c>
      <c r="D3" s="602"/>
      <c r="E3" s="630" t="s">
        <v>614</v>
      </c>
      <c r="F3" s="602"/>
      <c r="G3" s="630" t="s">
        <v>615</v>
      </c>
      <c r="H3" s="602"/>
      <c r="I3" s="630" t="s">
        <v>616</v>
      </c>
      <c r="J3" s="602"/>
      <c r="K3" s="630" t="s">
        <v>617</v>
      </c>
      <c r="L3" s="602"/>
      <c r="M3" s="630" t="s">
        <v>641</v>
      </c>
      <c r="N3" s="602"/>
    </row>
    <row r="4" spans="1:14" x14ac:dyDescent="0.15">
      <c r="A4" s="455"/>
      <c r="B4" s="457"/>
      <c r="C4" s="400" t="s">
        <v>460</v>
      </c>
      <c r="D4" s="103" t="s">
        <v>461</v>
      </c>
      <c r="E4" s="400" t="s">
        <v>460</v>
      </c>
      <c r="F4" s="103" t="s">
        <v>461</v>
      </c>
      <c r="G4" s="400" t="s">
        <v>460</v>
      </c>
      <c r="H4" s="103" t="s">
        <v>461</v>
      </c>
      <c r="I4" s="383" t="s">
        <v>460</v>
      </c>
      <c r="J4" s="383" t="s">
        <v>461</v>
      </c>
      <c r="K4" s="383" t="s">
        <v>460</v>
      </c>
      <c r="L4" s="383" t="s">
        <v>461</v>
      </c>
      <c r="M4" s="383" t="s">
        <v>460</v>
      </c>
      <c r="N4" s="383" t="s">
        <v>461</v>
      </c>
    </row>
    <row r="5" spans="1:14" ht="24" customHeight="1" x14ac:dyDescent="0.15">
      <c r="A5" s="633" t="s">
        <v>462</v>
      </c>
      <c r="B5" s="401" t="s">
        <v>463</v>
      </c>
      <c r="C5" s="402">
        <v>32806</v>
      </c>
      <c r="D5" s="403">
        <v>1680372262</v>
      </c>
      <c r="E5" s="402">
        <v>32780</v>
      </c>
      <c r="F5" s="402">
        <v>1643786611</v>
      </c>
      <c r="G5" s="402">
        <v>33437</v>
      </c>
      <c r="H5" s="402">
        <v>1760237834</v>
      </c>
      <c r="I5" s="402">
        <v>33789</v>
      </c>
      <c r="J5" s="402">
        <v>1803619512</v>
      </c>
      <c r="K5" s="402">
        <v>35873</v>
      </c>
      <c r="L5" s="402">
        <v>1880083739</v>
      </c>
      <c r="M5" s="402">
        <v>37010</v>
      </c>
      <c r="N5" s="402">
        <v>1936761441</v>
      </c>
    </row>
    <row r="6" spans="1:14" ht="24" x14ac:dyDescent="0.15">
      <c r="A6" s="634"/>
      <c r="B6" s="401" t="s">
        <v>469</v>
      </c>
      <c r="C6" s="402">
        <v>3380</v>
      </c>
      <c r="D6" s="403">
        <v>548366972</v>
      </c>
      <c r="E6" s="402">
        <v>3543</v>
      </c>
      <c r="F6" s="402">
        <v>591304903</v>
      </c>
      <c r="G6" s="402">
        <v>3296</v>
      </c>
      <c r="H6" s="402">
        <v>595463472</v>
      </c>
      <c r="I6" s="402">
        <v>3440</v>
      </c>
      <c r="J6" s="402">
        <v>604899621</v>
      </c>
      <c r="K6" s="402">
        <v>3696</v>
      </c>
      <c r="L6" s="402">
        <v>659999431</v>
      </c>
      <c r="M6" s="402">
        <v>3434</v>
      </c>
      <c r="N6" s="402">
        <v>644972790</v>
      </c>
    </row>
    <row r="7" spans="1:14" ht="24" x14ac:dyDescent="0.15">
      <c r="A7" s="634"/>
      <c r="B7" s="401" t="s">
        <v>464</v>
      </c>
      <c r="C7" s="402">
        <v>190</v>
      </c>
      <c r="D7" s="403">
        <v>5211268</v>
      </c>
      <c r="E7" s="402">
        <v>171</v>
      </c>
      <c r="F7" s="402">
        <v>4117076</v>
      </c>
      <c r="G7" s="402">
        <v>172</v>
      </c>
      <c r="H7" s="402">
        <v>4514979</v>
      </c>
      <c r="I7" s="402">
        <v>170</v>
      </c>
      <c r="J7" s="402">
        <v>4778978</v>
      </c>
      <c r="K7" s="402">
        <v>157</v>
      </c>
      <c r="L7" s="402">
        <v>6956895</v>
      </c>
      <c r="M7" s="402">
        <v>196</v>
      </c>
      <c r="N7" s="402">
        <v>5545877</v>
      </c>
    </row>
    <row r="8" spans="1:14" ht="24" x14ac:dyDescent="0.15">
      <c r="A8" s="634"/>
      <c r="B8" s="401" t="s">
        <v>465</v>
      </c>
      <c r="C8" s="402">
        <v>147</v>
      </c>
      <c r="D8" s="403">
        <v>12455869</v>
      </c>
      <c r="E8" s="402">
        <v>118</v>
      </c>
      <c r="F8" s="402">
        <v>11046541</v>
      </c>
      <c r="G8" s="402">
        <v>117</v>
      </c>
      <c r="H8" s="402">
        <v>8827272</v>
      </c>
      <c r="I8" s="402">
        <v>119</v>
      </c>
      <c r="J8" s="402">
        <v>10437285</v>
      </c>
      <c r="K8" s="402">
        <v>77</v>
      </c>
      <c r="L8" s="402">
        <v>10361150</v>
      </c>
      <c r="M8" s="402">
        <v>115</v>
      </c>
      <c r="N8" s="402">
        <v>9203166</v>
      </c>
    </row>
    <row r="9" spans="1:14" ht="24" x14ac:dyDescent="0.15">
      <c r="A9" s="634"/>
      <c r="B9" s="401" t="s">
        <v>466</v>
      </c>
      <c r="C9" s="402">
        <v>15222</v>
      </c>
      <c r="D9" s="403">
        <v>206626024</v>
      </c>
      <c r="E9" s="402">
        <v>14901</v>
      </c>
      <c r="F9" s="402">
        <v>206326298</v>
      </c>
      <c r="G9" s="402">
        <v>14880</v>
      </c>
      <c r="H9" s="402">
        <v>208396631</v>
      </c>
      <c r="I9" s="402">
        <v>14914</v>
      </c>
      <c r="J9" s="402">
        <v>210029800</v>
      </c>
      <c r="K9" s="402">
        <v>15338</v>
      </c>
      <c r="L9" s="402">
        <v>223579645</v>
      </c>
      <c r="M9" s="402">
        <v>15619</v>
      </c>
      <c r="N9" s="402">
        <v>228533959</v>
      </c>
    </row>
    <row r="10" spans="1:14" ht="24" x14ac:dyDescent="0.15">
      <c r="A10" s="634"/>
      <c r="B10" s="401" t="s">
        <v>470</v>
      </c>
      <c r="C10" s="402">
        <v>7560</v>
      </c>
      <c r="D10" s="403">
        <v>138598757</v>
      </c>
      <c r="E10" s="402">
        <v>5337</v>
      </c>
      <c r="F10" s="402">
        <v>74966787</v>
      </c>
      <c r="G10" s="402">
        <v>6005</v>
      </c>
      <c r="H10" s="402">
        <v>86901505</v>
      </c>
      <c r="I10" s="402">
        <v>6738</v>
      </c>
      <c r="J10" s="402">
        <v>95500519</v>
      </c>
      <c r="K10" s="402">
        <v>7224</v>
      </c>
      <c r="L10" s="402">
        <v>103794038</v>
      </c>
      <c r="M10" s="402">
        <v>7448</v>
      </c>
      <c r="N10" s="402">
        <v>105601374</v>
      </c>
    </row>
    <row r="11" spans="1:14" ht="36" x14ac:dyDescent="0.15">
      <c r="A11" s="634"/>
      <c r="B11" s="401" t="s">
        <v>471</v>
      </c>
      <c r="C11" s="402">
        <v>145</v>
      </c>
      <c r="D11" s="403">
        <v>12570376</v>
      </c>
      <c r="E11" s="402">
        <v>150</v>
      </c>
      <c r="F11" s="402">
        <v>13300212</v>
      </c>
      <c r="G11" s="402">
        <v>149</v>
      </c>
      <c r="H11" s="402">
        <v>12205483</v>
      </c>
      <c r="I11" s="402">
        <v>179</v>
      </c>
      <c r="J11" s="402">
        <v>14834775</v>
      </c>
      <c r="K11" s="402">
        <v>170</v>
      </c>
      <c r="L11" s="402">
        <v>14907874</v>
      </c>
      <c r="M11" s="402">
        <v>190</v>
      </c>
      <c r="N11" s="402">
        <v>17592796</v>
      </c>
    </row>
    <row r="12" spans="1:14" ht="24" x14ac:dyDescent="0.15">
      <c r="A12" s="634"/>
      <c r="B12" s="401" t="s">
        <v>472</v>
      </c>
      <c r="C12" s="402">
        <v>59</v>
      </c>
      <c r="D12" s="403">
        <v>1353576</v>
      </c>
      <c r="E12" s="402">
        <v>59</v>
      </c>
      <c r="F12" s="402">
        <v>1306115</v>
      </c>
      <c r="G12" s="402">
        <v>78</v>
      </c>
      <c r="H12" s="402">
        <v>1830551</v>
      </c>
      <c r="I12" s="402">
        <v>70</v>
      </c>
      <c r="J12" s="402">
        <v>1914178</v>
      </c>
      <c r="K12" s="402">
        <v>49</v>
      </c>
      <c r="L12" s="402">
        <v>1979734</v>
      </c>
      <c r="M12" s="402">
        <v>88</v>
      </c>
      <c r="N12" s="402">
        <v>2832001</v>
      </c>
    </row>
    <row r="13" spans="1:14" ht="24" x14ac:dyDescent="0.15">
      <c r="A13" s="634"/>
      <c r="B13" s="401" t="s">
        <v>473</v>
      </c>
      <c r="C13" s="402">
        <v>69</v>
      </c>
      <c r="D13" s="403">
        <v>6520204</v>
      </c>
      <c r="E13" s="402">
        <v>78</v>
      </c>
      <c r="F13" s="402">
        <v>7238548</v>
      </c>
      <c r="G13" s="402">
        <v>97</v>
      </c>
      <c r="H13" s="402">
        <v>8254989</v>
      </c>
      <c r="I13" s="402">
        <v>85</v>
      </c>
      <c r="J13" s="402">
        <v>8158092</v>
      </c>
      <c r="K13" s="402">
        <v>64</v>
      </c>
      <c r="L13" s="402">
        <v>10196476</v>
      </c>
      <c r="M13" s="402">
        <v>86</v>
      </c>
      <c r="N13" s="402">
        <v>8031592</v>
      </c>
    </row>
    <row r="14" spans="1:14" ht="36" x14ac:dyDescent="0.15">
      <c r="A14" s="635"/>
      <c r="B14" s="401" t="s">
        <v>474</v>
      </c>
      <c r="C14" s="402">
        <v>5080</v>
      </c>
      <c r="D14" s="403">
        <v>22818847</v>
      </c>
      <c r="E14" s="402">
        <v>4078</v>
      </c>
      <c r="F14" s="402">
        <v>18325114</v>
      </c>
      <c r="G14" s="402">
        <v>4625</v>
      </c>
      <c r="H14" s="402">
        <v>20841377</v>
      </c>
      <c r="I14" s="402">
        <v>5070</v>
      </c>
      <c r="J14" s="402">
        <v>22829410</v>
      </c>
      <c r="K14" s="402">
        <v>5488</v>
      </c>
      <c r="L14" s="402">
        <v>25451393</v>
      </c>
      <c r="M14" s="402">
        <v>5781</v>
      </c>
      <c r="N14" s="402">
        <v>26928513</v>
      </c>
    </row>
    <row r="15" spans="1:14" x14ac:dyDescent="0.15">
      <c r="A15" s="631" t="s">
        <v>467</v>
      </c>
      <c r="B15" s="632"/>
      <c r="C15" s="402">
        <v>7570</v>
      </c>
      <c r="D15" s="403">
        <v>1882542906</v>
      </c>
      <c r="E15" s="402">
        <v>7451</v>
      </c>
      <c r="F15" s="402">
        <v>1872265247</v>
      </c>
      <c r="G15" s="402">
        <v>7697</v>
      </c>
      <c r="H15" s="402">
        <v>2003662115</v>
      </c>
      <c r="I15" s="402">
        <v>7436</v>
      </c>
      <c r="J15" s="360">
        <v>1969564991</v>
      </c>
      <c r="K15" s="402">
        <v>7527</v>
      </c>
      <c r="L15" s="360">
        <v>2039924883</v>
      </c>
      <c r="M15" s="402">
        <v>7681</v>
      </c>
      <c r="N15" s="360">
        <v>2102865825</v>
      </c>
    </row>
    <row r="16" spans="1:14" x14ac:dyDescent="0.15">
      <c r="A16" s="638" t="s">
        <v>475</v>
      </c>
      <c r="B16" s="639"/>
      <c r="C16" s="402">
        <v>8081</v>
      </c>
      <c r="D16" s="403">
        <v>77724188</v>
      </c>
      <c r="E16" s="402">
        <v>7534</v>
      </c>
      <c r="F16" s="402">
        <v>77844950</v>
      </c>
      <c r="G16" s="402">
        <v>8179</v>
      </c>
      <c r="H16" s="403">
        <v>89630906</v>
      </c>
      <c r="I16" s="402">
        <v>8731</v>
      </c>
      <c r="J16" s="360">
        <v>95618104</v>
      </c>
      <c r="K16" s="402">
        <v>9127</v>
      </c>
      <c r="L16" s="360">
        <v>101375770</v>
      </c>
      <c r="M16" s="402">
        <v>8987</v>
      </c>
      <c r="N16" s="360">
        <v>101026008</v>
      </c>
    </row>
    <row r="17" spans="1:14" x14ac:dyDescent="0.15">
      <c r="A17" s="642" t="s">
        <v>543</v>
      </c>
      <c r="B17" s="643"/>
      <c r="C17" s="402">
        <v>0</v>
      </c>
      <c r="D17" s="403">
        <v>0</v>
      </c>
      <c r="E17" s="402">
        <v>37</v>
      </c>
      <c r="F17" s="402">
        <v>1171543</v>
      </c>
      <c r="G17" s="402">
        <v>34</v>
      </c>
      <c r="H17" s="403">
        <v>1235676</v>
      </c>
      <c r="I17" s="402">
        <v>42</v>
      </c>
      <c r="J17" s="360">
        <v>1656078</v>
      </c>
      <c r="K17" s="404"/>
      <c r="L17" s="405"/>
      <c r="M17" s="404"/>
      <c r="N17" s="405"/>
    </row>
    <row r="18" spans="1:14" x14ac:dyDescent="0.15">
      <c r="A18" s="466" t="s">
        <v>476</v>
      </c>
      <c r="B18" s="467"/>
      <c r="C18" s="402">
        <v>380</v>
      </c>
      <c r="D18" s="402">
        <v>8959835</v>
      </c>
      <c r="E18" s="402">
        <v>173</v>
      </c>
      <c r="F18" s="402">
        <v>4272654</v>
      </c>
      <c r="G18" s="402">
        <v>396</v>
      </c>
      <c r="H18" s="402">
        <v>9809947</v>
      </c>
      <c r="I18" s="402">
        <v>427</v>
      </c>
      <c r="J18" s="360">
        <v>11613909</v>
      </c>
      <c r="K18" s="402">
        <v>446</v>
      </c>
      <c r="L18" s="360">
        <v>12249436</v>
      </c>
      <c r="M18" s="402">
        <v>448</v>
      </c>
      <c r="N18" s="360">
        <v>11671888</v>
      </c>
    </row>
    <row r="19" spans="1:14" x14ac:dyDescent="0.15">
      <c r="A19" s="636" t="s">
        <v>477</v>
      </c>
      <c r="B19" s="637"/>
      <c r="C19" s="402">
        <v>4287</v>
      </c>
      <c r="D19" s="403">
        <v>167590451</v>
      </c>
      <c r="E19" s="402">
        <v>4235</v>
      </c>
      <c r="F19" s="402">
        <v>160905640</v>
      </c>
      <c r="G19" s="402">
        <v>4414</v>
      </c>
      <c r="H19" s="402">
        <v>169736631</v>
      </c>
      <c r="I19" s="402">
        <v>4586</v>
      </c>
      <c r="J19" s="360">
        <v>174155521</v>
      </c>
      <c r="K19" s="402">
        <v>4347</v>
      </c>
      <c r="L19" s="360">
        <v>148839377</v>
      </c>
      <c r="M19" s="402">
        <v>3869</v>
      </c>
      <c r="N19" s="360">
        <v>121994698</v>
      </c>
    </row>
    <row r="20" spans="1:14" x14ac:dyDescent="0.15">
      <c r="A20" s="640" t="s">
        <v>544</v>
      </c>
      <c r="B20" s="641"/>
      <c r="C20" s="402">
        <v>71751</v>
      </c>
      <c r="D20" s="403">
        <v>3228795</v>
      </c>
      <c r="E20" s="402">
        <v>68238</v>
      </c>
      <c r="F20" s="402">
        <v>3138948</v>
      </c>
      <c r="G20" s="402">
        <v>70429</v>
      </c>
      <c r="H20" s="403">
        <v>3239734</v>
      </c>
      <c r="I20" s="406">
        <v>71567</v>
      </c>
      <c r="J20" s="407">
        <v>3291990</v>
      </c>
      <c r="K20" s="406">
        <v>75316</v>
      </c>
      <c r="L20" s="407">
        <v>3464536</v>
      </c>
      <c r="M20" s="406">
        <v>77355</v>
      </c>
      <c r="N20" s="407">
        <v>3558330</v>
      </c>
    </row>
    <row r="21" spans="1:14" x14ac:dyDescent="0.15">
      <c r="A21" s="631" t="s">
        <v>468</v>
      </c>
      <c r="B21" s="632"/>
      <c r="C21" s="402">
        <f>SUM(C5:C20)</f>
        <v>156727</v>
      </c>
      <c r="D21" s="402">
        <f>SUM(D5:D19)</f>
        <v>4771711535</v>
      </c>
      <c r="E21" s="402">
        <f>SUM(E5:E20)</f>
        <v>148883</v>
      </c>
      <c r="F21" s="402">
        <f>SUM(F5:F19)</f>
        <v>4688178239</v>
      </c>
      <c r="G21" s="402">
        <f>SUM(G5:G20)</f>
        <v>154005</v>
      </c>
      <c r="H21" s="402">
        <f>SUM(H5:H19)</f>
        <v>4981549368</v>
      </c>
      <c r="I21" s="402">
        <f t="shared" ref="I21:N21" si="0">SUM(I5:I20)</f>
        <v>157363</v>
      </c>
      <c r="J21" s="360">
        <f t="shared" si="0"/>
        <v>5032902763</v>
      </c>
      <c r="K21" s="402">
        <f t="shared" si="0"/>
        <v>164899</v>
      </c>
      <c r="L21" s="360">
        <f t="shared" si="0"/>
        <v>5243164377</v>
      </c>
      <c r="M21" s="402">
        <f t="shared" si="0"/>
        <v>168307</v>
      </c>
      <c r="N21" s="360">
        <f t="shared" si="0"/>
        <v>5327120258</v>
      </c>
    </row>
    <row r="22" spans="1:14" ht="16.5" customHeight="1" x14ac:dyDescent="0.15">
      <c r="A22" s="176"/>
      <c r="B22" s="176"/>
      <c r="C22" s="176"/>
    </row>
    <row r="23" spans="1:14" x14ac:dyDescent="0.15">
      <c r="A23" s="452"/>
      <c r="B23" s="454"/>
      <c r="C23" s="432" t="s">
        <v>640</v>
      </c>
      <c r="D23" s="432"/>
      <c r="E23" s="432" t="s">
        <v>669</v>
      </c>
      <c r="F23" s="432"/>
      <c r="G23" s="432" t="s">
        <v>680</v>
      </c>
      <c r="H23" s="432"/>
      <c r="I23" s="100"/>
      <c r="J23" s="100"/>
      <c r="K23" s="100"/>
      <c r="L23" s="100"/>
      <c r="M23" s="100"/>
      <c r="N23" s="100"/>
    </row>
    <row r="24" spans="1:14" x14ac:dyDescent="0.15">
      <c r="A24" s="455"/>
      <c r="B24" s="457"/>
      <c r="C24" s="400" t="s">
        <v>460</v>
      </c>
      <c r="D24" s="103" t="s">
        <v>461</v>
      </c>
      <c r="E24" s="400" t="s">
        <v>460</v>
      </c>
      <c r="F24" s="103" t="s">
        <v>461</v>
      </c>
      <c r="G24" s="400" t="s">
        <v>460</v>
      </c>
      <c r="H24" s="103" t="s">
        <v>461</v>
      </c>
      <c r="I24" s="408"/>
      <c r="J24" s="408"/>
      <c r="K24" s="408"/>
      <c r="L24" s="408"/>
      <c r="M24" s="408"/>
      <c r="N24" s="408"/>
    </row>
    <row r="25" spans="1:14" ht="24" customHeight="1" x14ac:dyDescent="0.15">
      <c r="A25" s="633" t="s">
        <v>462</v>
      </c>
      <c r="B25" s="401" t="s">
        <v>463</v>
      </c>
      <c r="C25" s="360">
        <v>39772</v>
      </c>
      <c r="D25" s="360">
        <v>2051639023</v>
      </c>
      <c r="E25" s="360">
        <v>40511</v>
      </c>
      <c r="F25" s="360">
        <v>2028762808</v>
      </c>
      <c r="G25" s="360">
        <f>42729+6</f>
        <v>42735</v>
      </c>
      <c r="H25" s="360">
        <f>2105786561+3108</f>
        <v>2105789669</v>
      </c>
      <c r="I25" s="394"/>
      <c r="J25" s="394"/>
      <c r="K25" s="394"/>
      <c r="L25" s="394"/>
      <c r="M25" s="394"/>
      <c r="N25" s="394"/>
    </row>
    <row r="26" spans="1:14" ht="24" x14ac:dyDescent="0.15">
      <c r="A26" s="634"/>
      <c r="B26" s="401" t="s">
        <v>469</v>
      </c>
      <c r="C26" s="360">
        <v>3257</v>
      </c>
      <c r="D26" s="360">
        <v>618870143</v>
      </c>
      <c r="E26" s="360">
        <v>3360</v>
      </c>
      <c r="F26" s="360">
        <v>636888171</v>
      </c>
      <c r="G26" s="360">
        <v>3431</v>
      </c>
      <c r="H26" s="360">
        <v>667212854</v>
      </c>
      <c r="I26" s="394"/>
      <c r="J26" s="394"/>
      <c r="K26" s="394"/>
      <c r="L26" s="394"/>
      <c r="M26" s="394"/>
      <c r="N26" s="394"/>
    </row>
    <row r="27" spans="1:14" ht="24" x14ac:dyDescent="0.15">
      <c r="A27" s="634"/>
      <c r="B27" s="401" t="s">
        <v>464</v>
      </c>
      <c r="C27" s="360">
        <v>198</v>
      </c>
      <c r="D27" s="360">
        <v>6941280</v>
      </c>
      <c r="E27" s="360">
        <v>203</v>
      </c>
      <c r="F27" s="360">
        <v>6489915</v>
      </c>
      <c r="G27" s="360">
        <v>213</v>
      </c>
      <c r="H27" s="360">
        <v>6855978</v>
      </c>
      <c r="I27" s="394"/>
      <c r="J27" s="394"/>
      <c r="K27" s="394"/>
      <c r="L27" s="394"/>
      <c r="M27" s="394"/>
      <c r="N27" s="394"/>
    </row>
    <row r="28" spans="1:14" ht="24" x14ac:dyDescent="0.15">
      <c r="A28" s="634"/>
      <c r="B28" s="401" t="s">
        <v>465</v>
      </c>
      <c r="C28" s="360">
        <v>111</v>
      </c>
      <c r="D28" s="360">
        <v>10193018</v>
      </c>
      <c r="E28" s="360">
        <v>115</v>
      </c>
      <c r="F28" s="360">
        <v>10574888</v>
      </c>
      <c r="G28" s="360">
        <v>134</v>
      </c>
      <c r="H28" s="360">
        <v>11529348</v>
      </c>
      <c r="I28" s="394"/>
      <c r="J28" s="394"/>
      <c r="K28" s="394"/>
      <c r="L28" s="394"/>
      <c r="M28" s="394"/>
      <c r="N28" s="394"/>
    </row>
    <row r="29" spans="1:14" ht="24" x14ac:dyDescent="0.15">
      <c r="A29" s="634"/>
      <c r="B29" s="401" t="s">
        <v>466</v>
      </c>
      <c r="C29" s="360">
        <v>16482</v>
      </c>
      <c r="D29" s="360">
        <v>238986621</v>
      </c>
      <c r="E29" s="360">
        <v>16576</v>
      </c>
      <c r="F29" s="360">
        <v>248605287</v>
      </c>
      <c r="G29" s="360">
        <v>17219</v>
      </c>
      <c r="H29" s="360">
        <v>261147301</v>
      </c>
      <c r="I29" s="394"/>
      <c r="J29" s="394"/>
      <c r="K29" s="394"/>
      <c r="L29" s="394"/>
      <c r="M29" s="394"/>
      <c r="N29" s="394"/>
    </row>
    <row r="30" spans="1:14" ht="24" x14ac:dyDescent="0.15">
      <c r="A30" s="634"/>
      <c r="B30" s="401" t="s">
        <v>470</v>
      </c>
      <c r="C30" s="360">
        <v>7608</v>
      </c>
      <c r="D30" s="360">
        <v>105642420</v>
      </c>
      <c r="E30" s="360">
        <v>7989</v>
      </c>
      <c r="F30" s="360">
        <v>113191950</v>
      </c>
      <c r="G30" s="360">
        <v>8035</v>
      </c>
      <c r="H30" s="360">
        <v>111772452</v>
      </c>
      <c r="I30" s="394"/>
      <c r="J30" s="394"/>
      <c r="K30" s="394"/>
      <c r="L30" s="394"/>
      <c r="M30" s="394"/>
      <c r="N30" s="394"/>
    </row>
    <row r="31" spans="1:14" ht="36" x14ac:dyDescent="0.15">
      <c r="A31" s="634"/>
      <c r="B31" s="401" t="s">
        <v>471</v>
      </c>
      <c r="C31" s="360">
        <v>147</v>
      </c>
      <c r="D31" s="360">
        <v>18439712</v>
      </c>
      <c r="E31" s="360">
        <v>102</v>
      </c>
      <c r="F31" s="360">
        <v>8573847</v>
      </c>
      <c r="G31" s="360">
        <v>90</v>
      </c>
      <c r="H31" s="360">
        <v>7399710</v>
      </c>
      <c r="I31" s="394"/>
      <c r="J31" s="394"/>
      <c r="K31" s="394"/>
      <c r="L31" s="394"/>
      <c r="M31" s="394"/>
      <c r="N31" s="394"/>
    </row>
    <row r="32" spans="1:14" ht="24" x14ac:dyDescent="0.15">
      <c r="A32" s="634"/>
      <c r="B32" s="401" t="s">
        <v>472</v>
      </c>
      <c r="C32" s="360">
        <v>85</v>
      </c>
      <c r="D32" s="360">
        <v>2505052</v>
      </c>
      <c r="E32" s="360">
        <v>79</v>
      </c>
      <c r="F32" s="360">
        <v>2267803</v>
      </c>
      <c r="G32" s="360">
        <v>56</v>
      </c>
      <c r="H32" s="360">
        <v>1583507</v>
      </c>
      <c r="I32" s="394"/>
      <c r="J32" s="394"/>
      <c r="K32" s="394"/>
      <c r="L32" s="394"/>
      <c r="M32" s="394"/>
      <c r="N32" s="394"/>
    </row>
    <row r="33" spans="1:14" ht="24" x14ac:dyDescent="0.15">
      <c r="A33" s="634"/>
      <c r="B33" s="401" t="s">
        <v>473</v>
      </c>
      <c r="C33" s="360">
        <v>81</v>
      </c>
      <c r="D33" s="360">
        <v>7347185</v>
      </c>
      <c r="E33" s="360">
        <v>99</v>
      </c>
      <c r="F33" s="360">
        <v>10254425</v>
      </c>
      <c r="G33" s="360">
        <v>67</v>
      </c>
      <c r="H33" s="360">
        <v>7285514</v>
      </c>
      <c r="I33" s="394"/>
      <c r="J33" s="394"/>
      <c r="K33" s="394"/>
      <c r="L33" s="394"/>
      <c r="M33" s="394"/>
      <c r="N33" s="394"/>
    </row>
    <row r="34" spans="1:14" ht="36" x14ac:dyDescent="0.15">
      <c r="A34" s="635"/>
      <c r="B34" s="401" t="s">
        <v>474</v>
      </c>
      <c r="C34" s="360">
        <v>147</v>
      </c>
      <c r="D34" s="360">
        <v>18439712</v>
      </c>
      <c r="E34" s="360">
        <v>6011</v>
      </c>
      <c r="F34" s="360">
        <v>28174611</v>
      </c>
      <c r="G34" s="360">
        <v>6044</v>
      </c>
      <c r="H34" s="360">
        <v>28231034</v>
      </c>
      <c r="I34" s="394"/>
      <c r="J34" s="394"/>
      <c r="K34" s="394"/>
      <c r="L34" s="394"/>
      <c r="M34" s="394"/>
      <c r="N34" s="394"/>
    </row>
    <row r="35" spans="1:14" x14ac:dyDescent="0.15">
      <c r="A35" s="631" t="s">
        <v>467</v>
      </c>
      <c r="B35" s="632"/>
      <c r="C35" s="360">
        <v>7716</v>
      </c>
      <c r="D35" s="360">
        <v>2143826260</v>
      </c>
      <c r="E35" s="360">
        <v>7989</v>
      </c>
      <c r="F35" s="360">
        <v>2311207416</v>
      </c>
      <c r="G35" s="360">
        <v>7889</v>
      </c>
      <c r="H35" s="360">
        <f>2300398484+353852</f>
        <v>2300752336</v>
      </c>
      <c r="I35" s="394"/>
      <c r="J35" s="387"/>
      <c r="K35" s="394"/>
      <c r="L35" s="387"/>
      <c r="M35" s="394"/>
      <c r="N35" s="387"/>
    </row>
    <row r="36" spans="1:14" x14ac:dyDescent="0.15">
      <c r="A36" s="638" t="s">
        <v>475</v>
      </c>
      <c r="B36" s="639"/>
      <c r="C36" s="360">
        <v>8993</v>
      </c>
      <c r="D36" s="360">
        <v>104233833</v>
      </c>
      <c r="E36" s="360">
        <v>9352</v>
      </c>
      <c r="F36" s="360">
        <v>113569855</v>
      </c>
      <c r="G36" s="360">
        <v>9108</v>
      </c>
      <c r="H36" s="360">
        <v>112537669</v>
      </c>
      <c r="I36" s="394"/>
      <c r="J36" s="387"/>
      <c r="K36" s="394"/>
      <c r="L36" s="387"/>
      <c r="M36" s="394"/>
      <c r="N36" s="387"/>
    </row>
    <row r="37" spans="1:14" x14ac:dyDescent="0.15">
      <c r="A37" s="642" t="s">
        <v>543</v>
      </c>
      <c r="B37" s="643"/>
      <c r="C37" s="409"/>
      <c r="D37" s="409"/>
      <c r="E37" s="409"/>
      <c r="F37" s="409"/>
      <c r="G37" s="409"/>
      <c r="H37" s="409"/>
      <c r="I37" s="394"/>
      <c r="J37" s="387"/>
      <c r="K37" s="394"/>
      <c r="L37" s="387"/>
      <c r="M37" s="394"/>
      <c r="N37" s="387"/>
    </row>
    <row r="38" spans="1:14" x14ac:dyDescent="0.15">
      <c r="A38" s="466" t="s">
        <v>476</v>
      </c>
      <c r="B38" s="467"/>
      <c r="C38" s="360">
        <v>448</v>
      </c>
      <c r="D38" s="360">
        <v>11671888</v>
      </c>
      <c r="E38" s="360">
        <v>454</v>
      </c>
      <c r="F38" s="360">
        <v>11912829</v>
      </c>
      <c r="G38" s="360">
        <v>470</v>
      </c>
      <c r="H38" s="360">
        <v>12816514</v>
      </c>
      <c r="I38" s="394"/>
      <c r="J38" s="387"/>
      <c r="K38" s="394"/>
      <c r="L38" s="387"/>
      <c r="M38" s="394"/>
      <c r="N38" s="387"/>
    </row>
    <row r="39" spans="1:14" x14ac:dyDescent="0.15">
      <c r="A39" s="636" t="s">
        <v>477</v>
      </c>
      <c r="B39" s="637"/>
      <c r="C39" s="360">
        <v>3869</v>
      </c>
      <c r="D39" s="360">
        <v>121994698</v>
      </c>
      <c r="E39" s="360">
        <v>3671</v>
      </c>
      <c r="F39" s="360">
        <v>109790176</v>
      </c>
      <c r="G39" s="360">
        <v>3437</v>
      </c>
      <c r="H39" s="360">
        <v>97867809</v>
      </c>
      <c r="I39" s="394"/>
      <c r="J39" s="387"/>
      <c r="K39" s="394"/>
      <c r="L39" s="387"/>
      <c r="M39" s="394"/>
      <c r="N39" s="387"/>
    </row>
    <row r="40" spans="1:14" x14ac:dyDescent="0.15">
      <c r="A40" s="640" t="s">
        <v>544</v>
      </c>
      <c r="B40" s="641"/>
      <c r="C40" s="360">
        <v>77355</v>
      </c>
      <c r="D40" s="360">
        <v>3558330</v>
      </c>
      <c r="E40" s="360">
        <v>82518</v>
      </c>
      <c r="F40" s="360">
        <v>3795828</v>
      </c>
      <c r="G40" s="360">
        <v>85455</v>
      </c>
      <c r="H40" s="360">
        <v>3939930</v>
      </c>
      <c r="I40" s="394"/>
      <c r="J40" s="387"/>
      <c r="K40" s="394"/>
      <c r="L40" s="387"/>
      <c r="M40" s="394"/>
      <c r="N40" s="387"/>
    </row>
    <row r="41" spans="1:14" x14ac:dyDescent="0.15">
      <c r="A41" s="631" t="s">
        <v>468</v>
      </c>
      <c r="B41" s="632"/>
      <c r="C41" s="360">
        <f>SUM(C25:C40)</f>
        <v>166269</v>
      </c>
      <c r="D41" s="360">
        <f>SUM(D25:D39)</f>
        <v>5460730845</v>
      </c>
      <c r="E41" s="360">
        <f>SUM(E25:E40)</f>
        <v>179029</v>
      </c>
      <c r="F41" s="360">
        <f>SUM(F25:F40)</f>
        <v>5644059809</v>
      </c>
      <c r="G41" s="360">
        <f>SUM(G25:G40)</f>
        <v>184383</v>
      </c>
      <c r="H41" s="360">
        <f>SUM(H25:H40)</f>
        <v>5736721625</v>
      </c>
      <c r="I41" s="394"/>
      <c r="J41" s="387"/>
      <c r="K41" s="394"/>
      <c r="L41" s="387"/>
      <c r="M41" s="394"/>
      <c r="N41" s="387"/>
    </row>
    <row r="42" spans="1:14" ht="16.5" customHeight="1" x14ac:dyDescent="0.15">
      <c r="A42" s="176" t="s">
        <v>658</v>
      </c>
    </row>
    <row r="43" spans="1:14" ht="17.25" x14ac:dyDescent="0.15">
      <c r="A43" s="331" t="s">
        <v>459</v>
      </c>
      <c r="B43" s="100"/>
      <c r="C43" s="100"/>
      <c r="D43" s="393"/>
      <c r="E43" s="398"/>
      <c r="F43" s="393"/>
      <c r="G43" s="393"/>
      <c r="H43" s="399"/>
      <c r="J43" s="399"/>
      <c r="K43" s="100"/>
      <c r="L43" s="399"/>
    </row>
    <row r="44" spans="1:14" ht="12.95" customHeight="1" x14ac:dyDescent="0.15">
      <c r="A44" s="331"/>
      <c r="B44" s="100"/>
      <c r="C44" s="100"/>
      <c r="D44" s="393"/>
      <c r="E44" s="398"/>
      <c r="F44" s="393"/>
      <c r="G44" s="393"/>
      <c r="H44" s="399"/>
      <c r="J44" s="399"/>
      <c r="K44" s="100"/>
      <c r="N44" s="132" t="s">
        <v>666</v>
      </c>
    </row>
    <row r="45" spans="1:14" x14ac:dyDescent="0.15">
      <c r="A45" s="452"/>
      <c r="B45" s="454"/>
      <c r="C45" s="630" t="s">
        <v>601</v>
      </c>
      <c r="D45" s="602"/>
      <c r="E45" s="630" t="s">
        <v>602</v>
      </c>
      <c r="F45" s="602"/>
      <c r="G45" s="630" t="s">
        <v>603</v>
      </c>
      <c r="H45" s="602"/>
      <c r="I45" s="630" t="s">
        <v>604</v>
      </c>
      <c r="J45" s="602"/>
      <c r="K45" s="630" t="s">
        <v>605</v>
      </c>
      <c r="L45" s="602"/>
      <c r="M45" s="630" t="s">
        <v>606</v>
      </c>
      <c r="N45" s="602"/>
    </row>
    <row r="46" spans="1:14" x14ac:dyDescent="0.15">
      <c r="A46" s="455"/>
      <c r="B46" s="457"/>
      <c r="C46" s="400" t="s">
        <v>460</v>
      </c>
      <c r="D46" s="103" t="s">
        <v>461</v>
      </c>
      <c r="E46" s="400" t="s">
        <v>460</v>
      </c>
      <c r="F46" s="103" t="s">
        <v>461</v>
      </c>
      <c r="G46" s="400" t="s">
        <v>460</v>
      </c>
      <c r="H46" s="103" t="s">
        <v>461</v>
      </c>
      <c r="I46" s="400" t="s">
        <v>460</v>
      </c>
      <c r="J46" s="103" t="s">
        <v>461</v>
      </c>
      <c r="K46" s="400" t="s">
        <v>460</v>
      </c>
      <c r="L46" s="103" t="s">
        <v>461</v>
      </c>
      <c r="M46" s="400" t="s">
        <v>460</v>
      </c>
      <c r="N46" s="103" t="s">
        <v>461</v>
      </c>
    </row>
    <row r="47" spans="1:14" ht="24" customHeight="1" x14ac:dyDescent="0.15">
      <c r="A47" s="633" t="s">
        <v>462</v>
      </c>
      <c r="B47" s="401" t="s">
        <v>463</v>
      </c>
      <c r="C47" s="360">
        <v>24745</v>
      </c>
      <c r="D47" s="360">
        <v>1302087391</v>
      </c>
      <c r="E47" s="360">
        <v>24348</v>
      </c>
      <c r="F47" s="360">
        <v>1119388994</v>
      </c>
      <c r="G47" s="360">
        <v>23065</v>
      </c>
      <c r="H47" s="360">
        <v>1119482988</v>
      </c>
      <c r="I47" s="360">
        <v>23377</v>
      </c>
      <c r="J47" s="360">
        <v>1155138493</v>
      </c>
      <c r="K47" s="360">
        <v>24826</v>
      </c>
      <c r="L47" s="360">
        <v>1242311152</v>
      </c>
      <c r="M47" s="360">
        <v>25916</v>
      </c>
      <c r="N47" s="360">
        <v>1343703847</v>
      </c>
    </row>
    <row r="48" spans="1:14" ht="24" x14ac:dyDescent="0.15">
      <c r="A48" s="634"/>
      <c r="B48" s="401" t="s">
        <v>469</v>
      </c>
      <c r="C48" s="409"/>
      <c r="D48" s="409"/>
      <c r="E48" s="360">
        <v>1073</v>
      </c>
      <c r="F48" s="360">
        <v>213151833</v>
      </c>
      <c r="G48" s="360">
        <v>1285</v>
      </c>
      <c r="H48" s="360">
        <v>261672795</v>
      </c>
      <c r="I48" s="360">
        <v>1471</v>
      </c>
      <c r="J48" s="360">
        <v>290821491</v>
      </c>
      <c r="K48" s="360">
        <v>1408</v>
      </c>
      <c r="L48" s="360">
        <v>301106700</v>
      </c>
      <c r="M48" s="360">
        <v>1448</v>
      </c>
      <c r="N48" s="360">
        <v>315117837</v>
      </c>
    </row>
    <row r="49" spans="1:16" ht="24" x14ac:dyDescent="0.15">
      <c r="A49" s="634"/>
      <c r="B49" s="401" t="s">
        <v>464</v>
      </c>
      <c r="C49" s="360">
        <v>174</v>
      </c>
      <c r="D49" s="360">
        <v>4268858</v>
      </c>
      <c r="E49" s="360">
        <v>146</v>
      </c>
      <c r="F49" s="360">
        <v>3830909</v>
      </c>
      <c r="G49" s="360">
        <v>140</v>
      </c>
      <c r="H49" s="360">
        <v>3635484</v>
      </c>
      <c r="I49" s="360">
        <v>148</v>
      </c>
      <c r="J49" s="360">
        <v>3851885</v>
      </c>
      <c r="K49" s="360">
        <v>166</v>
      </c>
      <c r="L49" s="360">
        <v>4071695</v>
      </c>
      <c r="M49" s="360">
        <v>175</v>
      </c>
      <c r="N49" s="360">
        <v>4423848</v>
      </c>
    </row>
    <row r="50" spans="1:16" ht="24" x14ac:dyDescent="0.15">
      <c r="A50" s="634"/>
      <c r="B50" s="401" t="s">
        <v>465</v>
      </c>
      <c r="C50" s="360">
        <v>131</v>
      </c>
      <c r="D50" s="360">
        <v>13258303</v>
      </c>
      <c r="E50" s="360">
        <v>121</v>
      </c>
      <c r="F50" s="360">
        <v>11625412</v>
      </c>
      <c r="G50" s="360">
        <v>118</v>
      </c>
      <c r="H50" s="360">
        <v>11693137</v>
      </c>
      <c r="I50" s="360">
        <v>107</v>
      </c>
      <c r="J50" s="360">
        <v>9075115</v>
      </c>
      <c r="K50" s="360">
        <v>135</v>
      </c>
      <c r="L50" s="360">
        <v>11691920</v>
      </c>
      <c r="M50" s="360">
        <v>148</v>
      </c>
      <c r="N50" s="360">
        <v>13057705</v>
      </c>
    </row>
    <row r="51" spans="1:16" ht="24" x14ac:dyDescent="0.15">
      <c r="A51" s="634"/>
      <c r="B51" s="401" t="s">
        <v>466</v>
      </c>
      <c r="C51" s="360">
        <v>12116</v>
      </c>
      <c r="D51" s="360">
        <v>102980870</v>
      </c>
      <c r="E51" s="360">
        <v>12115</v>
      </c>
      <c r="F51" s="360">
        <v>123238510</v>
      </c>
      <c r="G51" s="360">
        <v>11162</v>
      </c>
      <c r="H51" s="360">
        <v>124049990</v>
      </c>
      <c r="I51" s="360">
        <v>11373</v>
      </c>
      <c r="J51" s="360">
        <v>127230865</v>
      </c>
      <c r="K51" s="360">
        <v>11930</v>
      </c>
      <c r="L51" s="360">
        <v>141746961</v>
      </c>
      <c r="M51" s="360">
        <v>12671</v>
      </c>
      <c r="N51" s="360">
        <v>153258469</v>
      </c>
    </row>
    <row r="52" spans="1:16" ht="24" x14ac:dyDescent="0.15">
      <c r="A52" s="634"/>
      <c r="B52" s="401" t="s">
        <v>470</v>
      </c>
      <c r="C52" s="360">
        <v>1260</v>
      </c>
      <c r="D52" s="360">
        <v>31996532</v>
      </c>
      <c r="E52" s="360">
        <v>1790</v>
      </c>
      <c r="F52" s="360">
        <v>50075096</v>
      </c>
      <c r="G52" s="360">
        <v>3654</v>
      </c>
      <c r="H52" s="360">
        <v>99324681</v>
      </c>
      <c r="I52" s="360">
        <v>3783</v>
      </c>
      <c r="J52" s="360">
        <v>99376993</v>
      </c>
      <c r="K52" s="360">
        <v>4011</v>
      </c>
      <c r="L52" s="360">
        <v>104277586</v>
      </c>
      <c r="M52" s="360">
        <v>4121</v>
      </c>
      <c r="N52" s="360">
        <v>104945575</v>
      </c>
    </row>
    <row r="53" spans="1:16" ht="36" x14ac:dyDescent="0.15">
      <c r="A53" s="634"/>
      <c r="B53" s="401" t="s">
        <v>471</v>
      </c>
      <c r="C53" s="409"/>
      <c r="D53" s="409"/>
      <c r="E53" s="360">
        <v>7</v>
      </c>
      <c r="F53" s="360">
        <v>1332504</v>
      </c>
      <c r="G53" s="360">
        <v>12</v>
      </c>
      <c r="H53" s="360">
        <v>2214405</v>
      </c>
      <c r="I53" s="360">
        <v>0</v>
      </c>
      <c r="J53" s="360">
        <v>0</v>
      </c>
      <c r="K53" s="360">
        <v>5</v>
      </c>
      <c r="L53" s="360">
        <v>749439</v>
      </c>
      <c r="M53" s="360">
        <v>18</v>
      </c>
      <c r="N53" s="360">
        <v>4120551</v>
      </c>
    </row>
    <row r="54" spans="1:16" ht="24" x14ac:dyDescent="0.15">
      <c r="A54" s="634"/>
      <c r="B54" s="401" t="s">
        <v>472</v>
      </c>
      <c r="C54" s="360">
        <v>12</v>
      </c>
      <c r="D54" s="360">
        <v>213002</v>
      </c>
      <c r="E54" s="360">
        <v>25</v>
      </c>
      <c r="F54" s="360">
        <v>484076</v>
      </c>
      <c r="G54" s="360">
        <v>48</v>
      </c>
      <c r="H54" s="360">
        <v>879077</v>
      </c>
      <c r="I54" s="360">
        <v>33</v>
      </c>
      <c r="J54" s="360">
        <v>740514</v>
      </c>
      <c r="K54" s="360">
        <v>39</v>
      </c>
      <c r="L54" s="360">
        <v>11205214</v>
      </c>
      <c r="M54" s="360">
        <v>41</v>
      </c>
      <c r="N54" s="360">
        <v>744035</v>
      </c>
    </row>
    <row r="55" spans="1:16" ht="24" x14ac:dyDescent="0.15">
      <c r="A55" s="634"/>
      <c r="B55" s="401" t="s">
        <v>473</v>
      </c>
      <c r="C55" s="360">
        <v>17</v>
      </c>
      <c r="D55" s="360">
        <v>1908375</v>
      </c>
      <c r="E55" s="360">
        <v>33</v>
      </c>
      <c r="F55" s="360">
        <v>2850209</v>
      </c>
      <c r="G55" s="360">
        <v>39</v>
      </c>
      <c r="H55" s="360">
        <v>4215732</v>
      </c>
      <c r="I55" s="360">
        <v>36</v>
      </c>
      <c r="J55" s="360">
        <v>3492547</v>
      </c>
      <c r="K55" s="360">
        <v>41</v>
      </c>
      <c r="L55" s="360">
        <v>4058852</v>
      </c>
      <c r="M55" s="360">
        <v>45</v>
      </c>
      <c r="N55" s="360">
        <v>3344724</v>
      </c>
    </row>
    <row r="56" spans="1:16" ht="36" x14ac:dyDescent="0.15">
      <c r="A56" s="635"/>
      <c r="B56" s="401" t="s">
        <v>474</v>
      </c>
      <c r="C56" s="360">
        <v>1069</v>
      </c>
      <c r="D56" s="360">
        <v>9020506</v>
      </c>
      <c r="E56" s="360">
        <v>1422</v>
      </c>
      <c r="F56" s="360">
        <v>6687500</v>
      </c>
      <c r="G56" s="360">
        <v>2841</v>
      </c>
      <c r="H56" s="360">
        <v>11766000</v>
      </c>
      <c r="I56" s="360">
        <v>2739</v>
      </c>
      <c r="J56" s="360">
        <v>11258000</v>
      </c>
      <c r="K56" s="360">
        <v>2978</v>
      </c>
      <c r="L56" s="360">
        <v>12713540</v>
      </c>
      <c r="M56" s="360">
        <v>3152</v>
      </c>
      <c r="N56" s="360">
        <v>13494080</v>
      </c>
    </row>
    <row r="57" spans="1:16" x14ac:dyDescent="0.15">
      <c r="A57" s="631" t="s">
        <v>467</v>
      </c>
      <c r="B57" s="632"/>
      <c r="C57" s="360">
        <v>5857</v>
      </c>
      <c r="D57" s="360">
        <v>1627087866</v>
      </c>
      <c r="E57" s="360">
        <v>6675</v>
      </c>
      <c r="F57" s="360">
        <v>1655370939</v>
      </c>
      <c r="G57" s="360">
        <v>7131</v>
      </c>
      <c r="H57" s="360">
        <v>1766700854</v>
      </c>
      <c r="I57" s="360">
        <v>7057</v>
      </c>
      <c r="J57" s="360">
        <v>1768517196</v>
      </c>
      <c r="K57" s="360">
        <v>7552</v>
      </c>
      <c r="L57" s="360">
        <v>1783636204</v>
      </c>
      <c r="M57" s="360">
        <v>6952</v>
      </c>
      <c r="N57" s="360">
        <v>1802557923</v>
      </c>
    </row>
    <row r="58" spans="1:16" x14ac:dyDescent="0.15">
      <c r="A58" s="638" t="s">
        <v>475</v>
      </c>
      <c r="B58" s="639"/>
      <c r="C58" s="360">
        <v>3581</v>
      </c>
      <c r="D58" s="360">
        <v>22143935</v>
      </c>
      <c r="E58" s="360">
        <v>4502</v>
      </c>
      <c r="F58" s="360">
        <v>38240479</v>
      </c>
      <c r="G58" s="360">
        <v>5023</v>
      </c>
      <c r="H58" s="360">
        <v>45445643</v>
      </c>
      <c r="I58" s="360">
        <v>5264</v>
      </c>
      <c r="J58" s="360">
        <v>48549021</v>
      </c>
      <c r="K58" s="360">
        <v>5594</v>
      </c>
      <c r="L58" s="360">
        <v>53772961</v>
      </c>
      <c r="M58" s="360">
        <v>6042</v>
      </c>
      <c r="N58" s="360">
        <v>55123734</v>
      </c>
    </row>
    <row r="59" spans="1:16" x14ac:dyDescent="0.15">
      <c r="A59" s="466" t="s">
        <v>476</v>
      </c>
      <c r="B59" s="467"/>
      <c r="C59" s="360"/>
      <c r="D59" s="360"/>
      <c r="E59" s="360"/>
      <c r="F59" s="360"/>
      <c r="G59" s="360"/>
      <c r="H59" s="360"/>
      <c r="I59" s="360"/>
      <c r="J59" s="360"/>
      <c r="K59" s="360"/>
      <c r="L59" s="360"/>
      <c r="M59" s="360">
        <v>505</v>
      </c>
      <c r="N59" s="360">
        <v>15816810</v>
      </c>
    </row>
    <row r="60" spans="1:16" x14ac:dyDescent="0.15">
      <c r="A60" s="636" t="s">
        <v>477</v>
      </c>
      <c r="B60" s="637"/>
      <c r="C60" s="360">
        <v>1570</v>
      </c>
      <c r="D60" s="360">
        <v>53093835</v>
      </c>
      <c r="E60" s="360">
        <v>3910</v>
      </c>
      <c r="F60" s="360">
        <v>135125465</v>
      </c>
      <c r="G60" s="360">
        <v>4121</v>
      </c>
      <c r="H60" s="360">
        <v>144018040</v>
      </c>
      <c r="I60" s="360">
        <v>4297</v>
      </c>
      <c r="J60" s="360">
        <v>152775730</v>
      </c>
      <c r="K60" s="360">
        <v>4906</v>
      </c>
      <c r="L60" s="360">
        <v>159107560</v>
      </c>
      <c r="M60" s="360">
        <v>4409</v>
      </c>
      <c r="N60" s="360">
        <v>163023550</v>
      </c>
    </row>
    <row r="61" spans="1:16" x14ac:dyDescent="0.15">
      <c r="A61" s="631" t="s">
        <v>468</v>
      </c>
      <c r="B61" s="632"/>
      <c r="C61" s="360"/>
      <c r="D61" s="360">
        <v>3168059473</v>
      </c>
      <c r="E61" s="360">
        <v>56167</v>
      </c>
      <c r="F61" s="360">
        <v>3361401926</v>
      </c>
      <c r="G61" s="360">
        <v>58639</v>
      </c>
      <c r="H61" s="360">
        <v>3595098826</v>
      </c>
      <c r="I61" s="360">
        <v>59685</v>
      </c>
      <c r="J61" s="360">
        <v>3670827850</v>
      </c>
      <c r="K61" s="360">
        <v>62459</v>
      </c>
      <c r="L61" s="360">
        <v>3824317684</v>
      </c>
      <c r="M61" s="360">
        <f>SUM(M47:M60)</f>
        <v>65643</v>
      </c>
      <c r="N61" s="360">
        <f>SUM(N47:N60)</f>
        <v>3992732688</v>
      </c>
    </row>
    <row r="62" spans="1:16" x14ac:dyDescent="0.15">
      <c r="A62" s="410"/>
      <c r="B62" s="410"/>
      <c r="C62" s="387"/>
      <c r="D62" s="387"/>
      <c r="E62" s="387"/>
      <c r="F62" s="387"/>
      <c r="G62" s="387"/>
      <c r="H62" s="387"/>
      <c r="I62" s="387"/>
      <c r="J62" s="387"/>
      <c r="K62" s="387"/>
      <c r="L62" s="387"/>
      <c r="M62" s="387"/>
      <c r="N62" s="387"/>
      <c r="O62" s="387"/>
      <c r="P62" s="387"/>
    </row>
    <row r="63" spans="1:16" x14ac:dyDescent="0.15">
      <c r="A63" s="452"/>
      <c r="B63" s="454"/>
      <c r="C63" s="432" t="s">
        <v>607</v>
      </c>
      <c r="D63" s="432"/>
      <c r="E63" s="432" t="s">
        <v>608</v>
      </c>
      <c r="F63" s="432"/>
      <c r="G63" s="432" t="s">
        <v>609</v>
      </c>
      <c r="H63" s="432"/>
      <c r="I63" s="432" t="s">
        <v>610</v>
      </c>
      <c r="J63" s="432"/>
      <c r="K63" s="432" t="s">
        <v>611</v>
      </c>
      <c r="L63" s="432"/>
      <c r="M63" s="432" t="s">
        <v>612</v>
      </c>
      <c r="N63" s="432"/>
      <c r="O63" s="387"/>
      <c r="P63" s="387"/>
    </row>
    <row r="64" spans="1:16" x14ac:dyDescent="0.15">
      <c r="A64" s="455"/>
      <c r="B64" s="457"/>
      <c r="C64" s="400" t="s">
        <v>460</v>
      </c>
      <c r="D64" s="103" t="s">
        <v>461</v>
      </c>
      <c r="E64" s="400" t="s">
        <v>460</v>
      </c>
      <c r="F64" s="103" t="s">
        <v>461</v>
      </c>
      <c r="G64" s="400" t="s">
        <v>460</v>
      </c>
      <c r="H64" s="103" t="s">
        <v>461</v>
      </c>
      <c r="I64" s="400" t="s">
        <v>460</v>
      </c>
      <c r="J64" s="103" t="s">
        <v>461</v>
      </c>
      <c r="K64" s="400" t="s">
        <v>460</v>
      </c>
      <c r="L64" s="103" t="s">
        <v>461</v>
      </c>
      <c r="M64" s="400" t="s">
        <v>460</v>
      </c>
      <c r="N64" s="103" t="s">
        <v>461</v>
      </c>
      <c r="O64" s="387"/>
      <c r="P64" s="387"/>
    </row>
    <row r="65" spans="1:16" ht="24" customHeight="1" x14ac:dyDescent="0.15">
      <c r="A65" s="633" t="s">
        <v>462</v>
      </c>
      <c r="B65" s="401" t="s">
        <v>463</v>
      </c>
      <c r="C65" s="360">
        <v>28989</v>
      </c>
      <c r="D65" s="360">
        <v>1471852149</v>
      </c>
      <c r="E65" s="360">
        <v>29736</v>
      </c>
      <c r="F65" s="360">
        <v>1592061297</v>
      </c>
      <c r="G65" s="360">
        <v>30829</v>
      </c>
      <c r="H65" s="360">
        <v>1646219883</v>
      </c>
      <c r="I65" s="360">
        <v>31582</v>
      </c>
      <c r="J65" s="360">
        <v>1676854692</v>
      </c>
      <c r="K65" s="360">
        <v>32973</v>
      </c>
      <c r="L65" s="360">
        <v>1703916672</v>
      </c>
      <c r="M65" s="360">
        <v>32027</v>
      </c>
      <c r="N65" s="360">
        <v>1621617036</v>
      </c>
      <c r="O65" s="387"/>
      <c r="P65" s="387"/>
    </row>
    <row r="66" spans="1:16" ht="24" x14ac:dyDescent="0.15">
      <c r="A66" s="634"/>
      <c r="B66" s="401" t="s">
        <v>469</v>
      </c>
      <c r="C66" s="360">
        <v>1684</v>
      </c>
      <c r="D66" s="360">
        <v>372624183</v>
      </c>
      <c r="E66" s="360">
        <v>1714</v>
      </c>
      <c r="F66" s="360">
        <v>400251311</v>
      </c>
      <c r="G66" s="360">
        <v>1794</v>
      </c>
      <c r="H66" s="360">
        <v>426381813</v>
      </c>
      <c r="I66" s="360">
        <v>1810</v>
      </c>
      <c r="J66" s="360">
        <v>420672856</v>
      </c>
      <c r="K66" s="360">
        <v>1859</v>
      </c>
      <c r="L66" s="360">
        <v>428406550</v>
      </c>
      <c r="M66" s="360">
        <v>3334</v>
      </c>
      <c r="N66" s="360">
        <v>523567351</v>
      </c>
      <c r="O66" s="387"/>
      <c r="P66" s="387"/>
    </row>
    <row r="67" spans="1:16" ht="24" x14ac:dyDescent="0.15">
      <c r="A67" s="634"/>
      <c r="B67" s="401" t="s">
        <v>464</v>
      </c>
      <c r="C67" s="360">
        <v>227</v>
      </c>
      <c r="D67" s="360">
        <v>5374389</v>
      </c>
      <c r="E67" s="360">
        <v>229</v>
      </c>
      <c r="F67" s="360">
        <v>5538157</v>
      </c>
      <c r="G67" s="360">
        <v>187</v>
      </c>
      <c r="H67" s="360">
        <v>4422470</v>
      </c>
      <c r="I67" s="360">
        <v>222</v>
      </c>
      <c r="J67" s="360">
        <v>5724095</v>
      </c>
      <c r="K67" s="360">
        <v>228</v>
      </c>
      <c r="L67" s="360">
        <v>5783865</v>
      </c>
      <c r="M67" s="360">
        <v>198</v>
      </c>
      <c r="N67" s="360">
        <v>4915192</v>
      </c>
      <c r="O67" s="387"/>
      <c r="P67" s="387"/>
    </row>
    <row r="68" spans="1:16" ht="24" x14ac:dyDescent="0.15">
      <c r="A68" s="634"/>
      <c r="B68" s="401" t="s">
        <v>465</v>
      </c>
      <c r="C68" s="360">
        <v>151</v>
      </c>
      <c r="D68" s="360">
        <v>13959007</v>
      </c>
      <c r="E68" s="360">
        <v>191</v>
      </c>
      <c r="F68" s="360">
        <v>16741616</v>
      </c>
      <c r="G68" s="360">
        <v>149</v>
      </c>
      <c r="H68" s="360">
        <v>13583679</v>
      </c>
      <c r="I68" s="360">
        <v>175</v>
      </c>
      <c r="J68" s="360">
        <v>15524909</v>
      </c>
      <c r="K68" s="360">
        <v>185</v>
      </c>
      <c r="L68" s="360">
        <v>16457686</v>
      </c>
      <c r="M68" s="360">
        <v>164</v>
      </c>
      <c r="N68" s="360">
        <v>14457174</v>
      </c>
      <c r="O68" s="387"/>
      <c r="P68" s="387"/>
    </row>
    <row r="69" spans="1:16" ht="24" x14ac:dyDescent="0.15">
      <c r="A69" s="634"/>
      <c r="B69" s="401" t="s">
        <v>466</v>
      </c>
      <c r="C69" s="360">
        <v>13429</v>
      </c>
      <c r="D69" s="360">
        <v>168230224</v>
      </c>
      <c r="E69" s="360">
        <v>13984</v>
      </c>
      <c r="F69" s="360">
        <v>181393538</v>
      </c>
      <c r="G69" s="360">
        <v>15447</v>
      </c>
      <c r="H69" s="360">
        <v>180519660</v>
      </c>
      <c r="I69" s="360">
        <v>14753</v>
      </c>
      <c r="J69" s="360">
        <v>189290741</v>
      </c>
      <c r="K69" s="360">
        <v>15224</v>
      </c>
      <c r="L69" s="360">
        <v>203706475</v>
      </c>
      <c r="M69" s="360">
        <v>15128</v>
      </c>
      <c r="N69" s="360">
        <v>208578915</v>
      </c>
      <c r="O69" s="387"/>
      <c r="P69" s="387"/>
    </row>
    <row r="70" spans="1:16" ht="24" x14ac:dyDescent="0.15">
      <c r="A70" s="634"/>
      <c r="B70" s="401" t="s">
        <v>470</v>
      </c>
      <c r="C70" s="360">
        <v>4741</v>
      </c>
      <c r="D70" s="360">
        <v>114130863</v>
      </c>
      <c r="E70" s="360">
        <v>5141</v>
      </c>
      <c r="F70" s="360">
        <v>125123012</v>
      </c>
      <c r="G70" s="360">
        <v>5622</v>
      </c>
      <c r="H70" s="360">
        <v>131273155</v>
      </c>
      <c r="I70" s="360">
        <v>6348</v>
      </c>
      <c r="J70" s="360">
        <v>147884490</v>
      </c>
      <c r="K70" s="360">
        <v>7897</v>
      </c>
      <c r="L70" s="360">
        <v>155906991</v>
      </c>
      <c r="M70" s="360">
        <v>8958</v>
      </c>
      <c r="N70" s="360">
        <v>177140606</v>
      </c>
      <c r="O70" s="387"/>
      <c r="P70" s="387"/>
    </row>
    <row r="71" spans="1:16" ht="36" x14ac:dyDescent="0.15">
      <c r="A71" s="634"/>
      <c r="B71" s="401" t="s">
        <v>471</v>
      </c>
      <c r="C71" s="360">
        <v>9</v>
      </c>
      <c r="D71" s="360">
        <v>2072142</v>
      </c>
      <c r="E71" s="360">
        <v>18</v>
      </c>
      <c r="F71" s="360">
        <v>2888436</v>
      </c>
      <c r="G71" s="360">
        <v>39</v>
      </c>
      <c r="H71" s="360">
        <v>4008202</v>
      </c>
      <c r="I71" s="360">
        <v>28</v>
      </c>
      <c r="J71" s="360">
        <v>2816712</v>
      </c>
      <c r="K71" s="360">
        <v>51</v>
      </c>
      <c r="L71" s="360">
        <v>4512762</v>
      </c>
      <c r="M71" s="360">
        <v>116</v>
      </c>
      <c r="N71" s="360">
        <v>12749860</v>
      </c>
      <c r="O71" s="387"/>
      <c r="P71" s="387"/>
    </row>
    <row r="72" spans="1:16" ht="24" x14ac:dyDescent="0.15">
      <c r="A72" s="634"/>
      <c r="B72" s="401" t="s">
        <v>472</v>
      </c>
      <c r="C72" s="360">
        <v>56</v>
      </c>
      <c r="D72" s="360">
        <v>1032670</v>
      </c>
      <c r="E72" s="360">
        <v>47</v>
      </c>
      <c r="F72" s="360">
        <v>1000228</v>
      </c>
      <c r="G72" s="360">
        <v>61</v>
      </c>
      <c r="H72" s="360">
        <v>1527807</v>
      </c>
      <c r="I72" s="360">
        <v>52</v>
      </c>
      <c r="J72" s="360">
        <v>1376591</v>
      </c>
      <c r="K72" s="360">
        <v>64</v>
      </c>
      <c r="L72" s="360">
        <v>1237953</v>
      </c>
      <c r="M72" s="360">
        <v>50</v>
      </c>
      <c r="N72" s="360">
        <v>1082088</v>
      </c>
      <c r="O72" s="387"/>
      <c r="P72" s="387"/>
    </row>
    <row r="73" spans="1:16" ht="24" x14ac:dyDescent="0.15">
      <c r="A73" s="634"/>
      <c r="B73" s="401" t="s">
        <v>473</v>
      </c>
      <c r="C73" s="360">
        <v>57</v>
      </c>
      <c r="D73" s="360">
        <v>5566149</v>
      </c>
      <c r="E73" s="360">
        <v>49</v>
      </c>
      <c r="F73" s="360">
        <v>4620228</v>
      </c>
      <c r="G73" s="360">
        <v>53</v>
      </c>
      <c r="H73" s="360">
        <v>4307796</v>
      </c>
      <c r="I73" s="360">
        <v>71</v>
      </c>
      <c r="J73" s="360">
        <v>6943603</v>
      </c>
      <c r="K73" s="360">
        <v>75</v>
      </c>
      <c r="L73" s="360">
        <v>6949076</v>
      </c>
      <c r="M73" s="360">
        <v>69</v>
      </c>
      <c r="N73" s="360">
        <v>6601298</v>
      </c>
      <c r="O73" s="387"/>
      <c r="P73" s="387"/>
    </row>
    <row r="74" spans="1:16" ht="36" x14ac:dyDescent="0.15">
      <c r="A74" s="635"/>
      <c r="B74" s="401" t="s">
        <v>474</v>
      </c>
      <c r="C74" s="360">
        <v>3386</v>
      </c>
      <c r="D74" s="360">
        <v>14558200</v>
      </c>
      <c r="E74" s="360">
        <v>3751</v>
      </c>
      <c r="F74" s="360">
        <v>16269598</v>
      </c>
      <c r="G74" s="360">
        <v>3993</v>
      </c>
      <c r="H74" s="360">
        <v>17425947</v>
      </c>
      <c r="I74" s="360">
        <v>4344</v>
      </c>
      <c r="J74" s="360">
        <v>19088029</v>
      </c>
      <c r="K74" s="360">
        <v>5089</v>
      </c>
      <c r="L74" s="360">
        <v>22979317</v>
      </c>
      <c r="M74" s="360">
        <v>5826</v>
      </c>
      <c r="N74" s="360">
        <v>26396088</v>
      </c>
      <c r="O74" s="387"/>
      <c r="P74" s="387"/>
    </row>
    <row r="75" spans="1:16" ht="13.5" customHeight="1" x14ac:dyDescent="0.15">
      <c r="A75" s="631" t="s">
        <v>467</v>
      </c>
      <c r="B75" s="632"/>
      <c r="C75" s="360">
        <v>7209</v>
      </c>
      <c r="D75" s="360">
        <v>1778600805</v>
      </c>
      <c r="E75" s="360">
        <v>7417</v>
      </c>
      <c r="F75" s="360">
        <v>1860444410</v>
      </c>
      <c r="G75" s="360">
        <v>7570</v>
      </c>
      <c r="H75" s="360">
        <v>1922857335</v>
      </c>
      <c r="I75" s="360">
        <v>7922</v>
      </c>
      <c r="J75" s="360">
        <v>2000706403</v>
      </c>
      <c r="K75" s="360">
        <v>7963</v>
      </c>
      <c r="L75" s="360">
        <v>1958256244</v>
      </c>
      <c r="M75" s="360">
        <v>7820</v>
      </c>
      <c r="N75" s="360">
        <v>1902833490</v>
      </c>
      <c r="O75" s="387"/>
      <c r="P75" s="387"/>
    </row>
    <row r="76" spans="1:16" x14ac:dyDescent="0.15">
      <c r="A76" s="638" t="s">
        <v>475</v>
      </c>
      <c r="B76" s="639"/>
      <c r="C76" s="360">
        <v>6311</v>
      </c>
      <c r="D76" s="360">
        <v>58021090</v>
      </c>
      <c r="E76" s="360">
        <v>6581</v>
      </c>
      <c r="F76" s="360">
        <v>61838307</v>
      </c>
      <c r="G76" s="360">
        <v>7003</v>
      </c>
      <c r="H76" s="360">
        <v>67864727</v>
      </c>
      <c r="I76" s="360">
        <v>7286</v>
      </c>
      <c r="J76" s="360">
        <v>69729521</v>
      </c>
      <c r="K76" s="360">
        <v>7756</v>
      </c>
      <c r="L76" s="360">
        <v>74705667</v>
      </c>
      <c r="M76" s="360">
        <v>8370</v>
      </c>
      <c r="N76" s="360">
        <v>82669421</v>
      </c>
      <c r="O76" s="387"/>
      <c r="P76" s="387"/>
    </row>
    <row r="77" spans="1:16" x14ac:dyDescent="0.15">
      <c r="A77" s="466" t="s">
        <v>476</v>
      </c>
      <c r="B77" s="467"/>
      <c r="C77" s="360">
        <v>300</v>
      </c>
      <c r="D77" s="360">
        <v>6673268</v>
      </c>
      <c r="E77" s="360">
        <v>327</v>
      </c>
      <c r="F77" s="360">
        <v>7848646</v>
      </c>
      <c r="G77" s="360">
        <v>317</v>
      </c>
      <c r="H77" s="360">
        <v>7838926</v>
      </c>
      <c r="I77" s="360">
        <v>258</v>
      </c>
      <c r="J77" s="360">
        <v>6593052</v>
      </c>
      <c r="K77" s="360">
        <v>402</v>
      </c>
      <c r="L77" s="360">
        <v>9385868</v>
      </c>
      <c r="M77" s="360">
        <v>390</v>
      </c>
      <c r="N77" s="360">
        <v>9441822</v>
      </c>
      <c r="O77" s="387"/>
      <c r="P77" s="387"/>
    </row>
    <row r="78" spans="1:16" x14ac:dyDescent="0.15">
      <c r="A78" s="636" t="s">
        <v>477</v>
      </c>
      <c r="B78" s="637"/>
      <c r="C78" s="360">
        <v>4655</v>
      </c>
      <c r="D78" s="360">
        <v>165528990</v>
      </c>
      <c r="E78" s="360">
        <v>4880</v>
      </c>
      <c r="F78" s="360">
        <v>179306670</v>
      </c>
      <c r="G78" s="360">
        <v>5110</v>
      </c>
      <c r="H78" s="360">
        <v>186523990</v>
      </c>
      <c r="I78" s="360">
        <v>5300</v>
      </c>
      <c r="J78" s="360">
        <v>201042921</v>
      </c>
      <c r="K78" s="360">
        <v>4934</v>
      </c>
      <c r="L78" s="360">
        <v>202594010</v>
      </c>
      <c r="M78" s="360">
        <v>4631</v>
      </c>
      <c r="N78" s="360">
        <v>189112257</v>
      </c>
      <c r="O78" s="387"/>
      <c r="P78" s="387"/>
    </row>
    <row r="79" spans="1:16" ht="13.5" customHeight="1" x14ac:dyDescent="0.15">
      <c r="A79" s="631" t="s">
        <v>468</v>
      </c>
      <c r="B79" s="632"/>
      <c r="C79" s="360">
        <f>SUM(C65:C78)</f>
        <v>71204</v>
      </c>
      <c r="D79" s="360">
        <f>SUM(D65:D78)</f>
        <v>4178224129</v>
      </c>
      <c r="E79" s="360">
        <f>SUM(E65:E78)</f>
        <v>74065</v>
      </c>
      <c r="F79" s="360">
        <f>SUM(F65:F78)</f>
        <v>4455325454</v>
      </c>
      <c r="G79" s="360">
        <v>78174</v>
      </c>
      <c r="H79" s="360">
        <v>4614755390</v>
      </c>
      <c r="I79" s="360">
        <v>80151</v>
      </c>
      <c r="J79" s="360">
        <v>4764248615</v>
      </c>
      <c r="K79" s="360">
        <f>SUM(K65:K78)</f>
        <v>84700</v>
      </c>
      <c r="L79" s="360">
        <f>SUM(L65:L78)</f>
        <v>4794799136</v>
      </c>
      <c r="M79" s="360">
        <f>SUM(M65:M78)</f>
        <v>87081</v>
      </c>
      <c r="N79" s="360">
        <f>SUM(N65:N78)</f>
        <v>4781162598</v>
      </c>
      <c r="O79" s="387"/>
      <c r="P79" s="387"/>
    </row>
    <row r="80" spans="1:16" ht="13.5" customHeight="1" x14ac:dyDescent="0.15">
      <c r="A80" s="530" t="s">
        <v>658</v>
      </c>
      <c r="B80" s="530"/>
      <c r="C80" s="530"/>
      <c r="J80" s="100"/>
      <c r="K80" s="100"/>
      <c r="L80" s="100"/>
    </row>
  </sheetData>
  <sheetProtection formatCells="0" insertColumns="0" insertRows="0"/>
  <mergeCells count="54">
    <mergeCell ref="G23:H23"/>
    <mergeCell ref="E23:F23"/>
    <mergeCell ref="A57:B57"/>
    <mergeCell ref="A58:B58"/>
    <mergeCell ref="A45:B46"/>
    <mergeCell ref="A19:B19"/>
    <mergeCell ref="A21:B21"/>
    <mergeCell ref="A17:B17"/>
    <mergeCell ref="A20:B20"/>
    <mergeCell ref="A23:B24"/>
    <mergeCell ref="E3:F3"/>
    <mergeCell ref="G3:H3"/>
    <mergeCell ref="I3:J3"/>
    <mergeCell ref="K3:L3"/>
    <mergeCell ref="M3:N3"/>
    <mergeCell ref="A3:B4"/>
    <mergeCell ref="C3:D3"/>
    <mergeCell ref="C63:D63"/>
    <mergeCell ref="C23:D23"/>
    <mergeCell ref="A39:B39"/>
    <mergeCell ref="A40:B40"/>
    <mergeCell ref="A5:A14"/>
    <mergeCell ref="A25:A34"/>
    <mergeCell ref="A41:B41"/>
    <mergeCell ref="A35:B35"/>
    <mergeCell ref="A36:B36"/>
    <mergeCell ref="A37:B37"/>
    <mergeCell ref="A38:B38"/>
    <mergeCell ref="A15:B15"/>
    <mergeCell ref="A16:B16"/>
    <mergeCell ref="A18:B18"/>
    <mergeCell ref="M45:N45"/>
    <mergeCell ref="A77:B77"/>
    <mergeCell ref="A78:B78"/>
    <mergeCell ref="A79:B79"/>
    <mergeCell ref="A80:C80"/>
    <mergeCell ref="I63:J63"/>
    <mergeCell ref="K63:L63"/>
    <mergeCell ref="C45:D45"/>
    <mergeCell ref="M63:N63"/>
    <mergeCell ref="A75:B75"/>
    <mergeCell ref="A76:B76"/>
    <mergeCell ref="A65:A74"/>
    <mergeCell ref="E45:F45"/>
    <mergeCell ref="G45:H45"/>
    <mergeCell ref="A59:B59"/>
    <mergeCell ref="A60:B60"/>
    <mergeCell ref="I45:J45"/>
    <mergeCell ref="K45:L45"/>
    <mergeCell ref="A61:B61"/>
    <mergeCell ref="A63:B64"/>
    <mergeCell ref="E63:F63"/>
    <mergeCell ref="G63:H63"/>
    <mergeCell ref="A47:A56"/>
  </mergeCells>
  <phoneticPr fontId="3"/>
  <pageMargins left="0.78740157480314965" right="0.78740157480314965" top="0.78740157480314965" bottom="0.59055118110236227" header="0.51181102362204722" footer="0.51181102362204722"/>
  <pageSetup paperSize="9" scale="65" orientation="landscape" r:id="rId1"/>
  <headerFooter scaleWithDoc="0" alignWithMargins="0">
    <oddFooter>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5905A-2D61-48DC-A5AB-F736A0889CD7}">
  <dimension ref="A1:H103"/>
  <sheetViews>
    <sheetView view="pageBreakPreview" zoomScaleNormal="100" zoomScaleSheetLayoutView="100" workbookViewId="0"/>
  </sheetViews>
  <sheetFormatPr defaultRowHeight="13.5" x14ac:dyDescent="0.15"/>
  <cols>
    <col min="2" max="2" width="12.75" bestFit="1" customWidth="1"/>
    <col min="3" max="3" width="11.625" customWidth="1"/>
    <col min="4" max="4" width="14.625" bestFit="1" customWidth="1"/>
    <col min="5" max="5" width="13.75" customWidth="1"/>
    <col min="6" max="6" width="15.375" bestFit="1" customWidth="1"/>
    <col min="7" max="7" width="9.125" bestFit="1" customWidth="1"/>
    <col min="8" max="8" width="14.5" bestFit="1" customWidth="1"/>
    <col min="9" max="9" width="9.125" bestFit="1" customWidth="1"/>
    <col min="10" max="10" width="15.25" bestFit="1" customWidth="1"/>
    <col min="11" max="11" width="11.875" customWidth="1"/>
    <col min="12" max="12" width="15.25" bestFit="1" customWidth="1"/>
    <col min="13" max="13" width="9.125" customWidth="1"/>
    <col min="14" max="14" width="15.25" customWidth="1"/>
    <col min="16" max="16" width="14" customWidth="1"/>
  </cols>
  <sheetData>
    <row r="1" spans="1:6" ht="17.25" x14ac:dyDescent="0.15">
      <c r="A1" s="411" t="s">
        <v>478</v>
      </c>
      <c r="B1" s="412"/>
      <c r="C1" s="412"/>
      <c r="E1" s="413"/>
    </row>
    <row r="2" spans="1:6" ht="12.95" customHeight="1" x14ac:dyDescent="0.15">
      <c r="A2" s="411"/>
      <c r="B2" s="412"/>
      <c r="C2" s="412"/>
      <c r="E2" s="413"/>
    </row>
    <row r="3" spans="1:6" x14ac:dyDescent="0.15">
      <c r="A3" s="414"/>
      <c r="B3" s="412"/>
      <c r="C3" s="412"/>
      <c r="D3" s="414"/>
      <c r="E3" s="413"/>
      <c r="F3" s="132" t="s">
        <v>667</v>
      </c>
    </row>
    <row r="4" spans="1:6" ht="17.100000000000001" customHeight="1" x14ac:dyDescent="0.15">
      <c r="A4" s="645"/>
      <c r="B4" s="646"/>
      <c r="C4" s="415" t="s">
        <v>479</v>
      </c>
      <c r="D4" s="415" t="s">
        <v>480</v>
      </c>
      <c r="E4" s="415" t="s">
        <v>481</v>
      </c>
      <c r="F4" s="415" t="s">
        <v>482</v>
      </c>
    </row>
    <row r="5" spans="1:6" ht="17.100000000000001" customHeight="1" x14ac:dyDescent="0.15">
      <c r="A5" s="429" t="s">
        <v>617</v>
      </c>
      <c r="B5" s="416" t="s">
        <v>483</v>
      </c>
      <c r="C5" s="417">
        <v>20705</v>
      </c>
      <c r="D5" s="417">
        <v>1282805100</v>
      </c>
      <c r="E5" s="417">
        <v>1282805100</v>
      </c>
      <c r="F5" s="418">
        <f t="shared" ref="F5:F10" si="0">E5/D5</f>
        <v>1</v>
      </c>
    </row>
    <row r="6" spans="1:6" ht="17.100000000000001" customHeight="1" x14ac:dyDescent="0.15">
      <c r="A6" s="590"/>
      <c r="B6" s="416" t="s">
        <v>484</v>
      </c>
      <c r="C6" s="417">
        <v>2715</v>
      </c>
      <c r="D6" s="417">
        <v>103546400</v>
      </c>
      <c r="E6" s="417">
        <v>95746500</v>
      </c>
      <c r="F6" s="418">
        <f t="shared" si="0"/>
        <v>0.92467241738969197</v>
      </c>
    </row>
    <row r="7" spans="1:6" ht="17.100000000000001" customHeight="1" x14ac:dyDescent="0.15">
      <c r="A7" s="430"/>
      <c r="B7" s="416" t="s">
        <v>485</v>
      </c>
      <c r="C7" s="417">
        <f>SUM(C5:C6)</f>
        <v>23420</v>
      </c>
      <c r="D7" s="417">
        <f>SUM(D5:D6)</f>
        <v>1386351500</v>
      </c>
      <c r="E7" s="417">
        <f>SUM(E5:E6)</f>
        <v>1378551600</v>
      </c>
      <c r="F7" s="418">
        <f t="shared" si="0"/>
        <v>0.99437379337058462</v>
      </c>
    </row>
    <row r="8" spans="1:6" ht="17.100000000000001" customHeight="1" x14ac:dyDescent="0.15">
      <c r="A8" s="429" t="s">
        <v>641</v>
      </c>
      <c r="B8" s="416" t="s">
        <v>483</v>
      </c>
      <c r="C8" s="417">
        <v>21073</v>
      </c>
      <c r="D8" s="417">
        <v>1302966700</v>
      </c>
      <c r="E8" s="417">
        <v>1302966700</v>
      </c>
      <c r="F8" s="418">
        <f t="shared" si="0"/>
        <v>1</v>
      </c>
    </row>
    <row r="9" spans="1:6" ht="17.100000000000001" customHeight="1" x14ac:dyDescent="0.15">
      <c r="A9" s="590"/>
      <c r="B9" s="416" t="s">
        <v>484</v>
      </c>
      <c r="C9" s="417">
        <v>2717</v>
      </c>
      <c r="D9" s="417">
        <v>106105500</v>
      </c>
      <c r="E9" s="417">
        <v>97187950</v>
      </c>
      <c r="F9" s="418">
        <f t="shared" si="0"/>
        <v>0.91595581755893896</v>
      </c>
    </row>
    <row r="10" spans="1:6" ht="17.100000000000001" customHeight="1" x14ac:dyDescent="0.15">
      <c r="A10" s="430"/>
      <c r="B10" s="416" t="s">
        <v>485</v>
      </c>
      <c r="C10" s="417">
        <f>SUM(C8:C9)</f>
        <v>23790</v>
      </c>
      <c r="D10" s="417">
        <f>SUM(D8:D9)</f>
        <v>1409072200</v>
      </c>
      <c r="E10" s="417">
        <f>SUM(E8:E9)</f>
        <v>1400154650</v>
      </c>
      <c r="F10" s="418">
        <f t="shared" si="0"/>
        <v>0.99367133210065461</v>
      </c>
    </row>
    <row r="11" spans="1:6" ht="17.100000000000001" customHeight="1" x14ac:dyDescent="0.15">
      <c r="A11" s="429" t="s">
        <v>668</v>
      </c>
      <c r="B11" s="416" t="s">
        <v>483</v>
      </c>
      <c r="C11" s="419">
        <v>21254</v>
      </c>
      <c r="D11" s="419">
        <v>1317212700</v>
      </c>
      <c r="E11" s="419">
        <v>1317212700</v>
      </c>
      <c r="F11" s="420">
        <f t="shared" ref="F11:F16" si="1">E11/D11</f>
        <v>1</v>
      </c>
    </row>
    <row r="12" spans="1:6" ht="17.100000000000001" customHeight="1" x14ac:dyDescent="0.15">
      <c r="A12" s="590"/>
      <c r="B12" s="416" t="s">
        <v>484</v>
      </c>
      <c r="C12" s="419">
        <v>2755</v>
      </c>
      <c r="D12" s="419">
        <v>110243700</v>
      </c>
      <c r="E12" s="419">
        <v>100831000</v>
      </c>
      <c r="F12" s="420">
        <f t="shared" si="1"/>
        <v>0.91461915737588628</v>
      </c>
    </row>
    <row r="13" spans="1:6" ht="17.100000000000001" customHeight="1" x14ac:dyDescent="0.15">
      <c r="A13" s="430"/>
      <c r="B13" s="416" t="s">
        <v>485</v>
      </c>
      <c r="C13" s="419">
        <f>SUM(C11:C12)</f>
        <v>24009</v>
      </c>
      <c r="D13" s="419">
        <f>SUM(D11:D12)</f>
        <v>1427456400</v>
      </c>
      <c r="E13" s="419">
        <f>SUM(E11:E12)</f>
        <v>1418043700</v>
      </c>
      <c r="F13" s="420">
        <f t="shared" si="1"/>
        <v>0.99340596322241437</v>
      </c>
    </row>
    <row r="14" spans="1:6" ht="17.100000000000001" customHeight="1" x14ac:dyDescent="0.15">
      <c r="A14" s="429" t="s">
        <v>682</v>
      </c>
      <c r="B14" s="421" t="s">
        <v>483</v>
      </c>
      <c r="C14" s="419">
        <v>21410</v>
      </c>
      <c r="D14" s="419">
        <v>1519679200</v>
      </c>
      <c r="E14" s="419">
        <v>1519679200</v>
      </c>
      <c r="F14" s="420">
        <f t="shared" si="1"/>
        <v>1</v>
      </c>
    </row>
    <row r="15" spans="1:6" ht="17.100000000000001" customHeight="1" x14ac:dyDescent="0.15">
      <c r="A15" s="590"/>
      <c r="B15" s="421" t="s">
        <v>484</v>
      </c>
      <c r="C15" s="419">
        <v>2708</v>
      </c>
      <c r="D15" s="419">
        <v>129876600</v>
      </c>
      <c r="E15" s="419">
        <v>120225900</v>
      </c>
      <c r="F15" s="420">
        <f t="shared" si="1"/>
        <v>0.92569331195919824</v>
      </c>
    </row>
    <row r="16" spans="1:6" ht="17.100000000000001" customHeight="1" x14ac:dyDescent="0.15">
      <c r="A16" s="430"/>
      <c r="B16" s="421" t="s">
        <v>485</v>
      </c>
      <c r="C16" s="419">
        <f>SUM(C14:C15)</f>
        <v>24118</v>
      </c>
      <c r="D16" s="419">
        <f>SUM(D14:D15)</f>
        <v>1649555800</v>
      </c>
      <c r="E16" s="419">
        <f>SUM(E14:E15)</f>
        <v>1639905100</v>
      </c>
      <c r="F16" s="420">
        <f t="shared" si="1"/>
        <v>0.99414951588785294</v>
      </c>
    </row>
    <row r="17" spans="1:6" ht="16.5" customHeight="1" x14ac:dyDescent="0.15">
      <c r="A17" s="429" t="s">
        <v>747</v>
      </c>
      <c r="B17" s="421" t="s">
        <v>483</v>
      </c>
      <c r="C17" s="419">
        <v>21591</v>
      </c>
      <c r="D17" s="419">
        <v>1552940300</v>
      </c>
      <c r="E17" s="419">
        <v>1552940300</v>
      </c>
      <c r="F17" s="420">
        <f>E17/D17</f>
        <v>1</v>
      </c>
    </row>
    <row r="18" spans="1:6" ht="16.5" customHeight="1" x14ac:dyDescent="0.15">
      <c r="A18" s="590"/>
      <c r="B18" s="421" t="s">
        <v>484</v>
      </c>
      <c r="C18" s="419">
        <v>2675</v>
      </c>
      <c r="D18" s="419">
        <v>129885900</v>
      </c>
      <c r="E18" s="419">
        <v>120487600</v>
      </c>
      <c r="F18" s="420">
        <f>E18/D18</f>
        <v>0.92764187644694307</v>
      </c>
    </row>
    <row r="19" spans="1:6" ht="16.5" customHeight="1" x14ac:dyDescent="0.15">
      <c r="A19" s="430"/>
      <c r="B19" s="421" t="s">
        <v>485</v>
      </c>
      <c r="C19" s="419">
        <f>SUM(C17:C18)</f>
        <v>24266</v>
      </c>
      <c r="D19" s="419">
        <f>SUM(D17:D18)</f>
        <v>1682826200</v>
      </c>
      <c r="E19" s="419">
        <f>SUM(E17:E18)</f>
        <v>1673427900</v>
      </c>
      <c r="F19" s="420">
        <f>E19/D19</f>
        <v>0.99441516895803028</v>
      </c>
    </row>
    <row r="20" spans="1:6" ht="16.5" customHeight="1" x14ac:dyDescent="0.15">
      <c r="A20" t="s">
        <v>658</v>
      </c>
    </row>
    <row r="36" spans="1:8" ht="17.25" x14ac:dyDescent="0.15">
      <c r="A36" s="411" t="s">
        <v>478</v>
      </c>
      <c r="B36" s="412"/>
      <c r="C36" s="412"/>
      <c r="E36" s="413"/>
    </row>
    <row r="37" spans="1:8" ht="12.95" customHeight="1" x14ac:dyDescent="0.15">
      <c r="A37" s="411"/>
      <c r="B37" s="412"/>
      <c r="C37" s="412"/>
      <c r="E37" s="413"/>
    </row>
    <row r="38" spans="1:8" ht="17.100000000000001" customHeight="1" x14ac:dyDescent="0.15">
      <c r="A38" s="414"/>
      <c r="B38" s="412"/>
      <c r="C38" s="412"/>
      <c r="D38" s="414"/>
      <c r="E38" s="413"/>
      <c r="F38" s="132" t="s">
        <v>667</v>
      </c>
    </row>
    <row r="39" spans="1:8" ht="17.100000000000001" customHeight="1" x14ac:dyDescent="0.15">
      <c r="A39" s="645"/>
      <c r="B39" s="646"/>
      <c r="C39" s="415" t="s">
        <v>479</v>
      </c>
      <c r="D39" s="415" t="s">
        <v>480</v>
      </c>
      <c r="E39" s="415" t="s">
        <v>481</v>
      </c>
      <c r="F39" s="415" t="s">
        <v>482</v>
      </c>
    </row>
    <row r="40" spans="1:8" ht="17.100000000000001" customHeight="1" x14ac:dyDescent="0.15">
      <c r="A40" s="644" t="s">
        <v>636</v>
      </c>
      <c r="B40" s="422" t="s">
        <v>483</v>
      </c>
      <c r="C40" s="419">
        <v>16590</v>
      </c>
      <c r="D40" s="419">
        <v>936397900</v>
      </c>
      <c r="E40" s="419">
        <v>936397900</v>
      </c>
      <c r="F40" s="420">
        <v>1</v>
      </c>
    </row>
    <row r="41" spans="1:8" ht="17.100000000000001" customHeight="1" x14ac:dyDescent="0.15">
      <c r="A41" s="644"/>
      <c r="B41" s="422" t="s">
        <v>484</v>
      </c>
      <c r="C41" s="419">
        <v>2733</v>
      </c>
      <c r="D41" s="419">
        <v>94419500</v>
      </c>
      <c r="E41" s="419">
        <v>85912350</v>
      </c>
      <c r="F41" s="420">
        <v>0.90990000000000004</v>
      </c>
    </row>
    <row r="42" spans="1:8" ht="17.100000000000001" customHeight="1" x14ac:dyDescent="0.15">
      <c r="A42" s="644"/>
      <c r="B42" s="422" t="s">
        <v>485</v>
      </c>
      <c r="C42" s="419">
        <f>SUM(C40:C41)</f>
        <v>19323</v>
      </c>
      <c r="D42" s="419">
        <f>SUM(D40:D41)</f>
        <v>1030817400</v>
      </c>
      <c r="E42" s="419">
        <f>SUM(E40:E41)</f>
        <v>1022310250</v>
      </c>
      <c r="F42" s="420">
        <v>0.99170000000000003</v>
      </c>
    </row>
    <row r="43" spans="1:8" ht="17.100000000000001" customHeight="1" x14ac:dyDescent="0.15">
      <c r="A43" s="429" t="s">
        <v>637</v>
      </c>
      <c r="B43" s="421" t="s">
        <v>483</v>
      </c>
      <c r="C43" s="419">
        <v>17252</v>
      </c>
      <c r="D43" s="419">
        <v>978223400</v>
      </c>
      <c r="E43" s="419">
        <v>978223400</v>
      </c>
      <c r="F43" s="420">
        <v>1</v>
      </c>
    </row>
    <row r="44" spans="1:8" ht="17.100000000000001" customHeight="1" x14ac:dyDescent="0.15">
      <c r="A44" s="590"/>
      <c r="B44" s="421" t="s">
        <v>484</v>
      </c>
      <c r="C44" s="419">
        <v>2761</v>
      </c>
      <c r="D44" s="419">
        <v>99476100</v>
      </c>
      <c r="E44" s="419">
        <v>90822150</v>
      </c>
      <c r="F44" s="420">
        <v>0.91300473178984698</v>
      </c>
    </row>
    <row r="45" spans="1:8" ht="17.100000000000001" customHeight="1" x14ac:dyDescent="0.15">
      <c r="A45" s="430"/>
      <c r="B45" s="421" t="s">
        <v>485</v>
      </c>
      <c r="C45" s="419">
        <v>20013</v>
      </c>
      <c r="D45" s="419">
        <v>1077699500</v>
      </c>
      <c r="E45" s="419">
        <v>1069045550</v>
      </c>
      <c r="F45" s="420">
        <v>0.99196997864432523</v>
      </c>
    </row>
    <row r="46" spans="1:8" ht="17.100000000000001" customHeight="1" x14ac:dyDescent="0.15">
      <c r="A46" s="429" t="s">
        <v>611</v>
      </c>
      <c r="B46" s="421" t="s">
        <v>483</v>
      </c>
      <c r="C46" s="419">
        <v>17974</v>
      </c>
      <c r="D46" s="419">
        <v>1157503000</v>
      </c>
      <c r="E46" s="419">
        <v>1157503000</v>
      </c>
      <c r="F46" s="420">
        <f t="shared" ref="F46:F51" si="2">E46/D46</f>
        <v>1</v>
      </c>
    </row>
    <row r="47" spans="1:8" ht="17.100000000000001" customHeight="1" x14ac:dyDescent="0.15">
      <c r="A47" s="590"/>
      <c r="B47" s="421" t="s">
        <v>484</v>
      </c>
      <c r="C47" s="419">
        <v>2502</v>
      </c>
      <c r="D47" s="419">
        <v>100740100</v>
      </c>
      <c r="E47" s="419">
        <v>90558700</v>
      </c>
      <c r="F47" s="420">
        <f t="shared" si="2"/>
        <v>0.89893398954338932</v>
      </c>
      <c r="H47" s="423"/>
    </row>
    <row r="48" spans="1:8" ht="17.100000000000001" customHeight="1" x14ac:dyDescent="0.15">
      <c r="A48" s="430"/>
      <c r="B48" s="421" t="s">
        <v>485</v>
      </c>
      <c r="C48" s="419">
        <v>20476</v>
      </c>
      <c r="D48" s="419">
        <v>1258243100</v>
      </c>
      <c r="E48" s="419">
        <f>SUM(E46:E47)</f>
        <v>1248061700</v>
      </c>
      <c r="F48" s="420">
        <f t="shared" si="2"/>
        <v>0.99190824094326446</v>
      </c>
    </row>
    <row r="49" spans="1:6" ht="17.100000000000001" customHeight="1" x14ac:dyDescent="0.15">
      <c r="A49" s="429" t="s">
        <v>612</v>
      </c>
      <c r="B49" s="421" t="s">
        <v>483</v>
      </c>
      <c r="C49" s="417">
        <v>18509</v>
      </c>
      <c r="D49" s="417">
        <v>1199142400</v>
      </c>
      <c r="E49" s="417">
        <v>1199142400</v>
      </c>
      <c r="F49" s="420">
        <f t="shared" si="2"/>
        <v>1</v>
      </c>
    </row>
    <row r="50" spans="1:6" ht="17.100000000000001" customHeight="1" x14ac:dyDescent="0.15">
      <c r="A50" s="590"/>
      <c r="B50" s="421" t="s">
        <v>484</v>
      </c>
      <c r="C50" s="417">
        <v>2569</v>
      </c>
      <c r="D50" s="417">
        <v>102052600</v>
      </c>
      <c r="E50" s="417">
        <v>92119950</v>
      </c>
      <c r="F50" s="420">
        <f t="shared" si="2"/>
        <v>0.90267126952179566</v>
      </c>
    </row>
    <row r="51" spans="1:6" ht="17.100000000000001" customHeight="1" x14ac:dyDescent="0.15">
      <c r="A51" s="430"/>
      <c r="B51" s="421" t="s">
        <v>485</v>
      </c>
      <c r="C51" s="37">
        <f>SUM(C49:C50)</f>
        <v>21078</v>
      </c>
      <c r="D51" s="37">
        <f>SUM(D49:D50)</f>
        <v>1301195000</v>
      </c>
      <c r="E51" s="37">
        <f>SUM(E49:E50)</f>
        <v>1291262350</v>
      </c>
      <c r="F51" s="420">
        <f t="shared" si="2"/>
        <v>0.99236651693251199</v>
      </c>
    </row>
    <row r="52" spans="1:6" ht="17.100000000000001" customHeight="1" x14ac:dyDescent="0.15">
      <c r="A52" s="429" t="s">
        <v>638</v>
      </c>
      <c r="B52" s="421" t="s">
        <v>483</v>
      </c>
      <c r="C52" s="424">
        <v>19087</v>
      </c>
      <c r="D52" s="424">
        <v>1239880900</v>
      </c>
      <c r="E52" s="424">
        <v>1239880900</v>
      </c>
      <c r="F52" s="425">
        <f t="shared" ref="F52:F57" si="3">E52/D52</f>
        <v>1</v>
      </c>
    </row>
    <row r="53" spans="1:6" ht="17.100000000000001" customHeight="1" x14ac:dyDescent="0.15">
      <c r="A53" s="590"/>
      <c r="B53" s="421" t="s">
        <v>484</v>
      </c>
      <c r="C53" s="424">
        <v>2590</v>
      </c>
      <c r="D53" s="424">
        <v>103191400</v>
      </c>
      <c r="E53" s="424">
        <v>93742400</v>
      </c>
      <c r="F53" s="425">
        <f t="shared" si="3"/>
        <v>0.90843229183827334</v>
      </c>
    </row>
    <row r="54" spans="1:6" ht="17.100000000000001" customHeight="1" x14ac:dyDescent="0.15">
      <c r="A54" s="430"/>
      <c r="B54" s="421" t="s">
        <v>485</v>
      </c>
      <c r="C54" s="243">
        <f>SUM(C52:C53)</f>
        <v>21677</v>
      </c>
      <c r="D54" s="243">
        <f>SUM(D52:D53)</f>
        <v>1343072300</v>
      </c>
      <c r="E54" s="243">
        <f>SUM(E52:E53)</f>
        <v>1333623300</v>
      </c>
      <c r="F54" s="425">
        <f t="shared" si="3"/>
        <v>0.99296463786796885</v>
      </c>
    </row>
    <row r="55" spans="1:6" ht="17.100000000000001" customHeight="1" x14ac:dyDescent="0.15">
      <c r="A55" s="429" t="s">
        <v>639</v>
      </c>
      <c r="B55" s="421" t="s">
        <v>483</v>
      </c>
      <c r="C55" s="424">
        <v>19600</v>
      </c>
      <c r="D55" s="424">
        <v>1250578500</v>
      </c>
      <c r="E55" s="424">
        <v>1250578500</v>
      </c>
      <c r="F55" s="425">
        <f t="shared" si="3"/>
        <v>1</v>
      </c>
    </row>
    <row r="56" spans="1:6" ht="17.100000000000001" customHeight="1" x14ac:dyDescent="0.15">
      <c r="A56" s="590"/>
      <c r="B56" s="421" t="s">
        <v>484</v>
      </c>
      <c r="C56" s="424">
        <v>2417</v>
      </c>
      <c r="D56" s="424">
        <v>95141200</v>
      </c>
      <c r="E56" s="424">
        <v>85989700</v>
      </c>
      <c r="F56" s="425">
        <f t="shared" si="3"/>
        <v>0.9038113877058519</v>
      </c>
    </row>
    <row r="57" spans="1:6" ht="17.100000000000001" customHeight="1" x14ac:dyDescent="0.15">
      <c r="A57" s="430"/>
      <c r="B57" s="421" t="s">
        <v>485</v>
      </c>
      <c r="C57" s="243">
        <f>SUM(C55:C56)</f>
        <v>22017</v>
      </c>
      <c r="D57" s="243">
        <f>SUM(D55:D56)</f>
        <v>1345719700</v>
      </c>
      <c r="E57" s="243">
        <f>SUM(E55:E56)</f>
        <v>1336568200</v>
      </c>
      <c r="F57" s="425">
        <f t="shared" si="3"/>
        <v>0.99319954965361656</v>
      </c>
    </row>
    <row r="58" spans="1:6" ht="17.100000000000001" customHeight="1" x14ac:dyDescent="0.15">
      <c r="A58" s="429" t="s">
        <v>615</v>
      </c>
      <c r="B58" s="416" t="s">
        <v>483</v>
      </c>
      <c r="C58" s="424">
        <v>20006</v>
      </c>
      <c r="D58" s="424">
        <v>1260573000</v>
      </c>
      <c r="E58" s="424">
        <v>1260573000</v>
      </c>
      <c r="F58" s="425">
        <f t="shared" ref="F58:F63" si="4">E58/D58</f>
        <v>1</v>
      </c>
    </row>
    <row r="59" spans="1:6" ht="17.100000000000001" customHeight="1" x14ac:dyDescent="0.15">
      <c r="A59" s="590"/>
      <c r="B59" s="416" t="s">
        <v>484</v>
      </c>
      <c r="C59" s="424">
        <v>2418</v>
      </c>
      <c r="D59" s="424">
        <v>93373300</v>
      </c>
      <c r="E59" s="424">
        <v>84143200</v>
      </c>
      <c r="F59" s="425">
        <f t="shared" si="4"/>
        <v>0.90114840109538807</v>
      </c>
    </row>
    <row r="60" spans="1:6" ht="17.100000000000001" customHeight="1" x14ac:dyDescent="0.15">
      <c r="A60" s="430"/>
      <c r="B60" s="416" t="s">
        <v>485</v>
      </c>
      <c r="C60" s="424">
        <f>SUM(C58:C59)</f>
        <v>22424</v>
      </c>
      <c r="D60" s="424">
        <f>SUM(D58:D59)</f>
        <v>1353946300</v>
      </c>
      <c r="E60" s="424">
        <f>SUM(E58:E59)</f>
        <v>1344716200</v>
      </c>
      <c r="F60" s="425">
        <f t="shared" si="4"/>
        <v>0.99318281677788844</v>
      </c>
    </row>
    <row r="61" spans="1:6" ht="17.100000000000001" customHeight="1" x14ac:dyDescent="0.15">
      <c r="A61" s="429" t="s">
        <v>616</v>
      </c>
      <c r="B61" s="416" t="s">
        <v>483</v>
      </c>
      <c r="C61" s="417">
        <v>20326</v>
      </c>
      <c r="D61" s="417">
        <v>1265498000</v>
      </c>
      <c r="E61" s="417">
        <v>1265498000</v>
      </c>
      <c r="F61" s="418">
        <f t="shared" si="4"/>
        <v>1</v>
      </c>
    </row>
    <row r="62" spans="1:6" ht="17.100000000000001" customHeight="1" x14ac:dyDescent="0.15">
      <c r="A62" s="590"/>
      <c r="B62" s="416" t="s">
        <v>484</v>
      </c>
      <c r="C62" s="417">
        <v>2512</v>
      </c>
      <c r="D62" s="417">
        <v>97296400</v>
      </c>
      <c r="E62" s="417">
        <v>88531000</v>
      </c>
      <c r="F62" s="418">
        <f t="shared" si="4"/>
        <v>0.90991033583976388</v>
      </c>
    </row>
    <row r="63" spans="1:6" ht="17.100000000000001" customHeight="1" x14ac:dyDescent="0.15">
      <c r="A63" s="430"/>
      <c r="B63" s="416" t="s">
        <v>485</v>
      </c>
      <c r="C63" s="417">
        <f>SUM(C61:C62)</f>
        <v>22838</v>
      </c>
      <c r="D63" s="417">
        <f>SUM(D61:D62)</f>
        <v>1362794400</v>
      </c>
      <c r="E63" s="417">
        <f>SUM(E61:E62)</f>
        <v>1354029000</v>
      </c>
      <c r="F63" s="418">
        <f t="shared" si="4"/>
        <v>0.99356806866831859</v>
      </c>
    </row>
    <row r="64" spans="1:6" x14ac:dyDescent="0.15">
      <c r="A64" t="s">
        <v>658</v>
      </c>
    </row>
    <row r="69" spans="1:6" ht="17.25" x14ac:dyDescent="0.15">
      <c r="A69" s="411" t="s">
        <v>478</v>
      </c>
      <c r="B69" s="412"/>
      <c r="C69" s="412"/>
      <c r="E69" s="413"/>
      <c r="F69" s="272"/>
    </row>
    <row r="70" spans="1:6" ht="12.95" customHeight="1" x14ac:dyDescent="0.15">
      <c r="A70" s="411"/>
      <c r="B70" s="412"/>
      <c r="C70" s="412"/>
      <c r="D70" s="414"/>
      <c r="E70" s="413"/>
      <c r="F70" s="272"/>
    </row>
    <row r="71" spans="1:6" ht="17.100000000000001" customHeight="1" x14ac:dyDescent="0.15">
      <c r="A71" s="414"/>
      <c r="B71" s="412"/>
      <c r="C71" s="412"/>
      <c r="D71" s="414"/>
      <c r="E71" s="413"/>
      <c r="F71" s="132" t="s">
        <v>667</v>
      </c>
    </row>
    <row r="72" spans="1:6" ht="17.100000000000001" customHeight="1" x14ac:dyDescent="0.15">
      <c r="A72" s="645"/>
      <c r="B72" s="646"/>
      <c r="C72" s="415" t="s">
        <v>479</v>
      </c>
      <c r="D72" s="415" t="s">
        <v>480</v>
      </c>
      <c r="E72" s="415" t="s">
        <v>481</v>
      </c>
      <c r="F72" s="415" t="s">
        <v>482</v>
      </c>
    </row>
    <row r="73" spans="1:6" ht="17.100000000000001" customHeight="1" x14ac:dyDescent="0.15">
      <c r="A73" s="644" t="s">
        <v>601</v>
      </c>
      <c r="B73" s="422" t="s">
        <v>483</v>
      </c>
      <c r="C73" s="426">
        <v>12402</v>
      </c>
      <c r="D73" s="426">
        <v>426252500</v>
      </c>
      <c r="E73" s="426">
        <v>426252500</v>
      </c>
      <c r="F73" s="427">
        <v>1</v>
      </c>
    </row>
    <row r="74" spans="1:6" ht="17.100000000000001" customHeight="1" x14ac:dyDescent="0.15">
      <c r="A74" s="644"/>
      <c r="B74" s="422" t="s">
        <v>484</v>
      </c>
      <c r="C74" s="426">
        <v>2458</v>
      </c>
      <c r="D74" s="428">
        <v>71413700</v>
      </c>
      <c r="E74" s="426">
        <v>67088450</v>
      </c>
      <c r="F74" s="427">
        <v>0.93940000000000001</v>
      </c>
    </row>
    <row r="75" spans="1:6" ht="17.100000000000001" customHeight="1" x14ac:dyDescent="0.15">
      <c r="A75" s="644"/>
      <c r="B75" s="422" t="s">
        <v>485</v>
      </c>
      <c r="C75" s="426">
        <v>14860</v>
      </c>
      <c r="D75" s="426">
        <v>497666200</v>
      </c>
      <c r="E75" s="426">
        <v>493340950</v>
      </c>
      <c r="F75" s="427">
        <v>0.99129999999999996</v>
      </c>
    </row>
    <row r="76" spans="1:6" ht="17.100000000000001" customHeight="1" x14ac:dyDescent="0.15">
      <c r="A76" s="644" t="s">
        <v>602</v>
      </c>
      <c r="B76" s="422" t="s">
        <v>483</v>
      </c>
      <c r="C76" s="419">
        <v>13014</v>
      </c>
      <c r="D76" s="419">
        <v>590223800</v>
      </c>
      <c r="E76" s="419">
        <v>590223800</v>
      </c>
      <c r="F76" s="420">
        <v>1</v>
      </c>
    </row>
    <row r="77" spans="1:6" ht="17.100000000000001" customHeight="1" x14ac:dyDescent="0.15">
      <c r="A77" s="644"/>
      <c r="B77" s="422" t="s">
        <v>484</v>
      </c>
      <c r="C77" s="419">
        <v>2371</v>
      </c>
      <c r="D77" s="419">
        <v>89549200</v>
      </c>
      <c r="E77" s="419">
        <v>82866940</v>
      </c>
      <c r="F77" s="420">
        <v>0.9254</v>
      </c>
    </row>
    <row r="78" spans="1:6" ht="17.100000000000001" customHeight="1" x14ac:dyDescent="0.15">
      <c r="A78" s="644"/>
      <c r="B78" s="422" t="s">
        <v>485</v>
      </c>
      <c r="C78" s="419">
        <v>15385</v>
      </c>
      <c r="D78" s="419">
        <v>679773000</v>
      </c>
      <c r="E78" s="419">
        <v>673090740</v>
      </c>
      <c r="F78" s="420">
        <v>0.99019999999999997</v>
      </c>
    </row>
    <row r="79" spans="1:6" ht="17.100000000000001" customHeight="1" x14ac:dyDescent="0.15">
      <c r="A79" s="644" t="s">
        <v>603</v>
      </c>
      <c r="B79" s="422" t="s">
        <v>483</v>
      </c>
      <c r="C79" s="419">
        <v>13548</v>
      </c>
      <c r="D79" s="419">
        <v>647302300</v>
      </c>
      <c r="E79" s="419">
        <v>647302300</v>
      </c>
      <c r="F79" s="420">
        <v>1</v>
      </c>
    </row>
    <row r="80" spans="1:6" ht="17.100000000000001" customHeight="1" x14ac:dyDescent="0.15">
      <c r="A80" s="644"/>
      <c r="B80" s="422" t="s">
        <v>484</v>
      </c>
      <c r="C80" s="419">
        <v>2251</v>
      </c>
      <c r="D80" s="419">
        <v>64605500</v>
      </c>
      <c r="E80" s="419">
        <v>58680600</v>
      </c>
      <c r="F80" s="420">
        <v>0.9083</v>
      </c>
    </row>
    <row r="81" spans="1:6" ht="17.100000000000001" customHeight="1" x14ac:dyDescent="0.15">
      <c r="A81" s="644"/>
      <c r="B81" s="422" t="s">
        <v>485</v>
      </c>
      <c r="C81" s="419">
        <v>15799</v>
      </c>
      <c r="D81" s="419">
        <v>711907800</v>
      </c>
      <c r="E81" s="419">
        <v>705982900</v>
      </c>
      <c r="F81" s="420">
        <v>0.99170000000000003</v>
      </c>
    </row>
    <row r="82" spans="1:6" ht="17.100000000000001" customHeight="1" x14ac:dyDescent="0.15">
      <c r="A82" s="644" t="s">
        <v>604</v>
      </c>
      <c r="B82" s="422" t="s">
        <v>483</v>
      </c>
      <c r="C82" s="419">
        <v>14045</v>
      </c>
      <c r="D82" s="419">
        <v>668266700</v>
      </c>
      <c r="E82" s="419">
        <v>668266700</v>
      </c>
      <c r="F82" s="420">
        <v>1</v>
      </c>
    </row>
    <row r="83" spans="1:6" ht="17.100000000000001" customHeight="1" x14ac:dyDescent="0.15">
      <c r="A83" s="644"/>
      <c r="B83" s="422" t="s">
        <v>484</v>
      </c>
      <c r="C83" s="419">
        <v>2248</v>
      </c>
      <c r="D83" s="419">
        <v>65182500</v>
      </c>
      <c r="E83" s="419">
        <v>57463560</v>
      </c>
      <c r="F83" s="420">
        <v>0.88157956506731106</v>
      </c>
    </row>
    <row r="84" spans="1:6" ht="17.100000000000001" customHeight="1" x14ac:dyDescent="0.15">
      <c r="A84" s="644"/>
      <c r="B84" s="422" t="s">
        <v>485</v>
      </c>
      <c r="C84" s="419">
        <v>16293</v>
      </c>
      <c r="D84" s="419">
        <v>733449200</v>
      </c>
      <c r="E84" s="419">
        <v>725730260</v>
      </c>
      <c r="F84" s="420">
        <v>0.98947583554525653</v>
      </c>
    </row>
    <row r="85" spans="1:6" ht="17.100000000000001" customHeight="1" x14ac:dyDescent="0.15">
      <c r="A85" s="644" t="s">
        <v>605</v>
      </c>
      <c r="B85" s="422" t="s">
        <v>483</v>
      </c>
      <c r="C85" s="419">
        <v>15004</v>
      </c>
      <c r="D85" s="419">
        <v>813009300</v>
      </c>
      <c r="E85" s="419">
        <v>813009300</v>
      </c>
      <c r="F85" s="420">
        <v>1</v>
      </c>
    </row>
    <row r="86" spans="1:6" ht="17.100000000000001" customHeight="1" x14ac:dyDescent="0.15">
      <c r="A86" s="644"/>
      <c r="B86" s="422" t="s">
        <v>484</v>
      </c>
      <c r="C86" s="419">
        <v>2106</v>
      </c>
      <c r="D86" s="419">
        <v>73967600</v>
      </c>
      <c r="E86" s="419">
        <v>65930350</v>
      </c>
      <c r="F86" s="420">
        <v>0.89134093846494955</v>
      </c>
    </row>
    <row r="87" spans="1:6" ht="17.100000000000001" customHeight="1" x14ac:dyDescent="0.15">
      <c r="A87" s="644"/>
      <c r="B87" s="422" t="s">
        <v>485</v>
      </c>
      <c r="C87" s="419">
        <v>17110</v>
      </c>
      <c r="D87" s="419">
        <v>886976900</v>
      </c>
      <c r="E87" s="419">
        <v>878939650</v>
      </c>
      <c r="F87" s="420">
        <v>0.9909386027978857</v>
      </c>
    </row>
    <row r="88" spans="1:6" ht="17.100000000000001" customHeight="1" x14ac:dyDescent="0.15">
      <c r="A88" s="644" t="s">
        <v>606</v>
      </c>
      <c r="B88" s="422" t="s">
        <v>483</v>
      </c>
      <c r="C88" s="419">
        <v>15349</v>
      </c>
      <c r="D88" s="419">
        <v>823508400</v>
      </c>
      <c r="E88" s="419">
        <v>823508400</v>
      </c>
      <c r="F88" s="420">
        <v>1</v>
      </c>
    </row>
    <row r="89" spans="1:6" ht="17.100000000000001" customHeight="1" x14ac:dyDescent="0.15">
      <c r="A89" s="644"/>
      <c r="B89" s="422" t="s">
        <v>484</v>
      </c>
      <c r="C89" s="419">
        <v>1956</v>
      </c>
      <c r="D89" s="419">
        <v>65422900</v>
      </c>
      <c r="E89" s="419">
        <v>57615800</v>
      </c>
      <c r="F89" s="420">
        <f>SUM(E89/D89)</f>
        <v>0.8806671670011571</v>
      </c>
    </row>
    <row r="90" spans="1:6" ht="17.100000000000001" customHeight="1" x14ac:dyDescent="0.15">
      <c r="A90" s="644"/>
      <c r="B90" s="422" t="s">
        <v>485</v>
      </c>
      <c r="C90" s="419">
        <v>17305</v>
      </c>
      <c r="D90" s="419">
        <v>888931300</v>
      </c>
      <c r="E90" s="419">
        <v>881124200</v>
      </c>
      <c r="F90" s="420">
        <f>SUM(E90/D90)</f>
        <v>0.99121743153829778</v>
      </c>
    </row>
    <row r="91" spans="1:6" ht="17.100000000000001" customHeight="1" x14ac:dyDescent="0.15">
      <c r="A91" s="644" t="s">
        <v>607</v>
      </c>
      <c r="B91" s="422" t="s">
        <v>483</v>
      </c>
      <c r="C91" s="419">
        <v>15483</v>
      </c>
      <c r="D91" s="419">
        <v>832750000</v>
      </c>
      <c r="E91" s="419">
        <v>832750000</v>
      </c>
      <c r="F91" s="420">
        <v>1</v>
      </c>
    </row>
    <row r="92" spans="1:6" ht="17.100000000000001" customHeight="1" x14ac:dyDescent="0.15">
      <c r="A92" s="644"/>
      <c r="B92" s="422" t="s">
        <v>484</v>
      </c>
      <c r="C92" s="419">
        <v>2039</v>
      </c>
      <c r="D92" s="419">
        <v>66961900</v>
      </c>
      <c r="E92" s="419">
        <v>59643550</v>
      </c>
      <c r="F92" s="420">
        <v>0.89070000000000005</v>
      </c>
    </row>
    <row r="93" spans="1:6" ht="17.100000000000001" customHeight="1" x14ac:dyDescent="0.15">
      <c r="A93" s="644"/>
      <c r="B93" s="422" t="s">
        <v>485</v>
      </c>
      <c r="C93" s="419">
        <v>17522</v>
      </c>
      <c r="D93" s="419">
        <v>899711900</v>
      </c>
      <c r="E93" s="419">
        <v>892393550</v>
      </c>
      <c r="F93" s="420">
        <v>0.99180000000000001</v>
      </c>
    </row>
    <row r="94" spans="1:6" ht="17.100000000000001" customHeight="1" x14ac:dyDescent="0.15">
      <c r="A94" s="644" t="s">
        <v>608</v>
      </c>
      <c r="B94" s="422" t="s">
        <v>483</v>
      </c>
      <c r="C94" s="419">
        <v>15838</v>
      </c>
      <c r="D94" s="419">
        <v>891290100</v>
      </c>
      <c r="E94" s="419">
        <v>891290100</v>
      </c>
      <c r="F94" s="420">
        <v>1</v>
      </c>
    </row>
    <row r="95" spans="1:6" ht="17.100000000000001" customHeight="1" x14ac:dyDescent="0.15">
      <c r="A95" s="644"/>
      <c r="B95" s="422" t="s">
        <v>484</v>
      </c>
      <c r="C95" s="419">
        <v>2654</v>
      </c>
      <c r="D95" s="419">
        <v>92432100</v>
      </c>
      <c r="E95" s="419">
        <v>83606600</v>
      </c>
      <c r="F95" s="420">
        <v>0.90449999999999997</v>
      </c>
    </row>
    <row r="96" spans="1:6" ht="17.100000000000001" customHeight="1" x14ac:dyDescent="0.15">
      <c r="A96" s="644"/>
      <c r="B96" s="422" t="s">
        <v>485</v>
      </c>
      <c r="C96" s="419">
        <v>18492</v>
      </c>
      <c r="D96" s="419">
        <v>983722200</v>
      </c>
      <c r="E96" s="419">
        <v>974896700</v>
      </c>
      <c r="F96" s="420">
        <v>0.99099999999999999</v>
      </c>
    </row>
    <row r="97" spans="1:1" x14ac:dyDescent="0.15">
      <c r="A97" t="s">
        <v>658</v>
      </c>
    </row>
    <row r="103" spans="1:1" ht="17.100000000000001" customHeight="1" x14ac:dyDescent="0.15"/>
  </sheetData>
  <sheetProtection formatCells="0" insertColumns="0" insertRows="0"/>
  <mergeCells count="24">
    <mergeCell ref="A5:A7"/>
    <mergeCell ref="A8:A10"/>
    <mergeCell ref="A4:B4"/>
    <mergeCell ref="A17:A19"/>
    <mergeCell ref="A49:A51"/>
    <mergeCell ref="A14:A16"/>
    <mergeCell ref="A11:A13"/>
    <mergeCell ref="A40:A42"/>
    <mergeCell ref="A43:A45"/>
    <mergeCell ref="A39:B39"/>
    <mergeCell ref="A46:A48"/>
    <mergeCell ref="A52:A54"/>
    <mergeCell ref="A88:A90"/>
    <mergeCell ref="A91:A93"/>
    <mergeCell ref="A55:A57"/>
    <mergeCell ref="A58:A60"/>
    <mergeCell ref="A61:A63"/>
    <mergeCell ref="A94:A96"/>
    <mergeCell ref="A72:B72"/>
    <mergeCell ref="A73:A75"/>
    <mergeCell ref="A76:A78"/>
    <mergeCell ref="A79:A81"/>
    <mergeCell ref="A82:A84"/>
    <mergeCell ref="A85:A87"/>
  </mergeCells>
  <phoneticPr fontId="3"/>
  <pageMargins left="0.78740157480314965" right="0.78740157480314965" top="0.78740157480314965" bottom="0.59055118110236227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A4286-3D93-43E7-90EF-84BFCB04445B}">
  <sheetPr codeName="Sheet5"/>
  <dimension ref="A1:K44"/>
  <sheetViews>
    <sheetView view="pageBreakPreview" zoomScaleNormal="100" zoomScaleSheetLayoutView="100" workbookViewId="0">
      <selection sqref="A1:E1"/>
    </sheetView>
  </sheetViews>
  <sheetFormatPr defaultRowHeight="13.5" x14ac:dyDescent="0.15"/>
  <cols>
    <col min="2" max="2" width="13.375" customWidth="1"/>
    <col min="3" max="3" width="10.625" customWidth="1"/>
    <col min="4" max="4" width="11.875" customWidth="1"/>
    <col min="5" max="5" width="10.5" customWidth="1"/>
    <col min="6" max="6" width="12" customWidth="1"/>
    <col min="7" max="7" width="11.875" customWidth="1"/>
    <col min="8" max="9" width="12" customWidth="1"/>
    <col min="10" max="10" width="5.75" customWidth="1"/>
    <col min="11" max="11" width="7.375" hidden="1" customWidth="1"/>
    <col min="12" max="18" width="7.375" customWidth="1"/>
  </cols>
  <sheetData>
    <row r="1" spans="1:7" ht="19.5" customHeight="1" x14ac:dyDescent="0.2">
      <c r="A1" s="494" t="s">
        <v>584</v>
      </c>
      <c r="B1" s="494"/>
      <c r="C1" s="494"/>
      <c r="D1" s="494"/>
      <c r="E1" s="494"/>
    </row>
    <row r="2" spans="1:7" ht="19.5" customHeight="1" x14ac:dyDescent="0.2">
      <c r="A2" s="163"/>
      <c r="B2" s="163"/>
      <c r="C2" s="163"/>
      <c r="D2" s="163"/>
      <c r="E2" s="163"/>
    </row>
    <row r="3" spans="1:7" ht="17.100000000000001" customHeight="1" x14ac:dyDescent="0.15">
      <c r="E3" s="495" t="s">
        <v>583</v>
      </c>
      <c r="F3" s="495"/>
      <c r="G3" s="164" t="s">
        <v>45</v>
      </c>
    </row>
    <row r="4" spans="1:7" ht="17.100000000000001" customHeight="1" x14ac:dyDescent="0.15">
      <c r="A4" s="496" t="s">
        <v>53</v>
      </c>
      <c r="B4" s="496" t="s">
        <v>74</v>
      </c>
      <c r="C4" s="498" t="s">
        <v>75</v>
      </c>
      <c r="D4" s="496" t="s">
        <v>76</v>
      </c>
      <c r="E4" s="165" t="s">
        <v>3</v>
      </c>
      <c r="F4" s="500" t="s">
        <v>77</v>
      </c>
      <c r="G4" s="501"/>
    </row>
    <row r="5" spans="1:7" ht="17.100000000000001" customHeight="1" x14ac:dyDescent="0.15">
      <c r="A5" s="497"/>
      <c r="B5" s="497"/>
      <c r="C5" s="499"/>
      <c r="D5" s="497"/>
      <c r="E5" s="167" t="s">
        <v>4</v>
      </c>
      <c r="F5" s="135" t="s">
        <v>78</v>
      </c>
      <c r="G5" s="3" t="s">
        <v>79</v>
      </c>
    </row>
    <row r="6" spans="1:7" ht="17.100000000000001" customHeight="1" x14ac:dyDescent="0.15">
      <c r="A6" s="27" t="s">
        <v>101</v>
      </c>
      <c r="B6" s="133">
        <v>138</v>
      </c>
      <c r="C6" s="133">
        <v>87</v>
      </c>
      <c r="D6" s="133">
        <v>123</v>
      </c>
      <c r="E6" s="168">
        <v>1.46</v>
      </c>
      <c r="F6" s="133">
        <v>0.63</v>
      </c>
      <c r="G6" s="133">
        <v>0.89</v>
      </c>
    </row>
    <row r="7" spans="1:7" ht="17.100000000000001" customHeight="1" x14ac:dyDescent="0.15">
      <c r="A7" s="27" t="s">
        <v>568</v>
      </c>
      <c r="B7" s="133">
        <v>138</v>
      </c>
      <c r="C7" s="133">
        <v>83</v>
      </c>
      <c r="D7" s="133">
        <v>116</v>
      </c>
      <c r="E7" s="169">
        <v>1.3879999999999999</v>
      </c>
      <c r="F7" s="170">
        <v>0.6</v>
      </c>
      <c r="G7" s="170">
        <v>0.84</v>
      </c>
    </row>
    <row r="8" spans="1:7" ht="17.100000000000001" customHeight="1" x14ac:dyDescent="0.15">
      <c r="A8" s="27" t="s">
        <v>569</v>
      </c>
      <c r="B8" s="133">
        <v>140</v>
      </c>
      <c r="C8" s="133">
        <v>97</v>
      </c>
      <c r="D8" s="133">
        <v>130</v>
      </c>
      <c r="E8" s="133">
        <v>1.53</v>
      </c>
      <c r="F8" s="133">
        <v>0.69</v>
      </c>
      <c r="G8" s="133">
        <v>0.93</v>
      </c>
    </row>
    <row r="9" spans="1:7" ht="17.100000000000001" customHeight="1" x14ac:dyDescent="0.15">
      <c r="A9" s="27" t="s">
        <v>570</v>
      </c>
      <c r="B9" s="133">
        <v>140</v>
      </c>
      <c r="C9" s="133">
        <v>102</v>
      </c>
      <c r="D9" s="133">
        <v>141</v>
      </c>
      <c r="E9" s="133">
        <v>1.619</v>
      </c>
      <c r="F9" s="133">
        <v>0.72</v>
      </c>
      <c r="G9" s="133">
        <v>1</v>
      </c>
    </row>
    <row r="10" spans="1:7" ht="17.100000000000001" customHeight="1" x14ac:dyDescent="0.15">
      <c r="A10" s="27" t="s">
        <v>571</v>
      </c>
      <c r="B10" s="133">
        <v>139</v>
      </c>
      <c r="C10" s="133">
        <v>156</v>
      </c>
      <c r="D10" s="133">
        <v>226</v>
      </c>
      <c r="E10" s="133">
        <v>2.63</v>
      </c>
      <c r="F10" s="133">
        <v>1.1200000000000001</v>
      </c>
      <c r="G10" s="133">
        <v>1.62</v>
      </c>
    </row>
    <row r="11" spans="1:7" ht="17.100000000000001" customHeight="1" x14ac:dyDescent="0.15">
      <c r="A11" s="27" t="s">
        <v>572</v>
      </c>
      <c r="B11" s="133">
        <v>143</v>
      </c>
      <c r="C11" s="133">
        <v>176</v>
      </c>
      <c r="D11" s="133">
        <v>260</v>
      </c>
      <c r="E11" s="133">
        <v>3.06</v>
      </c>
      <c r="F11" s="133">
        <v>1.23</v>
      </c>
      <c r="G11" s="133">
        <v>1.81</v>
      </c>
    </row>
    <row r="12" spans="1:7" ht="17.100000000000001" customHeight="1" x14ac:dyDescent="0.15">
      <c r="A12" s="27" t="s">
        <v>573</v>
      </c>
      <c r="B12" s="133">
        <v>142</v>
      </c>
      <c r="C12" s="133">
        <v>206</v>
      </c>
      <c r="D12" s="133">
        <v>313</v>
      </c>
      <c r="E12" s="133">
        <v>3.68</v>
      </c>
      <c r="F12" s="133">
        <v>1.45</v>
      </c>
      <c r="G12" s="133">
        <v>2.2000000000000002</v>
      </c>
    </row>
    <row r="13" spans="1:7" ht="17.100000000000001" customHeight="1" x14ac:dyDescent="0.15">
      <c r="A13" s="27" t="s">
        <v>574</v>
      </c>
      <c r="B13" s="133">
        <v>143</v>
      </c>
      <c r="C13" s="133">
        <v>219</v>
      </c>
      <c r="D13" s="133">
        <v>319</v>
      </c>
      <c r="E13" s="133">
        <v>3.76</v>
      </c>
      <c r="F13" s="133">
        <v>1.53</v>
      </c>
      <c r="G13" s="133">
        <v>2.23</v>
      </c>
    </row>
    <row r="14" spans="1:7" ht="17.100000000000001" customHeight="1" x14ac:dyDescent="0.15">
      <c r="A14" s="27" t="s">
        <v>575</v>
      </c>
      <c r="B14" s="133">
        <v>140</v>
      </c>
      <c r="C14" s="133">
        <v>216</v>
      </c>
      <c r="D14" s="133">
        <v>307</v>
      </c>
      <c r="E14" s="133">
        <v>3.61</v>
      </c>
      <c r="F14" s="133">
        <v>1.54</v>
      </c>
      <c r="G14" s="133">
        <v>2.19</v>
      </c>
    </row>
    <row r="15" spans="1:7" ht="17.100000000000001" customHeight="1" x14ac:dyDescent="0.15">
      <c r="A15" s="27" t="s">
        <v>576</v>
      </c>
      <c r="B15" s="133">
        <v>145</v>
      </c>
      <c r="C15" s="133">
        <v>237</v>
      </c>
      <c r="D15" s="133">
        <v>319</v>
      </c>
      <c r="E15" s="133">
        <v>3.74</v>
      </c>
      <c r="F15" s="133">
        <v>1.63</v>
      </c>
      <c r="G15" s="133">
        <v>2.2000000000000002</v>
      </c>
    </row>
    <row r="16" spans="1:7" ht="17.100000000000001" customHeight="1" x14ac:dyDescent="0.15">
      <c r="A16" s="27" t="s">
        <v>577</v>
      </c>
      <c r="B16" s="133">
        <v>145</v>
      </c>
      <c r="C16" s="133">
        <v>253</v>
      </c>
      <c r="D16" s="133">
        <v>333</v>
      </c>
      <c r="E16" s="133">
        <v>3.88</v>
      </c>
      <c r="F16" s="133">
        <v>1.74</v>
      </c>
      <c r="G16" s="133">
        <v>2.2999999999999998</v>
      </c>
    </row>
    <row r="17" spans="1:7" ht="17.100000000000001" customHeight="1" x14ac:dyDescent="0.15">
      <c r="A17" s="27" t="s">
        <v>578</v>
      </c>
      <c r="B17" s="133">
        <v>148</v>
      </c>
      <c r="C17" s="133">
        <v>289</v>
      </c>
      <c r="D17" s="133">
        <v>384</v>
      </c>
      <c r="E17" s="133">
        <v>4.46</v>
      </c>
      <c r="F17" s="133">
        <v>1.95</v>
      </c>
      <c r="G17" s="133">
        <v>2.6</v>
      </c>
    </row>
    <row r="18" spans="1:7" ht="17.100000000000001" customHeight="1" x14ac:dyDescent="0.15">
      <c r="A18" s="27" t="s">
        <v>579</v>
      </c>
      <c r="B18" s="133">
        <v>150</v>
      </c>
      <c r="C18" s="133">
        <v>301</v>
      </c>
      <c r="D18" s="133">
        <v>397</v>
      </c>
      <c r="E18" s="171">
        <v>4.5999999999999996</v>
      </c>
      <c r="F18" s="133">
        <v>2.0099999999999998</v>
      </c>
      <c r="G18" s="133">
        <v>2.65</v>
      </c>
    </row>
    <row r="19" spans="1:7" ht="17.100000000000001" customHeight="1" x14ac:dyDescent="0.15">
      <c r="A19" s="27" t="s">
        <v>580</v>
      </c>
      <c r="B19" s="133">
        <v>149</v>
      </c>
      <c r="C19" s="133">
        <v>331</v>
      </c>
      <c r="D19" s="133">
        <v>437</v>
      </c>
      <c r="E19" s="171">
        <v>4.95</v>
      </c>
      <c r="F19" s="133">
        <v>2.2200000000000002</v>
      </c>
      <c r="G19" s="133">
        <v>2.93</v>
      </c>
    </row>
    <row r="20" spans="1:7" ht="17.100000000000001" customHeight="1" x14ac:dyDescent="0.15">
      <c r="A20" s="27" t="s">
        <v>505</v>
      </c>
      <c r="B20" s="133">
        <v>151</v>
      </c>
      <c r="C20" s="133">
        <v>375</v>
      </c>
      <c r="D20" s="133">
        <v>510</v>
      </c>
      <c r="E20" s="171">
        <v>5.93</v>
      </c>
      <c r="F20" s="133">
        <v>2.48</v>
      </c>
      <c r="G20" s="133">
        <v>3.38</v>
      </c>
    </row>
    <row r="21" spans="1:7" ht="17.100000000000001" customHeight="1" x14ac:dyDescent="0.15">
      <c r="A21" s="27" t="s">
        <v>581</v>
      </c>
      <c r="B21" s="133">
        <v>151</v>
      </c>
      <c r="C21" s="133">
        <v>428</v>
      </c>
      <c r="D21" s="133">
        <v>580</v>
      </c>
      <c r="E21" s="171">
        <v>6.58</v>
      </c>
      <c r="F21" s="133">
        <v>2.83</v>
      </c>
      <c r="G21" s="133">
        <v>3.84</v>
      </c>
    </row>
    <row r="22" spans="1:7" ht="17.100000000000001" customHeight="1" x14ac:dyDescent="0.15">
      <c r="A22" s="27" t="s">
        <v>582</v>
      </c>
      <c r="B22" s="133">
        <v>150</v>
      </c>
      <c r="C22" s="133">
        <v>447</v>
      </c>
      <c r="D22" s="133">
        <v>605</v>
      </c>
      <c r="E22" s="171">
        <v>6.87</v>
      </c>
      <c r="F22" s="133">
        <v>2.98</v>
      </c>
      <c r="G22" s="133">
        <v>4.03</v>
      </c>
    </row>
    <row r="23" spans="1:7" ht="17.100000000000001" customHeight="1" x14ac:dyDescent="0.15">
      <c r="A23" s="27" t="s">
        <v>640</v>
      </c>
      <c r="B23" s="133">
        <v>150</v>
      </c>
      <c r="C23" s="133">
        <v>443</v>
      </c>
      <c r="D23" s="133">
        <v>604</v>
      </c>
      <c r="E23" s="171">
        <v>6.84</v>
      </c>
      <c r="F23" s="133">
        <v>3.18</v>
      </c>
      <c r="G23" s="133">
        <v>4.34</v>
      </c>
    </row>
    <row r="24" spans="1:7" ht="17.100000000000001" customHeight="1" x14ac:dyDescent="0.15">
      <c r="A24" s="27" t="s">
        <v>669</v>
      </c>
      <c r="B24" s="133">
        <v>150</v>
      </c>
      <c r="C24" s="133">
        <v>452</v>
      </c>
      <c r="D24" s="133">
        <v>623</v>
      </c>
      <c r="E24" s="171">
        <v>7.07</v>
      </c>
      <c r="F24" s="133">
        <v>3.01</v>
      </c>
      <c r="G24" s="133">
        <v>4.1500000000000004</v>
      </c>
    </row>
    <row r="25" spans="1:7" ht="17.100000000000001" customHeight="1" x14ac:dyDescent="0.15">
      <c r="A25" s="27" t="s">
        <v>680</v>
      </c>
      <c r="B25" s="133">
        <v>152</v>
      </c>
      <c r="C25" s="133">
        <v>446</v>
      </c>
      <c r="D25" s="133">
        <v>603</v>
      </c>
      <c r="E25" s="172">
        <v>6.88</v>
      </c>
      <c r="F25" s="133">
        <v>2.93</v>
      </c>
      <c r="G25" s="133">
        <v>3.96</v>
      </c>
    </row>
    <row r="26" spans="1:7" ht="17.100000000000001" customHeight="1" x14ac:dyDescent="0.15">
      <c r="A26" s="27" t="s">
        <v>746</v>
      </c>
      <c r="B26" s="133">
        <v>152</v>
      </c>
      <c r="C26" s="133">
        <v>450</v>
      </c>
      <c r="D26" s="133">
        <v>601</v>
      </c>
      <c r="E26" s="172">
        <v>6.89</v>
      </c>
      <c r="F26" s="133">
        <f>ROUND(C26/B26,2)</f>
        <v>2.96</v>
      </c>
      <c r="G26" s="133">
        <f>ROUND(D26/B26,2)</f>
        <v>3.95</v>
      </c>
    </row>
    <row r="27" spans="1:7" ht="17.100000000000001" customHeight="1" x14ac:dyDescent="0.2">
      <c r="A27" t="s">
        <v>500</v>
      </c>
      <c r="B27" s="163"/>
      <c r="C27" s="163"/>
      <c r="D27" s="163"/>
      <c r="E27" s="163"/>
    </row>
    <row r="28" spans="1:7" ht="17.100000000000001" customHeight="1" x14ac:dyDescent="0.2">
      <c r="B28" s="163"/>
      <c r="C28" s="163"/>
      <c r="D28" s="163"/>
      <c r="E28" s="163"/>
    </row>
    <row r="29" spans="1:7" ht="12" customHeight="1" x14ac:dyDescent="0.2">
      <c r="B29" s="163"/>
      <c r="C29" s="163"/>
      <c r="D29" s="163"/>
      <c r="E29" s="163"/>
    </row>
    <row r="30" spans="1:7" ht="12" customHeight="1" x14ac:dyDescent="0.2">
      <c r="B30" s="163"/>
      <c r="C30" s="163"/>
      <c r="D30" s="163"/>
      <c r="E30" s="163"/>
    </row>
    <row r="31" spans="1:7" ht="12" customHeight="1" x14ac:dyDescent="0.2">
      <c r="B31" s="163"/>
      <c r="C31" s="163"/>
      <c r="D31" s="163"/>
      <c r="E31" s="163"/>
    </row>
    <row r="32" spans="1:7" ht="12" customHeight="1" x14ac:dyDescent="0.2">
      <c r="B32" s="163"/>
      <c r="C32" s="163"/>
      <c r="D32" s="163"/>
      <c r="E32" s="163"/>
    </row>
    <row r="33" spans="2:5" ht="12" customHeight="1" x14ac:dyDescent="0.2">
      <c r="B33" s="163"/>
      <c r="C33" s="163"/>
      <c r="D33" s="163"/>
      <c r="E33" s="163"/>
    </row>
    <row r="34" spans="2:5" ht="12" customHeight="1" x14ac:dyDescent="0.2">
      <c r="B34" s="163"/>
      <c r="C34" s="163"/>
      <c r="D34" s="163"/>
      <c r="E34" s="163"/>
    </row>
    <row r="35" spans="2:5" ht="12" customHeight="1" x14ac:dyDescent="0.2">
      <c r="B35" s="163"/>
      <c r="C35" s="163"/>
      <c r="D35" s="163"/>
      <c r="E35" s="163"/>
    </row>
    <row r="36" spans="2:5" ht="12" customHeight="1" x14ac:dyDescent="0.2">
      <c r="B36" s="163"/>
      <c r="C36" s="163"/>
      <c r="D36" s="163"/>
      <c r="E36" s="163"/>
    </row>
    <row r="37" spans="2:5" ht="12" customHeight="1" x14ac:dyDescent="0.2">
      <c r="B37" s="163"/>
      <c r="C37" s="163"/>
      <c r="D37" s="163"/>
      <c r="E37" s="163"/>
    </row>
    <row r="38" spans="2:5" ht="12" customHeight="1" x14ac:dyDescent="0.2">
      <c r="B38" s="163"/>
      <c r="C38" s="163"/>
      <c r="D38" s="163"/>
      <c r="E38" s="163"/>
    </row>
    <row r="39" spans="2:5" ht="12" customHeight="1" x14ac:dyDescent="0.2">
      <c r="B39" s="163"/>
      <c r="C39" s="163"/>
      <c r="D39" s="163"/>
      <c r="E39" s="163"/>
    </row>
    <row r="40" spans="2:5" ht="12" customHeight="1" x14ac:dyDescent="0.2">
      <c r="B40" s="163"/>
      <c r="C40" s="163"/>
      <c r="D40" s="163"/>
      <c r="E40" s="163"/>
    </row>
    <row r="41" spans="2:5" ht="12" customHeight="1" x14ac:dyDescent="0.2">
      <c r="B41" s="163"/>
      <c r="C41" s="163"/>
      <c r="D41" s="163"/>
      <c r="E41" s="163"/>
    </row>
    <row r="42" spans="2:5" ht="12" customHeight="1" x14ac:dyDescent="0.2">
      <c r="B42" s="163"/>
      <c r="C42" s="163"/>
      <c r="D42" s="163"/>
      <c r="E42" s="163"/>
    </row>
    <row r="43" spans="2:5" ht="12" customHeight="1" x14ac:dyDescent="0.2">
      <c r="B43" s="163"/>
      <c r="C43" s="163"/>
      <c r="D43" s="163"/>
      <c r="E43" s="163"/>
    </row>
    <row r="44" spans="2:5" ht="12" customHeight="1" x14ac:dyDescent="0.2">
      <c r="B44" s="163"/>
      <c r="C44" s="163"/>
      <c r="D44" s="163"/>
      <c r="E44" s="163"/>
    </row>
  </sheetData>
  <sheetProtection formatCells="0" insertColumns="0" insertRows="0"/>
  <mergeCells count="7">
    <mergeCell ref="A1:E1"/>
    <mergeCell ref="E3:F3"/>
    <mergeCell ref="A4:A5"/>
    <mergeCell ref="B4:B5"/>
    <mergeCell ref="C4:C5"/>
    <mergeCell ref="D4:D5"/>
    <mergeCell ref="F4:G4"/>
  </mergeCells>
  <phoneticPr fontId="3"/>
  <pageMargins left="0.82677165354330717" right="0.19685039370078741" top="0.78740157480314965" bottom="0.78740157480314965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5F687-E93E-42D4-9309-BB49780AE868}">
  <sheetPr codeName="Sheet3"/>
  <dimension ref="A1:I100"/>
  <sheetViews>
    <sheetView view="pageBreakPreview" zoomScaleNormal="100" zoomScaleSheetLayoutView="100" workbookViewId="0">
      <selection sqref="A1:F1"/>
    </sheetView>
  </sheetViews>
  <sheetFormatPr defaultRowHeight="13.5" x14ac:dyDescent="0.15"/>
  <cols>
    <col min="2" max="9" width="10.625" customWidth="1"/>
    <col min="10" max="10" width="5.75" customWidth="1"/>
    <col min="11" max="18" width="7.375" customWidth="1"/>
  </cols>
  <sheetData>
    <row r="1" spans="1:9" ht="18.75" customHeight="1" x14ac:dyDescent="0.2">
      <c r="A1" s="502" t="s">
        <v>486</v>
      </c>
      <c r="B1" s="502"/>
      <c r="C1" s="502"/>
      <c r="D1" s="502"/>
      <c r="E1" s="502"/>
      <c r="F1" s="502"/>
      <c r="H1" s="503"/>
      <c r="I1" s="503"/>
    </row>
    <row r="2" spans="1:9" ht="12.95" customHeight="1" x14ac:dyDescent="0.2">
      <c r="A2" s="173"/>
      <c r="B2" s="173"/>
      <c r="C2" s="173"/>
      <c r="D2" s="173"/>
      <c r="E2" s="173"/>
      <c r="F2" s="173"/>
      <c r="H2" s="162"/>
      <c r="I2" s="162"/>
    </row>
    <row r="3" spans="1:9" ht="12" customHeight="1" x14ac:dyDescent="0.15">
      <c r="G3" s="132" t="s">
        <v>46</v>
      </c>
      <c r="H3" s="503" t="s">
        <v>45</v>
      </c>
      <c r="I3" s="503"/>
    </row>
    <row r="4" spans="1:9" ht="12" customHeight="1" x14ac:dyDescent="0.15">
      <c r="A4" s="432" t="s">
        <v>53</v>
      </c>
      <c r="B4" s="434" t="s">
        <v>54</v>
      </c>
      <c r="C4" s="434"/>
      <c r="D4" s="434" t="s">
        <v>55</v>
      </c>
      <c r="E4" s="434"/>
      <c r="F4" s="434" t="s">
        <v>56</v>
      </c>
      <c r="G4" s="434"/>
      <c r="H4" s="434" t="s">
        <v>57</v>
      </c>
      <c r="I4" s="434"/>
    </row>
    <row r="5" spans="1:9" ht="12" customHeight="1" x14ac:dyDescent="0.15">
      <c r="A5" s="432"/>
      <c r="B5" s="155" t="s">
        <v>13</v>
      </c>
      <c r="C5" s="3" t="s">
        <v>14</v>
      </c>
      <c r="D5" s="3" t="s">
        <v>13</v>
      </c>
      <c r="E5" s="3" t="s">
        <v>14</v>
      </c>
      <c r="F5" s="3" t="s">
        <v>13</v>
      </c>
      <c r="G5" s="3" t="s">
        <v>14</v>
      </c>
      <c r="H5" s="3" t="s">
        <v>13</v>
      </c>
      <c r="I5" s="3" t="s">
        <v>14</v>
      </c>
    </row>
    <row r="6" spans="1:9" ht="14.25" customHeight="1" x14ac:dyDescent="0.15">
      <c r="A6" s="174" t="s">
        <v>669</v>
      </c>
      <c r="B6" s="153"/>
      <c r="C6" s="153"/>
      <c r="D6" s="153">
        <v>41</v>
      </c>
      <c r="E6" s="153">
        <v>19</v>
      </c>
      <c r="F6" s="153">
        <v>50</v>
      </c>
      <c r="G6" s="153">
        <v>28</v>
      </c>
      <c r="H6" s="153">
        <v>0</v>
      </c>
      <c r="I6" s="153">
        <v>0</v>
      </c>
    </row>
    <row r="7" spans="1:9" ht="14.25" customHeight="1" x14ac:dyDescent="0.15">
      <c r="A7" s="175" t="s">
        <v>61</v>
      </c>
      <c r="B7" s="168">
        <v>24</v>
      </c>
      <c r="C7" s="168">
        <v>8</v>
      </c>
      <c r="D7" s="168">
        <v>5</v>
      </c>
      <c r="E7" s="168">
        <v>4</v>
      </c>
      <c r="F7" s="168">
        <v>6</v>
      </c>
      <c r="G7" s="168">
        <v>1</v>
      </c>
      <c r="H7" s="168">
        <v>3</v>
      </c>
      <c r="I7" s="168">
        <v>6</v>
      </c>
    </row>
    <row r="8" spans="1:9" ht="14.25" customHeight="1" x14ac:dyDescent="0.15">
      <c r="A8" s="174" t="s">
        <v>681</v>
      </c>
      <c r="B8" s="153"/>
      <c r="C8" s="153"/>
      <c r="D8" s="153">
        <v>40</v>
      </c>
      <c r="E8" s="153">
        <v>19</v>
      </c>
      <c r="F8" s="153">
        <v>52</v>
      </c>
      <c r="G8" s="153">
        <v>27</v>
      </c>
      <c r="H8" s="153"/>
      <c r="I8" s="153"/>
    </row>
    <row r="9" spans="1:9" ht="14.25" customHeight="1" x14ac:dyDescent="0.15">
      <c r="A9" s="175" t="s">
        <v>61</v>
      </c>
      <c r="B9" s="168">
        <v>21</v>
      </c>
      <c r="C9" s="168">
        <v>9</v>
      </c>
      <c r="D9" s="168">
        <v>5</v>
      </c>
      <c r="E9" s="168">
        <v>4</v>
      </c>
      <c r="F9" s="168">
        <v>5</v>
      </c>
      <c r="G9" s="168">
        <v>1</v>
      </c>
      <c r="H9" s="168">
        <v>3</v>
      </c>
      <c r="I9" s="168">
        <v>6</v>
      </c>
    </row>
    <row r="10" spans="1:9" ht="14.25" customHeight="1" x14ac:dyDescent="0.15">
      <c r="A10" s="174" t="s">
        <v>746</v>
      </c>
      <c r="B10" s="153"/>
      <c r="C10" s="153"/>
      <c r="D10" s="153">
        <v>39</v>
      </c>
      <c r="E10" s="153">
        <v>17</v>
      </c>
      <c r="F10" s="153">
        <v>52</v>
      </c>
      <c r="G10" s="153">
        <v>27</v>
      </c>
      <c r="H10" s="153"/>
      <c r="I10" s="153"/>
    </row>
    <row r="11" spans="1:9" ht="14.25" customHeight="1" x14ac:dyDescent="0.15">
      <c r="A11" s="175" t="s">
        <v>61</v>
      </c>
      <c r="B11" s="168">
        <v>17</v>
      </c>
      <c r="C11" s="168">
        <v>10</v>
      </c>
      <c r="D11" s="168">
        <v>5</v>
      </c>
      <c r="E11" s="168">
        <v>4</v>
      </c>
      <c r="F11" s="168">
        <v>5</v>
      </c>
      <c r="G11" s="168">
        <v>1</v>
      </c>
      <c r="H11" s="168">
        <v>3</v>
      </c>
      <c r="I11" s="168">
        <v>6</v>
      </c>
    </row>
    <row r="12" spans="1:9" ht="12" customHeight="1" x14ac:dyDescent="0.2">
      <c r="A12" s="176" t="s">
        <v>501</v>
      </c>
      <c r="B12" s="173"/>
      <c r="C12" s="173"/>
      <c r="D12" s="173"/>
      <c r="E12" s="173"/>
      <c r="F12" s="173"/>
      <c r="H12" s="162"/>
      <c r="I12" s="162"/>
    </row>
    <row r="13" spans="1:9" ht="12" customHeight="1" x14ac:dyDescent="0.2">
      <c r="B13" s="173"/>
      <c r="C13" s="173"/>
      <c r="D13" s="173"/>
      <c r="E13" s="173"/>
      <c r="F13" s="173"/>
      <c r="H13" s="162"/>
      <c r="I13" s="162"/>
    </row>
    <row r="14" spans="1:9" ht="12" customHeight="1" x14ac:dyDescent="0.2">
      <c r="B14" s="173"/>
      <c r="C14" s="173"/>
      <c r="D14" s="173"/>
      <c r="E14" s="173"/>
      <c r="F14" s="173"/>
      <c r="H14" s="162"/>
      <c r="I14" s="162"/>
    </row>
    <row r="15" spans="1:9" ht="12" customHeight="1" x14ac:dyDescent="0.2">
      <c r="B15" s="173"/>
      <c r="C15" s="173"/>
      <c r="D15" s="173"/>
      <c r="E15" s="173"/>
      <c r="F15" s="173"/>
      <c r="H15" s="162"/>
      <c r="I15" s="162"/>
    </row>
    <row r="16" spans="1:9" ht="12" customHeight="1" x14ac:dyDescent="0.2">
      <c r="B16" s="173"/>
      <c r="C16" s="173"/>
      <c r="D16" s="173"/>
      <c r="E16" s="173"/>
      <c r="F16" s="173"/>
      <c r="H16" s="162"/>
      <c r="I16" s="162"/>
    </row>
    <row r="17" spans="2:9" ht="12" customHeight="1" x14ac:dyDescent="0.2">
      <c r="B17" s="173"/>
      <c r="C17" s="173"/>
      <c r="D17" s="173"/>
      <c r="E17" s="173"/>
      <c r="F17" s="173"/>
      <c r="H17" s="162"/>
      <c r="I17" s="162"/>
    </row>
    <row r="18" spans="2:9" ht="12" customHeight="1" x14ac:dyDescent="0.2">
      <c r="B18" s="173"/>
      <c r="C18" s="173"/>
      <c r="D18" s="173"/>
      <c r="E18" s="173"/>
      <c r="F18" s="173"/>
      <c r="H18" s="162"/>
      <c r="I18" s="162"/>
    </row>
    <row r="19" spans="2:9" ht="12" customHeight="1" x14ac:dyDescent="0.2">
      <c r="B19" s="173"/>
      <c r="C19" s="173"/>
      <c r="D19" s="173"/>
      <c r="E19" s="173"/>
      <c r="F19" s="173"/>
      <c r="H19" s="162"/>
      <c r="I19" s="162"/>
    </row>
    <row r="20" spans="2:9" ht="12" customHeight="1" x14ac:dyDescent="0.2">
      <c r="B20" s="173"/>
      <c r="C20" s="173"/>
      <c r="D20" s="173"/>
      <c r="E20" s="173"/>
      <c r="F20" s="173"/>
      <c r="H20" s="162"/>
      <c r="I20" s="162"/>
    </row>
    <row r="21" spans="2:9" ht="12" customHeight="1" x14ac:dyDescent="0.2">
      <c r="B21" s="173"/>
      <c r="C21" s="173"/>
      <c r="D21" s="173"/>
      <c r="E21" s="173"/>
      <c r="F21" s="173"/>
      <c r="H21" s="162"/>
      <c r="I21" s="162"/>
    </row>
    <row r="22" spans="2:9" ht="12" customHeight="1" x14ac:dyDescent="0.2">
      <c r="B22" s="173"/>
      <c r="C22" s="173"/>
      <c r="D22" s="173"/>
      <c r="E22" s="173"/>
      <c r="F22" s="173"/>
      <c r="H22" s="162"/>
      <c r="I22" s="162"/>
    </row>
    <row r="23" spans="2:9" ht="12" customHeight="1" x14ac:dyDescent="0.2">
      <c r="B23" s="173"/>
      <c r="C23" s="173"/>
      <c r="D23" s="173"/>
      <c r="E23" s="173"/>
      <c r="F23" s="173"/>
      <c r="H23" s="162"/>
      <c r="I23" s="162"/>
    </row>
    <row r="24" spans="2:9" ht="12" customHeight="1" x14ac:dyDescent="0.2">
      <c r="B24" s="173"/>
      <c r="C24" s="173"/>
      <c r="D24" s="173"/>
      <c r="E24" s="173"/>
      <c r="F24" s="173"/>
      <c r="H24" s="162"/>
      <c r="I24" s="162"/>
    </row>
    <row r="25" spans="2:9" ht="12" customHeight="1" x14ac:dyDescent="0.2">
      <c r="B25" s="173"/>
      <c r="C25" s="173"/>
      <c r="D25" s="173"/>
      <c r="E25" s="173"/>
      <c r="F25" s="173"/>
      <c r="H25" s="162"/>
      <c r="I25" s="162"/>
    </row>
    <row r="26" spans="2:9" ht="12" customHeight="1" x14ac:dyDescent="0.2">
      <c r="B26" s="173"/>
      <c r="C26" s="173"/>
      <c r="D26" s="173"/>
      <c r="E26" s="173"/>
      <c r="F26" s="173"/>
      <c r="H26" s="162"/>
      <c r="I26" s="162"/>
    </row>
    <row r="27" spans="2:9" ht="12" customHeight="1" x14ac:dyDescent="0.2">
      <c r="B27" s="173"/>
      <c r="C27" s="173"/>
      <c r="D27" s="173"/>
      <c r="E27" s="173"/>
      <c r="F27" s="173"/>
      <c r="H27" s="162"/>
      <c r="I27" s="162"/>
    </row>
    <row r="28" spans="2:9" ht="12" customHeight="1" x14ac:dyDescent="0.2">
      <c r="B28" s="173"/>
      <c r="C28" s="173"/>
      <c r="D28" s="173"/>
      <c r="E28" s="173"/>
      <c r="F28" s="173"/>
      <c r="H28" s="162"/>
      <c r="I28" s="162"/>
    </row>
    <row r="29" spans="2:9" ht="12" customHeight="1" x14ac:dyDescent="0.2">
      <c r="B29" s="173"/>
      <c r="C29" s="173"/>
      <c r="D29" s="173"/>
      <c r="E29" s="173"/>
      <c r="F29" s="173"/>
      <c r="H29" s="162"/>
      <c r="I29" s="162"/>
    </row>
    <row r="42" spans="1:9" ht="18.75" customHeight="1" x14ac:dyDescent="0.2">
      <c r="A42" s="502" t="s">
        <v>486</v>
      </c>
      <c r="B42" s="502"/>
      <c r="C42" s="502"/>
      <c r="D42" s="502"/>
      <c r="E42" s="502"/>
      <c r="F42" s="502"/>
      <c r="H42" s="503"/>
      <c r="I42" s="503"/>
    </row>
    <row r="43" spans="1:9" ht="12.95" customHeight="1" x14ac:dyDescent="0.2">
      <c r="A43" s="173"/>
      <c r="B43" s="173"/>
      <c r="C43" s="173"/>
      <c r="D43" s="173"/>
      <c r="E43" s="173"/>
      <c r="F43" s="173"/>
      <c r="H43" s="162"/>
      <c r="I43" s="162"/>
    </row>
    <row r="44" spans="1:9" ht="12" customHeight="1" x14ac:dyDescent="0.15">
      <c r="G44" s="132" t="s">
        <v>46</v>
      </c>
      <c r="H44" s="503" t="s">
        <v>45</v>
      </c>
      <c r="I44" s="503"/>
    </row>
    <row r="45" spans="1:9" ht="12" customHeight="1" x14ac:dyDescent="0.15">
      <c r="A45" s="432" t="s">
        <v>53</v>
      </c>
      <c r="B45" s="434" t="s">
        <v>54</v>
      </c>
      <c r="C45" s="434"/>
      <c r="D45" s="434" t="s">
        <v>55</v>
      </c>
      <c r="E45" s="434"/>
      <c r="F45" s="434" t="s">
        <v>56</v>
      </c>
      <c r="G45" s="434"/>
      <c r="H45" s="434" t="s">
        <v>57</v>
      </c>
      <c r="I45" s="434"/>
    </row>
    <row r="46" spans="1:9" ht="12" customHeight="1" x14ac:dyDescent="0.15">
      <c r="A46" s="432"/>
      <c r="B46" s="155" t="s">
        <v>13</v>
      </c>
      <c r="C46" s="3" t="s">
        <v>14</v>
      </c>
      <c r="D46" s="3" t="s">
        <v>13</v>
      </c>
      <c r="E46" s="3" t="s">
        <v>14</v>
      </c>
      <c r="F46" s="3" t="s">
        <v>13</v>
      </c>
      <c r="G46" s="3" t="s">
        <v>14</v>
      </c>
      <c r="H46" s="3" t="s">
        <v>13</v>
      </c>
      <c r="I46" s="3" t="s">
        <v>14</v>
      </c>
    </row>
    <row r="47" spans="1:9" ht="12" customHeight="1" x14ac:dyDescent="0.15">
      <c r="A47" s="177" t="s">
        <v>101</v>
      </c>
      <c r="B47" s="153">
        <v>17</v>
      </c>
      <c r="C47" s="153">
        <v>32</v>
      </c>
      <c r="D47" s="153">
        <v>53</v>
      </c>
      <c r="E47" s="153">
        <v>37</v>
      </c>
      <c r="F47" s="153">
        <v>54</v>
      </c>
      <c r="G47" s="153">
        <v>36</v>
      </c>
      <c r="H47" s="153"/>
      <c r="I47" s="153"/>
    </row>
    <row r="48" spans="1:9" ht="12" customHeight="1" x14ac:dyDescent="0.15">
      <c r="A48" s="175" t="s">
        <v>61</v>
      </c>
      <c r="B48" s="168"/>
      <c r="C48" s="168"/>
      <c r="D48" s="168">
        <v>9</v>
      </c>
      <c r="E48" s="168">
        <v>1</v>
      </c>
      <c r="F48" s="168">
        <v>6</v>
      </c>
      <c r="G48" s="168">
        <v>4</v>
      </c>
      <c r="H48" s="168">
        <v>3</v>
      </c>
      <c r="I48" s="168">
        <v>8</v>
      </c>
    </row>
    <row r="49" spans="1:9" ht="12" customHeight="1" x14ac:dyDescent="0.15">
      <c r="A49" s="2" t="s">
        <v>568</v>
      </c>
      <c r="B49" s="153">
        <v>18</v>
      </c>
      <c r="C49" s="153">
        <v>29</v>
      </c>
      <c r="D49" s="153">
        <v>51</v>
      </c>
      <c r="E49" s="153">
        <v>37</v>
      </c>
      <c r="F49" s="153">
        <v>54</v>
      </c>
      <c r="G49" s="153">
        <v>36</v>
      </c>
      <c r="H49" s="153"/>
      <c r="I49" s="153"/>
    </row>
    <row r="50" spans="1:9" ht="12" customHeight="1" x14ac:dyDescent="0.15">
      <c r="A50" s="178" t="s">
        <v>61</v>
      </c>
      <c r="B50" s="168"/>
      <c r="C50" s="168"/>
      <c r="D50" s="168">
        <v>5</v>
      </c>
      <c r="E50" s="168">
        <v>2</v>
      </c>
      <c r="F50" s="168">
        <v>6</v>
      </c>
      <c r="G50" s="168">
        <v>4</v>
      </c>
      <c r="H50" s="168">
        <v>3</v>
      </c>
      <c r="I50" s="168">
        <v>9</v>
      </c>
    </row>
    <row r="51" spans="1:9" ht="12" customHeight="1" x14ac:dyDescent="0.15">
      <c r="A51" s="155" t="s">
        <v>569</v>
      </c>
      <c r="B51" s="153">
        <v>18</v>
      </c>
      <c r="C51" s="153">
        <v>26</v>
      </c>
      <c r="D51" s="153">
        <v>48</v>
      </c>
      <c r="E51" s="153">
        <v>30</v>
      </c>
      <c r="F51" s="153">
        <v>51</v>
      </c>
      <c r="G51" s="153">
        <v>35</v>
      </c>
      <c r="H51" s="153"/>
      <c r="I51" s="153"/>
    </row>
    <row r="52" spans="1:9" ht="12" customHeight="1" x14ac:dyDescent="0.15">
      <c r="A52" s="168" t="s">
        <v>61</v>
      </c>
      <c r="B52" s="168"/>
      <c r="C52" s="168"/>
      <c r="D52" s="168">
        <v>5</v>
      </c>
      <c r="E52" s="168">
        <v>3</v>
      </c>
      <c r="F52" s="168">
        <v>6</v>
      </c>
      <c r="G52" s="168">
        <v>4</v>
      </c>
      <c r="H52" s="168">
        <v>3</v>
      </c>
      <c r="I52" s="168">
        <v>9</v>
      </c>
    </row>
    <row r="53" spans="1:9" ht="12" customHeight="1" x14ac:dyDescent="0.15">
      <c r="A53" s="2" t="s">
        <v>570</v>
      </c>
      <c r="B53" s="153">
        <v>20</v>
      </c>
      <c r="C53" s="153">
        <v>29</v>
      </c>
      <c r="D53" s="153">
        <v>40</v>
      </c>
      <c r="E53" s="153">
        <v>22</v>
      </c>
      <c r="F53" s="153">
        <v>49</v>
      </c>
      <c r="G53" s="153">
        <v>31</v>
      </c>
      <c r="H53" s="153"/>
      <c r="I53" s="153"/>
    </row>
    <row r="54" spans="1:9" ht="12" customHeight="1" x14ac:dyDescent="0.15">
      <c r="A54" s="168" t="s">
        <v>61</v>
      </c>
      <c r="B54" s="168"/>
      <c r="C54" s="168"/>
      <c r="D54" s="168">
        <v>22</v>
      </c>
      <c r="E54" s="168">
        <v>12</v>
      </c>
      <c r="F54" s="168">
        <v>10</v>
      </c>
      <c r="G54" s="168">
        <v>4</v>
      </c>
      <c r="H54" s="168">
        <v>3</v>
      </c>
      <c r="I54" s="168">
        <v>9</v>
      </c>
    </row>
    <row r="55" spans="1:9" ht="12" customHeight="1" x14ac:dyDescent="0.15">
      <c r="A55" s="2" t="s">
        <v>571</v>
      </c>
      <c r="B55" s="153">
        <v>20</v>
      </c>
      <c r="C55" s="153">
        <v>26</v>
      </c>
      <c r="D55" s="178">
        <v>43</v>
      </c>
      <c r="E55" s="178">
        <v>22</v>
      </c>
      <c r="F55" s="178">
        <v>49</v>
      </c>
      <c r="G55" s="178">
        <v>31</v>
      </c>
      <c r="H55" s="178"/>
      <c r="I55" s="178"/>
    </row>
    <row r="56" spans="1:9" ht="12" customHeight="1" x14ac:dyDescent="0.15">
      <c r="A56" s="178" t="s">
        <v>61</v>
      </c>
      <c r="B56" s="178"/>
      <c r="C56" s="178"/>
      <c r="D56" s="178">
        <v>20</v>
      </c>
      <c r="E56" s="178">
        <v>10</v>
      </c>
      <c r="F56" s="178">
        <v>7</v>
      </c>
      <c r="G56" s="178">
        <v>4</v>
      </c>
      <c r="H56" s="178">
        <v>3</v>
      </c>
      <c r="I56" s="178">
        <v>8</v>
      </c>
    </row>
    <row r="57" spans="1:9" ht="12" customHeight="1" x14ac:dyDescent="0.15">
      <c r="A57" s="155" t="s">
        <v>572</v>
      </c>
      <c r="B57" s="153">
        <v>19</v>
      </c>
      <c r="C57" s="179">
        <v>24</v>
      </c>
      <c r="D57" s="153">
        <v>45</v>
      </c>
      <c r="E57" s="153">
        <v>20</v>
      </c>
      <c r="F57" s="153">
        <v>49</v>
      </c>
      <c r="G57" s="153">
        <v>31</v>
      </c>
      <c r="H57" s="153"/>
      <c r="I57" s="153"/>
    </row>
    <row r="58" spans="1:9" ht="12" customHeight="1" x14ac:dyDescent="0.15">
      <c r="A58" s="168" t="s">
        <v>61</v>
      </c>
      <c r="B58" s="168"/>
      <c r="C58" s="180"/>
      <c r="D58" s="168">
        <v>27</v>
      </c>
      <c r="E58" s="168">
        <v>12</v>
      </c>
      <c r="F58" s="168">
        <v>7</v>
      </c>
      <c r="G58" s="168">
        <v>4</v>
      </c>
      <c r="H58" s="168">
        <v>3</v>
      </c>
      <c r="I58" s="168">
        <v>7</v>
      </c>
    </row>
    <row r="59" spans="1:9" ht="12" customHeight="1" x14ac:dyDescent="0.15">
      <c r="A59" s="155" t="s">
        <v>573</v>
      </c>
      <c r="B59" s="153">
        <v>19</v>
      </c>
      <c r="C59" s="179">
        <v>24</v>
      </c>
      <c r="D59" s="153">
        <v>45</v>
      </c>
      <c r="E59" s="153">
        <v>20</v>
      </c>
      <c r="F59" s="153">
        <v>49</v>
      </c>
      <c r="G59" s="153">
        <v>31</v>
      </c>
      <c r="H59" s="153"/>
      <c r="I59" s="153"/>
    </row>
    <row r="60" spans="1:9" ht="12" customHeight="1" x14ac:dyDescent="0.15">
      <c r="A60" s="168" t="s">
        <v>61</v>
      </c>
      <c r="B60" s="168"/>
      <c r="C60" s="180"/>
      <c r="D60" s="168">
        <v>27</v>
      </c>
      <c r="E60" s="168">
        <v>12</v>
      </c>
      <c r="F60" s="168">
        <v>7</v>
      </c>
      <c r="G60" s="168">
        <v>4</v>
      </c>
      <c r="H60" s="168">
        <v>3</v>
      </c>
      <c r="I60" s="168">
        <v>7</v>
      </c>
    </row>
    <row r="61" spans="1:9" ht="12" customHeight="1" x14ac:dyDescent="0.15">
      <c r="A61" s="155" t="s">
        <v>574</v>
      </c>
      <c r="B61" s="153">
        <v>20</v>
      </c>
      <c r="C61" s="179">
        <v>26</v>
      </c>
      <c r="D61" s="153">
        <v>45</v>
      </c>
      <c r="E61" s="153">
        <v>20</v>
      </c>
      <c r="F61" s="153">
        <v>49</v>
      </c>
      <c r="G61" s="153">
        <v>31</v>
      </c>
      <c r="H61" s="153"/>
      <c r="I61" s="153"/>
    </row>
    <row r="62" spans="1:9" ht="12" customHeight="1" x14ac:dyDescent="0.15">
      <c r="A62" s="168" t="s">
        <v>61</v>
      </c>
      <c r="B62" s="168"/>
      <c r="C62" s="180"/>
      <c r="D62" s="168">
        <v>6</v>
      </c>
      <c r="E62" s="168">
        <v>7</v>
      </c>
      <c r="F62" s="168">
        <v>5</v>
      </c>
      <c r="G62" s="168">
        <v>3</v>
      </c>
      <c r="H62" s="168">
        <v>3</v>
      </c>
      <c r="I62" s="168">
        <v>7</v>
      </c>
    </row>
    <row r="63" spans="1:9" ht="12" customHeight="1" x14ac:dyDescent="0.15">
      <c r="A63" s="155" t="s">
        <v>575</v>
      </c>
      <c r="B63" s="153">
        <v>19</v>
      </c>
      <c r="C63" s="179">
        <v>26</v>
      </c>
      <c r="D63" s="153">
        <v>45</v>
      </c>
      <c r="E63" s="153">
        <v>20</v>
      </c>
      <c r="F63" s="153">
        <v>49</v>
      </c>
      <c r="G63" s="153">
        <v>31</v>
      </c>
      <c r="H63" s="153"/>
      <c r="I63" s="153"/>
    </row>
    <row r="64" spans="1:9" ht="12" customHeight="1" x14ac:dyDescent="0.15">
      <c r="A64" s="168" t="s">
        <v>61</v>
      </c>
      <c r="B64" s="168"/>
      <c r="C64" s="180"/>
      <c r="D64" s="168">
        <v>6</v>
      </c>
      <c r="E64" s="168">
        <v>8</v>
      </c>
      <c r="F64" s="168">
        <v>7</v>
      </c>
      <c r="G64" s="168">
        <v>3</v>
      </c>
      <c r="H64" s="168">
        <v>3</v>
      </c>
      <c r="I64" s="168">
        <v>7</v>
      </c>
    </row>
    <row r="65" spans="1:9" ht="12" customHeight="1" x14ac:dyDescent="0.15">
      <c r="A65" s="2" t="s">
        <v>576</v>
      </c>
      <c r="B65" s="177">
        <v>18</v>
      </c>
      <c r="C65" s="153">
        <v>22</v>
      </c>
      <c r="D65" s="153">
        <v>45</v>
      </c>
      <c r="E65" s="153">
        <v>20</v>
      </c>
      <c r="F65" s="153">
        <v>49</v>
      </c>
      <c r="G65" s="153">
        <v>31</v>
      </c>
      <c r="H65" s="153"/>
      <c r="I65" s="153"/>
    </row>
    <row r="66" spans="1:9" ht="12" customHeight="1" x14ac:dyDescent="0.15">
      <c r="A66" s="168" t="s">
        <v>61</v>
      </c>
      <c r="B66" s="175"/>
      <c r="C66" s="168"/>
      <c r="D66" s="168">
        <v>7</v>
      </c>
      <c r="E66" s="168">
        <v>7</v>
      </c>
      <c r="F66" s="168">
        <v>11</v>
      </c>
      <c r="G66" s="168">
        <v>3</v>
      </c>
      <c r="H66" s="168">
        <v>3</v>
      </c>
      <c r="I66" s="168">
        <v>7</v>
      </c>
    </row>
    <row r="67" spans="1:9" ht="12" customHeight="1" x14ac:dyDescent="0.15">
      <c r="A67" s="2" t="s">
        <v>577</v>
      </c>
      <c r="B67" s="177">
        <v>18</v>
      </c>
      <c r="C67" s="153">
        <v>22</v>
      </c>
      <c r="D67" s="153">
        <v>45</v>
      </c>
      <c r="E67" s="153">
        <v>20</v>
      </c>
      <c r="F67" s="153">
        <v>49</v>
      </c>
      <c r="G67" s="153">
        <v>31</v>
      </c>
      <c r="H67" s="153"/>
      <c r="I67" s="153"/>
    </row>
    <row r="68" spans="1:9" ht="12" customHeight="1" x14ac:dyDescent="0.15">
      <c r="A68" s="168" t="s">
        <v>61</v>
      </c>
      <c r="B68" s="175"/>
      <c r="C68" s="168"/>
      <c r="D68" s="168">
        <v>7</v>
      </c>
      <c r="E68" s="168">
        <v>7</v>
      </c>
      <c r="F68" s="168">
        <v>10</v>
      </c>
      <c r="G68" s="168">
        <v>3</v>
      </c>
      <c r="H68" s="168">
        <v>3</v>
      </c>
      <c r="I68" s="168">
        <v>7</v>
      </c>
    </row>
    <row r="69" spans="1:9" ht="12" customHeight="1" x14ac:dyDescent="0.15">
      <c r="A69" s="2" t="s">
        <v>578</v>
      </c>
      <c r="B69" s="153">
        <v>27</v>
      </c>
      <c r="C69" s="153">
        <v>18</v>
      </c>
      <c r="D69" s="153">
        <v>45</v>
      </c>
      <c r="E69" s="153">
        <v>20</v>
      </c>
      <c r="F69" s="153">
        <v>49</v>
      </c>
      <c r="G69" s="153">
        <v>31</v>
      </c>
      <c r="H69" s="153"/>
      <c r="I69" s="153"/>
    </row>
    <row r="70" spans="1:9" ht="12" customHeight="1" x14ac:dyDescent="0.15">
      <c r="A70" s="168" t="s">
        <v>61</v>
      </c>
      <c r="B70" s="168"/>
      <c r="C70" s="168"/>
      <c r="D70" s="168">
        <v>8</v>
      </c>
      <c r="E70" s="168">
        <v>10</v>
      </c>
      <c r="F70" s="168">
        <v>14</v>
      </c>
      <c r="G70" s="168">
        <v>3</v>
      </c>
      <c r="H70" s="168">
        <v>3</v>
      </c>
      <c r="I70" s="168">
        <v>6</v>
      </c>
    </row>
    <row r="71" spans="1:9" ht="12" customHeight="1" x14ac:dyDescent="0.15">
      <c r="A71" s="2" t="s">
        <v>579</v>
      </c>
      <c r="B71" s="177">
        <v>27</v>
      </c>
      <c r="C71" s="153">
        <v>17</v>
      </c>
      <c r="D71" s="153">
        <v>44</v>
      </c>
      <c r="E71" s="153">
        <v>21</v>
      </c>
      <c r="F71" s="153">
        <v>49</v>
      </c>
      <c r="G71" s="153">
        <v>31</v>
      </c>
      <c r="H71" s="153"/>
      <c r="I71" s="153"/>
    </row>
    <row r="72" spans="1:9" ht="12" customHeight="1" x14ac:dyDescent="0.15">
      <c r="A72" s="168" t="s">
        <v>61</v>
      </c>
      <c r="B72" s="175"/>
      <c r="C72" s="168"/>
      <c r="D72" s="168">
        <v>18</v>
      </c>
      <c r="E72" s="168">
        <v>8</v>
      </c>
      <c r="F72" s="168">
        <v>15</v>
      </c>
      <c r="G72" s="168">
        <v>9</v>
      </c>
      <c r="H72" s="168">
        <v>3</v>
      </c>
      <c r="I72" s="168">
        <v>6</v>
      </c>
    </row>
    <row r="73" spans="1:9" ht="12" customHeight="1" x14ac:dyDescent="0.15">
      <c r="A73" s="2" t="s">
        <v>580</v>
      </c>
      <c r="B73" s="177">
        <v>26</v>
      </c>
      <c r="C73" s="153">
        <v>15</v>
      </c>
      <c r="D73" s="153">
        <v>42</v>
      </c>
      <c r="E73" s="153">
        <v>20</v>
      </c>
      <c r="F73" s="153">
        <v>49</v>
      </c>
      <c r="G73" s="153">
        <v>31</v>
      </c>
      <c r="H73" s="153"/>
      <c r="I73" s="153"/>
    </row>
    <row r="74" spans="1:9" ht="12" customHeight="1" x14ac:dyDescent="0.15">
      <c r="A74" s="168" t="s">
        <v>61</v>
      </c>
      <c r="B74" s="175"/>
      <c r="C74" s="168"/>
      <c r="D74" s="168">
        <v>16</v>
      </c>
      <c r="E74" s="168">
        <v>10</v>
      </c>
      <c r="F74" s="168">
        <v>10</v>
      </c>
      <c r="G74" s="168">
        <v>7</v>
      </c>
      <c r="H74" s="168">
        <v>3</v>
      </c>
      <c r="I74" s="168">
        <v>8</v>
      </c>
    </row>
    <row r="75" spans="1:9" ht="12" customHeight="1" x14ac:dyDescent="0.15">
      <c r="A75" s="174" t="s">
        <v>505</v>
      </c>
      <c r="B75" s="177">
        <v>26</v>
      </c>
      <c r="C75" s="153">
        <v>12</v>
      </c>
      <c r="D75" s="153">
        <v>42</v>
      </c>
      <c r="E75" s="153">
        <v>19</v>
      </c>
      <c r="F75" s="153">
        <v>49</v>
      </c>
      <c r="G75" s="153">
        <v>31</v>
      </c>
      <c r="H75" s="153"/>
      <c r="I75" s="153"/>
    </row>
    <row r="76" spans="1:9" ht="12" customHeight="1" x14ac:dyDescent="0.15">
      <c r="A76" s="181" t="s">
        <v>506</v>
      </c>
      <c r="B76" s="175"/>
      <c r="C76" s="168"/>
      <c r="D76" s="168">
        <v>17</v>
      </c>
      <c r="E76" s="168">
        <v>11</v>
      </c>
      <c r="F76" s="168">
        <v>11</v>
      </c>
      <c r="G76" s="168">
        <v>3</v>
      </c>
      <c r="H76" s="168">
        <v>4</v>
      </c>
      <c r="I76" s="168">
        <v>6</v>
      </c>
    </row>
    <row r="77" spans="1:9" ht="12" customHeight="1" x14ac:dyDescent="0.15">
      <c r="A77" s="174" t="s">
        <v>581</v>
      </c>
      <c r="B77" s="177">
        <v>23</v>
      </c>
      <c r="C77" s="153">
        <v>12</v>
      </c>
      <c r="D77" s="153">
        <v>42</v>
      </c>
      <c r="E77" s="153">
        <v>18</v>
      </c>
      <c r="F77" s="153">
        <v>49</v>
      </c>
      <c r="G77" s="153">
        <v>31</v>
      </c>
      <c r="H77" s="153"/>
      <c r="I77" s="153"/>
    </row>
    <row r="78" spans="1:9" ht="12" customHeight="1" x14ac:dyDescent="0.15">
      <c r="A78" s="181" t="s">
        <v>506</v>
      </c>
      <c r="B78" s="175"/>
      <c r="C78" s="168"/>
      <c r="D78" s="168">
        <v>8</v>
      </c>
      <c r="E78" s="168">
        <v>6</v>
      </c>
      <c r="F78" s="168">
        <v>11</v>
      </c>
      <c r="G78" s="168">
        <v>2</v>
      </c>
      <c r="H78" s="168">
        <v>5</v>
      </c>
      <c r="I78" s="168">
        <v>8</v>
      </c>
    </row>
    <row r="79" spans="1:9" ht="12" customHeight="1" x14ac:dyDescent="0.15">
      <c r="A79" s="174" t="s">
        <v>582</v>
      </c>
      <c r="B79" s="177">
        <v>21</v>
      </c>
      <c r="C79" s="153">
        <v>11</v>
      </c>
      <c r="D79" s="153">
        <v>41</v>
      </c>
      <c r="E79" s="153">
        <v>19</v>
      </c>
      <c r="F79" s="153">
        <v>48</v>
      </c>
      <c r="G79" s="153">
        <v>30</v>
      </c>
      <c r="H79" s="153">
        <v>0</v>
      </c>
      <c r="I79" s="153">
        <v>0</v>
      </c>
    </row>
    <row r="80" spans="1:9" ht="12" customHeight="1" x14ac:dyDescent="0.15">
      <c r="A80" s="181" t="s">
        <v>506</v>
      </c>
      <c r="B80" s="175"/>
      <c r="C80" s="168"/>
      <c r="D80" s="168">
        <v>6</v>
      </c>
      <c r="E80" s="168">
        <v>5</v>
      </c>
      <c r="F80" s="168">
        <v>13</v>
      </c>
      <c r="G80" s="168">
        <v>8</v>
      </c>
      <c r="H80" s="168">
        <v>3</v>
      </c>
      <c r="I80" s="168">
        <v>6</v>
      </c>
    </row>
    <row r="81" spans="1:9" ht="12" customHeight="1" x14ac:dyDescent="0.15">
      <c r="A81" s="174" t="s">
        <v>640</v>
      </c>
      <c r="B81" s="177">
        <v>20</v>
      </c>
      <c r="C81" s="153">
        <v>9</v>
      </c>
      <c r="D81" s="153">
        <v>40</v>
      </c>
      <c r="E81" s="153">
        <v>19</v>
      </c>
      <c r="F81" s="153">
        <v>50</v>
      </c>
      <c r="G81" s="153">
        <v>27</v>
      </c>
      <c r="H81" s="153">
        <v>0</v>
      </c>
      <c r="I81" s="153">
        <v>0</v>
      </c>
    </row>
    <row r="82" spans="1:9" ht="12" customHeight="1" x14ac:dyDescent="0.15">
      <c r="A82" s="181" t="s">
        <v>506</v>
      </c>
      <c r="B82" s="175"/>
      <c r="C82" s="168"/>
      <c r="D82" s="168">
        <v>7</v>
      </c>
      <c r="E82" s="168">
        <v>5</v>
      </c>
      <c r="F82" s="168">
        <v>6</v>
      </c>
      <c r="G82" s="168">
        <v>2</v>
      </c>
      <c r="H82" s="168">
        <v>3</v>
      </c>
      <c r="I82" s="168">
        <v>6</v>
      </c>
    </row>
    <row r="83" spans="1:9" ht="12" customHeight="1" x14ac:dyDescent="0.2">
      <c r="A83" s="176" t="s">
        <v>501</v>
      </c>
      <c r="B83" s="173"/>
      <c r="C83" s="173"/>
      <c r="D83" s="173"/>
      <c r="E83" s="173"/>
      <c r="F83" s="173"/>
      <c r="H83" s="162"/>
      <c r="I83" s="162"/>
    </row>
    <row r="94" spans="1:9" ht="12" customHeight="1" x14ac:dyDescent="0.2">
      <c r="B94" s="173"/>
      <c r="C94" s="173"/>
      <c r="D94" s="173"/>
      <c r="E94" s="173"/>
      <c r="F94" s="173"/>
      <c r="H94" s="162"/>
      <c r="I94" s="162"/>
    </row>
    <row r="95" spans="1:9" ht="12" customHeight="1" x14ac:dyDescent="0.2">
      <c r="B95" s="173"/>
      <c r="C95" s="173"/>
      <c r="D95" s="173"/>
      <c r="E95" s="173"/>
      <c r="F95" s="173"/>
      <c r="H95" s="162"/>
      <c r="I95" s="162"/>
    </row>
    <row r="96" spans="1:9" ht="12" customHeight="1" x14ac:dyDescent="0.2">
      <c r="B96" s="173"/>
      <c r="C96" s="173"/>
      <c r="D96" s="173"/>
      <c r="E96" s="173"/>
      <c r="F96" s="173"/>
      <c r="H96" s="162"/>
      <c r="I96" s="162"/>
    </row>
    <row r="97" spans="2:9" ht="12" customHeight="1" x14ac:dyDescent="0.2">
      <c r="B97" s="173"/>
      <c r="C97" s="173"/>
      <c r="D97" s="173"/>
      <c r="E97" s="173"/>
      <c r="F97" s="173"/>
      <c r="H97" s="162"/>
      <c r="I97" s="162"/>
    </row>
    <row r="98" spans="2:9" ht="12" customHeight="1" x14ac:dyDescent="0.2">
      <c r="B98" s="173"/>
      <c r="C98" s="173"/>
      <c r="D98" s="173"/>
      <c r="E98" s="173"/>
      <c r="F98" s="173"/>
      <c r="H98" s="162"/>
      <c r="I98" s="162"/>
    </row>
    <row r="99" spans="2:9" ht="12" customHeight="1" x14ac:dyDescent="0.2">
      <c r="B99" s="173"/>
      <c r="C99" s="173"/>
      <c r="D99" s="173"/>
      <c r="E99" s="173"/>
      <c r="F99" s="173"/>
      <c r="H99" s="162"/>
      <c r="I99" s="162"/>
    </row>
    <row r="100" spans="2:9" ht="12" customHeight="1" x14ac:dyDescent="0.2">
      <c r="B100" s="173"/>
      <c r="C100" s="173"/>
      <c r="D100" s="173"/>
      <c r="E100" s="173"/>
      <c r="F100" s="173"/>
      <c r="H100" s="162"/>
      <c r="I100" s="162"/>
    </row>
  </sheetData>
  <sheetProtection formatCells="0" insertColumns="0" insertRows="0"/>
  <mergeCells count="16">
    <mergeCell ref="A1:F1"/>
    <mergeCell ref="H1:I1"/>
    <mergeCell ref="A42:F42"/>
    <mergeCell ref="H42:I42"/>
    <mergeCell ref="B45:C45"/>
    <mergeCell ref="H44:I44"/>
    <mergeCell ref="H45:I45"/>
    <mergeCell ref="D45:E45"/>
    <mergeCell ref="F45:G45"/>
    <mergeCell ref="A45:A46"/>
    <mergeCell ref="H3:I3"/>
    <mergeCell ref="A4:A5"/>
    <mergeCell ref="B4:C4"/>
    <mergeCell ref="D4:E4"/>
    <mergeCell ref="F4:G4"/>
    <mergeCell ref="H4:I4"/>
  </mergeCells>
  <phoneticPr fontId="3"/>
  <pageMargins left="0.82677165354330717" right="0.19685039370078741" top="0.78740157480314965" bottom="0.78740157480314965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7DD61-24A1-4013-A8D6-3833D9CDFBD1}">
  <sheetPr codeName="Sheet4"/>
  <dimension ref="A1:X75"/>
  <sheetViews>
    <sheetView view="pageBreakPreview" zoomScaleNormal="100" zoomScaleSheetLayoutView="100" workbookViewId="0"/>
  </sheetViews>
  <sheetFormatPr defaultColWidth="9" defaultRowHeight="13.5" x14ac:dyDescent="0.15"/>
  <cols>
    <col min="1" max="1" width="10.375" customWidth="1"/>
    <col min="2" max="3" width="6.625" customWidth="1"/>
    <col min="4" max="4" width="7.75" customWidth="1"/>
    <col min="5" max="22" width="6.625" customWidth="1"/>
    <col min="23" max="23" width="8.125" customWidth="1"/>
    <col min="24" max="25" width="6.625" customWidth="1"/>
  </cols>
  <sheetData>
    <row r="1" spans="1:24" ht="17.25" x14ac:dyDescent="0.2">
      <c r="A1" s="1" t="s">
        <v>99</v>
      </c>
      <c r="Q1" s="4"/>
      <c r="R1" s="13"/>
      <c r="S1" s="13"/>
      <c r="T1" s="13"/>
      <c r="U1" s="13"/>
      <c r="V1" s="13"/>
      <c r="W1" s="13"/>
      <c r="X1" s="13"/>
    </row>
    <row r="2" spans="1:24" ht="17.25" x14ac:dyDescent="0.2">
      <c r="A2" s="1"/>
      <c r="Q2" s="4"/>
      <c r="R2" s="13"/>
      <c r="S2" s="13"/>
      <c r="T2" s="13"/>
      <c r="U2" s="13"/>
      <c r="V2" s="13"/>
      <c r="W2" s="13"/>
      <c r="X2" s="13"/>
    </row>
    <row r="3" spans="1:24" ht="17.100000000000001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O3" s="8"/>
      <c r="P3" s="8"/>
      <c r="Q3" s="8"/>
      <c r="R3" s="8"/>
      <c r="S3" s="8"/>
      <c r="T3" s="8"/>
      <c r="U3" s="8"/>
      <c r="V3" s="495" t="s">
        <v>586</v>
      </c>
      <c r="W3" s="504"/>
      <c r="X3" s="8"/>
    </row>
    <row r="4" spans="1:24" ht="17.100000000000001" customHeight="1" x14ac:dyDescent="0.15">
      <c r="A4" s="507" t="s">
        <v>10</v>
      </c>
      <c r="B4" s="83" t="s">
        <v>6</v>
      </c>
      <c r="C4" s="5" t="s">
        <v>7</v>
      </c>
      <c r="D4" s="500" t="s">
        <v>8</v>
      </c>
      <c r="E4" s="513"/>
      <c r="F4" s="501"/>
      <c r="G4" s="505" t="s">
        <v>9</v>
      </c>
      <c r="H4" s="505"/>
      <c r="I4" s="505"/>
      <c r="J4" s="505"/>
      <c r="K4" s="505"/>
      <c r="L4" s="505"/>
      <c r="M4" s="505"/>
      <c r="N4" s="505"/>
      <c r="O4" s="505" t="s">
        <v>18</v>
      </c>
      <c r="P4" s="505"/>
      <c r="Q4" s="505"/>
      <c r="R4" s="500"/>
      <c r="S4" s="510" t="s">
        <v>19</v>
      </c>
      <c r="T4" s="511"/>
      <c r="U4" s="511"/>
      <c r="V4" s="511"/>
      <c r="W4" s="5" t="s">
        <v>20</v>
      </c>
      <c r="X4" s="12"/>
    </row>
    <row r="5" spans="1:24" ht="17.100000000000001" customHeight="1" x14ac:dyDescent="0.15">
      <c r="A5" s="509"/>
      <c r="B5" s="8" t="s">
        <v>11</v>
      </c>
      <c r="C5" s="7" t="s">
        <v>11</v>
      </c>
      <c r="D5" s="8" t="s">
        <v>12</v>
      </c>
      <c r="E5" s="5" t="s">
        <v>13</v>
      </c>
      <c r="F5" s="84" t="s">
        <v>14</v>
      </c>
      <c r="G5" s="505" t="s">
        <v>15</v>
      </c>
      <c r="H5" s="505"/>
      <c r="I5" s="505"/>
      <c r="J5" s="505"/>
      <c r="K5" s="505" t="s">
        <v>16</v>
      </c>
      <c r="L5" s="505"/>
      <c r="M5" s="505"/>
      <c r="N5" s="505"/>
      <c r="O5" s="507" t="s">
        <v>17</v>
      </c>
      <c r="P5" s="507" t="s">
        <v>12</v>
      </c>
      <c r="Q5" s="507" t="s">
        <v>13</v>
      </c>
      <c r="R5" s="507" t="s">
        <v>14</v>
      </c>
      <c r="S5" s="512" t="s">
        <v>44</v>
      </c>
      <c r="T5" s="504"/>
      <c r="U5" s="504"/>
      <c r="V5" s="504"/>
      <c r="W5" s="2" t="s">
        <v>21</v>
      </c>
      <c r="X5" s="12"/>
    </row>
    <row r="6" spans="1:24" ht="17.100000000000001" customHeight="1" x14ac:dyDescent="0.15">
      <c r="A6" s="508"/>
      <c r="B6" s="73"/>
      <c r="C6" s="85"/>
      <c r="D6" s="73"/>
      <c r="E6" s="85"/>
      <c r="F6" s="86"/>
      <c r="G6" s="6" t="s">
        <v>17</v>
      </c>
      <c r="H6" s="6" t="s">
        <v>12</v>
      </c>
      <c r="I6" s="6" t="s">
        <v>13</v>
      </c>
      <c r="J6" s="6" t="s">
        <v>14</v>
      </c>
      <c r="K6" s="6" t="s">
        <v>17</v>
      </c>
      <c r="L6" s="6" t="s">
        <v>12</v>
      </c>
      <c r="M6" s="6" t="s">
        <v>13</v>
      </c>
      <c r="N6" s="6" t="s">
        <v>14</v>
      </c>
      <c r="O6" s="508"/>
      <c r="P6" s="508"/>
      <c r="Q6" s="508"/>
      <c r="R6" s="508"/>
      <c r="S6" s="33" t="s">
        <v>17</v>
      </c>
      <c r="T6" s="33" t="s">
        <v>12</v>
      </c>
      <c r="U6" s="33" t="s">
        <v>13</v>
      </c>
      <c r="V6" s="35" t="s">
        <v>14</v>
      </c>
      <c r="W6" s="85"/>
      <c r="X6" s="12"/>
    </row>
    <row r="7" spans="1:24" ht="17.100000000000001" customHeight="1" x14ac:dyDescent="0.15">
      <c r="A7" s="27" t="s">
        <v>601</v>
      </c>
      <c r="B7" s="11">
        <v>244</v>
      </c>
      <c r="C7" s="11">
        <v>244</v>
      </c>
      <c r="D7" s="24">
        <v>18316</v>
      </c>
      <c r="E7" s="11">
        <v>9151</v>
      </c>
      <c r="F7" s="11">
        <v>9165</v>
      </c>
      <c r="G7" s="11">
        <v>92</v>
      </c>
      <c r="H7" s="11">
        <v>5455</v>
      </c>
      <c r="I7" s="11">
        <v>2120</v>
      </c>
      <c r="J7" s="11">
        <v>3335</v>
      </c>
      <c r="K7" s="11">
        <v>119</v>
      </c>
      <c r="L7" s="11">
        <v>2836</v>
      </c>
      <c r="M7" s="11">
        <v>1356</v>
      </c>
      <c r="N7" s="11">
        <v>1480</v>
      </c>
      <c r="O7" s="11">
        <v>154</v>
      </c>
      <c r="P7" s="11">
        <v>1796</v>
      </c>
      <c r="Q7" s="11">
        <v>856</v>
      </c>
      <c r="R7" s="36">
        <v>940</v>
      </c>
      <c r="S7" s="11">
        <v>244</v>
      </c>
      <c r="T7" s="11">
        <v>8229</v>
      </c>
      <c r="U7" s="11">
        <v>4819</v>
      </c>
      <c r="V7" s="11">
        <v>3410</v>
      </c>
      <c r="W7" s="39">
        <v>75.099999999999994</v>
      </c>
      <c r="X7" s="12"/>
    </row>
    <row r="8" spans="1:24" ht="17.100000000000001" customHeight="1" x14ac:dyDescent="0.15">
      <c r="A8" s="27" t="s">
        <v>602</v>
      </c>
      <c r="B8" s="17">
        <v>245</v>
      </c>
      <c r="C8" s="17">
        <v>245</v>
      </c>
      <c r="D8" s="64">
        <f t="shared" ref="D8:D14" si="0">SUM(E8:F8)</f>
        <v>20968</v>
      </c>
      <c r="E8" s="17">
        <v>9997</v>
      </c>
      <c r="F8" s="17">
        <v>10971</v>
      </c>
      <c r="G8" s="17">
        <v>79</v>
      </c>
      <c r="H8" s="14">
        <v>5322</v>
      </c>
      <c r="I8" s="17">
        <v>2168</v>
      </c>
      <c r="J8" s="17">
        <v>3154</v>
      </c>
      <c r="K8" s="17">
        <v>105</v>
      </c>
      <c r="L8" s="14">
        <v>2775</v>
      </c>
      <c r="M8" s="17">
        <v>1256</v>
      </c>
      <c r="N8" s="17">
        <v>1519</v>
      </c>
      <c r="O8" s="11">
        <v>147</v>
      </c>
      <c r="P8" s="19">
        <v>1736</v>
      </c>
      <c r="Q8" s="11">
        <v>841</v>
      </c>
      <c r="R8" s="11">
        <v>895</v>
      </c>
      <c r="S8" s="11">
        <v>244</v>
      </c>
      <c r="T8" s="19">
        <v>11135</v>
      </c>
      <c r="U8" s="11">
        <v>5732</v>
      </c>
      <c r="V8" s="11">
        <v>5403</v>
      </c>
      <c r="W8" s="38">
        <v>85.58</v>
      </c>
      <c r="X8" s="12"/>
    </row>
    <row r="9" spans="1:24" ht="17.100000000000001" customHeight="1" x14ac:dyDescent="0.15">
      <c r="A9" s="27" t="s">
        <v>603</v>
      </c>
      <c r="B9" s="20">
        <v>164</v>
      </c>
      <c r="C9" s="20">
        <v>164</v>
      </c>
      <c r="D9" s="64">
        <f t="shared" si="0"/>
        <v>14865</v>
      </c>
      <c r="E9" s="20">
        <v>6690</v>
      </c>
      <c r="F9" s="20">
        <v>8175</v>
      </c>
      <c r="G9" s="20">
        <v>51</v>
      </c>
      <c r="H9" s="14">
        <v>3367</v>
      </c>
      <c r="I9" s="20">
        <v>1356</v>
      </c>
      <c r="J9" s="20">
        <v>2011</v>
      </c>
      <c r="K9" s="20">
        <v>76</v>
      </c>
      <c r="L9" s="14">
        <v>2027</v>
      </c>
      <c r="M9" s="20">
        <v>969</v>
      </c>
      <c r="N9" s="20">
        <v>1058</v>
      </c>
      <c r="O9" s="11">
        <v>110</v>
      </c>
      <c r="P9" s="19">
        <v>1571</v>
      </c>
      <c r="Q9" s="11">
        <v>731</v>
      </c>
      <c r="R9" s="11">
        <v>840</v>
      </c>
      <c r="S9" s="11">
        <v>164</v>
      </c>
      <c r="T9" s="19">
        <v>7900</v>
      </c>
      <c r="U9" s="11">
        <v>3634</v>
      </c>
      <c r="V9" s="11">
        <v>4266</v>
      </c>
      <c r="W9" s="38">
        <v>90.6</v>
      </c>
    </row>
    <row r="10" spans="1:24" ht="17.100000000000001" customHeight="1" x14ac:dyDescent="0.15">
      <c r="A10" s="27" t="s">
        <v>604</v>
      </c>
      <c r="B10" s="20">
        <v>243</v>
      </c>
      <c r="C10" s="20">
        <v>243</v>
      </c>
      <c r="D10" s="64">
        <f t="shared" si="0"/>
        <v>20261</v>
      </c>
      <c r="E10" s="20">
        <v>9706</v>
      </c>
      <c r="F10" s="20">
        <v>10555</v>
      </c>
      <c r="G10" s="20">
        <v>73</v>
      </c>
      <c r="H10" s="14">
        <v>4404</v>
      </c>
      <c r="I10" s="20">
        <v>1701</v>
      </c>
      <c r="J10" s="20">
        <v>2703</v>
      </c>
      <c r="K10" s="20">
        <v>118</v>
      </c>
      <c r="L10" s="14">
        <v>3162</v>
      </c>
      <c r="M10" s="20">
        <v>1655</v>
      </c>
      <c r="N10" s="20">
        <v>1507</v>
      </c>
      <c r="O10" s="11">
        <v>183</v>
      </c>
      <c r="P10" s="19">
        <v>2340</v>
      </c>
      <c r="Q10" s="11">
        <v>1218</v>
      </c>
      <c r="R10" s="11">
        <v>1122</v>
      </c>
      <c r="S10" s="11">
        <v>243</v>
      </c>
      <c r="T10" s="19">
        <v>10355</v>
      </c>
      <c r="U10" s="11">
        <v>5114</v>
      </c>
      <c r="V10" s="11">
        <v>5241</v>
      </c>
      <c r="W10" s="38">
        <v>83.37</v>
      </c>
      <c r="X10" s="12"/>
    </row>
    <row r="11" spans="1:24" ht="17.100000000000001" customHeight="1" x14ac:dyDescent="0.15">
      <c r="A11" s="27" t="s">
        <v>605</v>
      </c>
      <c r="B11" s="20">
        <v>241</v>
      </c>
      <c r="C11" s="20">
        <v>241</v>
      </c>
      <c r="D11" s="64">
        <f t="shared" si="0"/>
        <v>21345</v>
      </c>
      <c r="E11" s="20">
        <v>9903</v>
      </c>
      <c r="F11" s="20">
        <v>11442</v>
      </c>
      <c r="G11" s="20">
        <v>86</v>
      </c>
      <c r="H11" s="14">
        <v>4621</v>
      </c>
      <c r="I11" s="20">
        <v>1732</v>
      </c>
      <c r="J11" s="20">
        <v>2889</v>
      </c>
      <c r="K11" s="20">
        <v>119</v>
      </c>
      <c r="L11" s="14">
        <v>3020</v>
      </c>
      <c r="M11" s="20">
        <v>1547</v>
      </c>
      <c r="N11" s="20">
        <v>1473</v>
      </c>
      <c r="O11" s="11">
        <v>211</v>
      </c>
      <c r="P11" s="19">
        <v>2493</v>
      </c>
      <c r="Q11" s="11">
        <v>1282</v>
      </c>
      <c r="R11" s="11">
        <v>1211</v>
      </c>
      <c r="S11" s="11">
        <v>241</v>
      </c>
      <c r="T11" s="19">
        <v>11211</v>
      </c>
      <c r="U11" s="11">
        <v>5342</v>
      </c>
      <c r="V11" s="11">
        <v>5869</v>
      </c>
      <c r="W11" s="38">
        <v>88.57</v>
      </c>
      <c r="X11" s="12"/>
    </row>
    <row r="12" spans="1:24" ht="17.100000000000001" customHeight="1" x14ac:dyDescent="0.15">
      <c r="A12" s="27" t="s">
        <v>606</v>
      </c>
      <c r="B12" s="20">
        <v>243</v>
      </c>
      <c r="C12" s="20">
        <v>243</v>
      </c>
      <c r="D12" s="64">
        <f t="shared" si="0"/>
        <v>7325</v>
      </c>
      <c r="E12" s="20">
        <f>SUM(I12,M12,D38,H38)</f>
        <v>3159</v>
      </c>
      <c r="F12" s="20">
        <f>SUM(J12,N12,E38,I38)</f>
        <v>4166</v>
      </c>
      <c r="G12" s="20">
        <v>75</v>
      </c>
      <c r="H12" s="14">
        <f>SUM(I12:J12)</f>
        <v>4363</v>
      </c>
      <c r="I12" s="20">
        <v>1604</v>
      </c>
      <c r="J12" s="20">
        <v>2759</v>
      </c>
      <c r="K12" s="20">
        <v>128</v>
      </c>
      <c r="L12" s="14">
        <f>SUM(M12:N12)</f>
        <v>2962</v>
      </c>
      <c r="M12" s="20">
        <v>1555</v>
      </c>
      <c r="N12" s="20">
        <v>1407</v>
      </c>
      <c r="O12" s="11">
        <v>218</v>
      </c>
      <c r="P12" s="14">
        <f>SUM(Q12:R12)</f>
        <v>2573</v>
      </c>
      <c r="Q12" s="14">
        <v>1470</v>
      </c>
      <c r="R12" s="14">
        <v>1103</v>
      </c>
      <c r="S12" s="14">
        <v>243</v>
      </c>
      <c r="T12" s="14">
        <f>SUM(U12:V12)</f>
        <v>11552</v>
      </c>
      <c r="U12" s="14">
        <v>6257</v>
      </c>
      <c r="V12" s="14">
        <v>5295</v>
      </c>
      <c r="W12" s="38">
        <v>88.27</v>
      </c>
      <c r="X12" s="12"/>
    </row>
    <row r="13" spans="1:24" ht="17.100000000000001" customHeight="1" x14ac:dyDescent="0.15">
      <c r="A13" s="27" t="s">
        <v>607</v>
      </c>
      <c r="B13" s="20">
        <v>244</v>
      </c>
      <c r="C13" s="20">
        <v>244</v>
      </c>
      <c r="D13" s="64">
        <f t="shared" si="0"/>
        <v>18853</v>
      </c>
      <c r="E13" s="20">
        <v>8885</v>
      </c>
      <c r="F13" s="20">
        <v>9968</v>
      </c>
      <c r="G13" s="20">
        <v>50</v>
      </c>
      <c r="H13" s="14">
        <f>SUM(I13:J13)</f>
        <v>3585</v>
      </c>
      <c r="I13" s="20">
        <v>1480</v>
      </c>
      <c r="J13" s="20">
        <v>2105</v>
      </c>
      <c r="K13" s="20">
        <v>105</v>
      </c>
      <c r="L13" s="14">
        <f>SUM(M13:N13)</f>
        <v>2805</v>
      </c>
      <c r="M13" s="20">
        <v>1528</v>
      </c>
      <c r="N13" s="20">
        <v>1277</v>
      </c>
      <c r="O13" s="11">
        <v>211</v>
      </c>
      <c r="P13" s="14">
        <f>SUM(Q13:R13)</f>
        <v>2372</v>
      </c>
      <c r="Q13" s="14">
        <v>1410</v>
      </c>
      <c r="R13" s="14">
        <v>962</v>
      </c>
      <c r="S13" s="14">
        <v>244</v>
      </c>
      <c r="T13" s="14">
        <f>SUM(U13:V13)</f>
        <v>10091</v>
      </c>
      <c r="U13" s="14">
        <v>4467</v>
      </c>
      <c r="V13" s="14">
        <v>5624</v>
      </c>
      <c r="W13" s="38">
        <v>77.27</v>
      </c>
      <c r="X13" s="12"/>
    </row>
    <row r="14" spans="1:24" ht="17.100000000000001" customHeight="1" x14ac:dyDescent="0.15">
      <c r="A14" s="27" t="s">
        <v>608</v>
      </c>
      <c r="B14" s="20">
        <v>245</v>
      </c>
      <c r="C14" s="20">
        <v>245</v>
      </c>
      <c r="D14" s="64">
        <f t="shared" si="0"/>
        <v>20749</v>
      </c>
      <c r="E14" s="20">
        <v>8991</v>
      </c>
      <c r="F14" s="20">
        <v>11758</v>
      </c>
      <c r="G14" s="20">
        <v>400</v>
      </c>
      <c r="H14" s="14">
        <v>3720</v>
      </c>
      <c r="I14" s="20">
        <v>1527</v>
      </c>
      <c r="J14" s="20">
        <v>2193</v>
      </c>
      <c r="K14" s="20">
        <v>131</v>
      </c>
      <c r="L14" s="14">
        <v>3206</v>
      </c>
      <c r="M14" s="20">
        <v>1734</v>
      </c>
      <c r="N14" s="20">
        <v>1472</v>
      </c>
      <c r="O14" s="11">
        <v>400</v>
      </c>
      <c r="P14" s="14">
        <f>SUM(Q14:R14)</f>
        <v>3421</v>
      </c>
      <c r="Q14" s="14">
        <v>1801</v>
      </c>
      <c r="R14" s="14">
        <v>1620</v>
      </c>
      <c r="S14" s="14">
        <v>255</v>
      </c>
      <c r="T14" s="14">
        <f>SUM(U14:V14)</f>
        <v>10402</v>
      </c>
      <c r="U14" s="14">
        <v>3929</v>
      </c>
      <c r="V14" s="14">
        <v>6473</v>
      </c>
      <c r="W14" s="38">
        <v>84.69</v>
      </c>
      <c r="X14" s="12"/>
    </row>
    <row r="15" spans="1:24" ht="17.100000000000001" customHeight="1" x14ac:dyDescent="0.15">
      <c r="A15" s="27" t="s">
        <v>609</v>
      </c>
      <c r="B15" s="20">
        <v>244</v>
      </c>
      <c r="C15" s="20">
        <v>244</v>
      </c>
      <c r="D15" s="64">
        <v>22323</v>
      </c>
      <c r="E15" s="20">
        <v>9696</v>
      </c>
      <c r="F15" s="20">
        <v>12627</v>
      </c>
      <c r="G15" s="20">
        <v>71</v>
      </c>
      <c r="H15" s="14">
        <v>3816</v>
      </c>
      <c r="I15" s="20">
        <v>1528</v>
      </c>
      <c r="J15" s="20">
        <v>2288</v>
      </c>
      <c r="K15" s="20">
        <v>130</v>
      </c>
      <c r="L15" s="14">
        <v>3102</v>
      </c>
      <c r="M15" s="20">
        <v>1539</v>
      </c>
      <c r="N15" s="20">
        <v>1563</v>
      </c>
      <c r="O15" s="11">
        <v>562</v>
      </c>
      <c r="P15" s="19">
        <v>5016</v>
      </c>
      <c r="Q15" s="11">
        <v>2542</v>
      </c>
      <c r="R15" s="11">
        <v>2474</v>
      </c>
      <c r="S15" s="11">
        <v>244</v>
      </c>
      <c r="T15" s="19">
        <v>10389</v>
      </c>
      <c r="U15" s="11">
        <v>4087</v>
      </c>
      <c r="V15" s="11">
        <v>6302</v>
      </c>
      <c r="W15" s="38">
        <v>91.49</v>
      </c>
      <c r="X15" s="12"/>
    </row>
    <row r="16" spans="1:24" ht="17.100000000000001" customHeight="1" x14ac:dyDescent="0.15">
      <c r="A16" s="27" t="s">
        <v>610</v>
      </c>
      <c r="B16" s="20">
        <v>244</v>
      </c>
      <c r="C16" s="20">
        <v>244</v>
      </c>
      <c r="D16" s="64">
        <v>23713</v>
      </c>
      <c r="E16" s="20">
        <v>10497</v>
      </c>
      <c r="F16" s="20">
        <v>13216</v>
      </c>
      <c r="G16" s="20">
        <v>66</v>
      </c>
      <c r="H16" s="14">
        <v>3619</v>
      </c>
      <c r="I16" s="20">
        <v>1493</v>
      </c>
      <c r="J16" s="20">
        <v>2126</v>
      </c>
      <c r="K16" s="20">
        <v>128</v>
      </c>
      <c r="L16" s="14">
        <v>2912</v>
      </c>
      <c r="M16" s="20">
        <v>1349</v>
      </c>
      <c r="N16" s="20">
        <v>1563</v>
      </c>
      <c r="O16" s="11">
        <v>637</v>
      </c>
      <c r="P16" s="19">
        <v>7613</v>
      </c>
      <c r="Q16" s="11">
        <v>7613</v>
      </c>
      <c r="R16" s="11">
        <v>3940</v>
      </c>
      <c r="S16" s="11">
        <v>244</v>
      </c>
      <c r="T16" s="19">
        <v>9569</v>
      </c>
      <c r="U16" s="11">
        <v>3982</v>
      </c>
      <c r="V16" s="11">
        <v>5587</v>
      </c>
      <c r="W16" s="38">
        <v>97.2</v>
      </c>
      <c r="X16" s="12"/>
    </row>
    <row r="17" spans="1:24" ht="17.100000000000001" customHeight="1" x14ac:dyDescent="0.15">
      <c r="A17" s="27" t="s">
        <v>611</v>
      </c>
      <c r="B17" s="20">
        <v>243</v>
      </c>
      <c r="C17" s="20">
        <v>243</v>
      </c>
      <c r="D17" s="64">
        <v>21875</v>
      </c>
      <c r="E17" s="20">
        <v>9255</v>
      </c>
      <c r="F17" s="20">
        <v>12620</v>
      </c>
      <c r="G17" s="20">
        <v>109</v>
      </c>
      <c r="H17" s="14">
        <v>4032</v>
      </c>
      <c r="I17" s="20">
        <v>1764</v>
      </c>
      <c r="J17" s="20">
        <v>2268</v>
      </c>
      <c r="K17" s="20">
        <v>128</v>
      </c>
      <c r="L17" s="14">
        <v>2634</v>
      </c>
      <c r="M17" s="20">
        <v>1175</v>
      </c>
      <c r="N17" s="20">
        <v>1459</v>
      </c>
      <c r="O17" s="11">
        <v>753</v>
      </c>
      <c r="P17" s="19">
        <v>6661</v>
      </c>
      <c r="Q17" s="11">
        <v>2973</v>
      </c>
      <c r="R17" s="11">
        <v>3688</v>
      </c>
      <c r="S17" s="11">
        <v>243</v>
      </c>
      <c r="T17" s="19">
        <v>8548</v>
      </c>
      <c r="U17" s="11">
        <v>3343</v>
      </c>
      <c r="V17" s="11">
        <v>5205</v>
      </c>
      <c r="W17" s="38">
        <v>90.02</v>
      </c>
      <c r="X17" s="12"/>
    </row>
    <row r="18" spans="1:24" ht="17.100000000000001" customHeight="1" x14ac:dyDescent="0.15">
      <c r="A18" s="27" t="s">
        <v>612</v>
      </c>
      <c r="B18" s="20">
        <v>243</v>
      </c>
      <c r="C18" s="20">
        <v>243</v>
      </c>
      <c r="D18" s="60">
        <f>SUM(E18:F18)</f>
        <v>20300</v>
      </c>
      <c r="E18" s="37">
        <f t="shared" ref="E18:F22" si="1">SUM(I18,M18,Q18,U18)</f>
        <v>8593</v>
      </c>
      <c r="F18" s="37">
        <f t="shared" si="1"/>
        <v>11707</v>
      </c>
      <c r="G18" s="20">
        <v>71</v>
      </c>
      <c r="H18" s="14">
        <v>2425</v>
      </c>
      <c r="I18" s="20">
        <v>1065</v>
      </c>
      <c r="J18" s="20">
        <v>1360</v>
      </c>
      <c r="K18" s="20">
        <v>129</v>
      </c>
      <c r="L18" s="14">
        <v>2483</v>
      </c>
      <c r="M18" s="20">
        <v>1121</v>
      </c>
      <c r="N18" s="20">
        <v>1362</v>
      </c>
      <c r="O18" s="11">
        <v>817</v>
      </c>
      <c r="P18" s="19">
        <v>6393</v>
      </c>
      <c r="Q18" s="11">
        <v>2753</v>
      </c>
      <c r="R18" s="11">
        <v>3640</v>
      </c>
      <c r="S18" s="11">
        <v>243</v>
      </c>
      <c r="T18" s="19">
        <v>8999</v>
      </c>
      <c r="U18" s="11">
        <v>3654</v>
      </c>
      <c r="V18" s="11">
        <v>5345</v>
      </c>
      <c r="W18" s="38">
        <v>83.54</v>
      </c>
      <c r="X18" s="12"/>
    </row>
    <row r="19" spans="1:24" ht="17.100000000000001" customHeight="1" x14ac:dyDescent="0.15">
      <c r="A19" s="27" t="s">
        <v>613</v>
      </c>
      <c r="B19" s="20">
        <v>244</v>
      </c>
      <c r="C19" s="20">
        <v>244</v>
      </c>
      <c r="D19" s="60">
        <f>SUM(E19:F19)</f>
        <v>21228</v>
      </c>
      <c r="E19" s="37">
        <f t="shared" si="1"/>
        <v>9356</v>
      </c>
      <c r="F19" s="37">
        <f t="shared" si="1"/>
        <v>11872</v>
      </c>
      <c r="G19" s="20">
        <v>102</v>
      </c>
      <c r="H19" s="14">
        <v>2989</v>
      </c>
      <c r="I19" s="20">
        <v>1303</v>
      </c>
      <c r="J19" s="20">
        <v>1686</v>
      </c>
      <c r="K19" s="20">
        <v>131</v>
      </c>
      <c r="L19" s="14">
        <v>2471</v>
      </c>
      <c r="M19" s="20">
        <v>1248</v>
      </c>
      <c r="N19" s="20">
        <v>1223</v>
      </c>
      <c r="O19" s="11">
        <v>1032</v>
      </c>
      <c r="P19" s="19">
        <v>7287</v>
      </c>
      <c r="Q19" s="11">
        <v>3100</v>
      </c>
      <c r="R19" s="11">
        <v>4187</v>
      </c>
      <c r="S19" s="11">
        <v>244</v>
      </c>
      <c r="T19" s="19">
        <v>8481</v>
      </c>
      <c r="U19" s="11">
        <v>3705</v>
      </c>
      <c r="V19" s="11">
        <v>4776</v>
      </c>
      <c r="W19" s="41">
        <v>87</v>
      </c>
      <c r="X19" s="12"/>
    </row>
    <row r="20" spans="1:24" ht="17.100000000000001" customHeight="1" x14ac:dyDescent="0.15">
      <c r="A20" s="27" t="s">
        <v>614</v>
      </c>
      <c r="B20" s="20">
        <v>240</v>
      </c>
      <c r="C20" s="20">
        <v>240</v>
      </c>
      <c r="D20" s="60">
        <v>20529</v>
      </c>
      <c r="E20" s="37">
        <f t="shared" si="1"/>
        <v>7940</v>
      </c>
      <c r="F20" s="37">
        <f t="shared" si="1"/>
        <v>12589</v>
      </c>
      <c r="G20" s="20">
        <v>122</v>
      </c>
      <c r="H20" s="14">
        <v>3210</v>
      </c>
      <c r="I20" s="20">
        <v>1427</v>
      </c>
      <c r="J20" s="20">
        <v>1783</v>
      </c>
      <c r="K20" s="20">
        <v>124</v>
      </c>
      <c r="L20" s="14">
        <v>2337</v>
      </c>
      <c r="M20" s="20">
        <v>1237</v>
      </c>
      <c r="N20" s="20">
        <v>1100</v>
      </c>
      <c r="O20" s="11">
        <v>911</v>
      </c>
      <c r="P20" s="19">
        <v>6380</v>
      </c>
      <c r="Q20" s="11">
        <v>2425</v>
      </c>
      <c r="R20" s="11">
        <v>3955</v>
      </c>
      <c r="S20" s="11">
        <v>240</v>
      </c>
      <c r="T20" s="19">
        <v>8602</v>
      </c>
      <c r="U20" s="11">
        <v>2851</v>
      </c>
      <c r="V20" s="11">
        <v>5751</v>
      </c>
      <c r="W20" s="41">
        <v>85.53</v>
      </c>
      <c r="X20" s="12"/>
    </row>
    <row r="21" spans="1:24" ht="17.100000000000001" customHeight="1" x14ac:dyDescent="0.15">
      <c r="A21" s="40" t="s">
        <v>615</v>
      </c>
      <c r="B21" s="65">
        <v>240</v>
      </c>
      <c r="C21" s="65">
        <v>240</v>
      </c>
      <c r="D21" s="68">
        <f>SUM(E21:F21)</f>
        <v>15018</v>
      </c>
      <c r="E21" s="37">
        <f t="shared" si="1"/>
        <v>4903</v>
      </c>
      <c r="F21" s="37">
        <f t="shared" si="1"/>
        <v>10115</v>
      </c>
      <c r="G21" s="65">
        <v>73</v>
      </c>
      <c r="H21" s="66">
        <f>SUM(I21:J21)</f>
        <v>1998</v>
      </c>
      <c r="I21" s="65">
        <v>822</v>
      </c>
      <c r="J21" s="65">
        <v>1176</v>
      </c>
      <c r="K21" s="65">
        <v>66</v>
      </c>
      <c r="L21" s="66">
        <f>SUM(M21:N21)</f>
        <v>1406</v>
      </c>
      <c r="M21" s="65">
        <v>679</v>
      </c>
      <c r="N21" s="65">
        <v>727</v>
      </c>
      <c r="O21" s="65">
        <v>335</v>
      </c>
      <c r="P21" s="48">
        <f>SUM(Q21:R21)</f>
        <v>6089</v>
      </c>
      <c r="Q21" s="65">
        <v>2161</v>
      </c>
      <c r="R21" s="65">
        <v>3928</v>
      </c>
      <c r="S21" s="65">
        <v>240</v>
      </c>
      <c r="T21" s="48">
        <v>5525</v>
      </c>
      <c r="U21" s="65">
        <v>1241</v>
      </c>
      <c r="V21" s="65">
        <v>4284</v>
      </c>
      <c r="W21" s="67">
        <v>62.57</v>
      </c>
      <c r="X21" s="12"/>
    </row>
    <row r="22" spans="1:24" ht="17.100000000000001" customHeight="1" x14ac:dyDescent="0.15">
      <c r="A22" s="3" t="s">
        <v>616</v>
      </c>
      <c r="B22" s="65">
        <v>240</v>
      </c>
      <c r="C22" s="65">
        <v>211</v>
      </c>
      <c r="D22" s="68">
        <f>SUM(E22:F22)</f>
        <v>10438</v>
      </c>
      <c r="E22" s="37">
        <f>SUM(I22,M22,Q22,U22)</f>
        <v>3339</v>
      </c>
      <c r="F22" s="37">
        <f t="shared" si="1"/>
        <v>7099</v>
      </c>
      <c r="G22" s="65">
        <v>39</v>
      </c>
      <c r="H22" s="66">
        <f>SUM(I22:J22)</f>
        <v>561</v>
      </c>
      <c r="I22" s="65">
        <v>281</v>
      </c>
      <c r="J22" s="65">
        <v>280</v>
      </c>
      <c r="K22" s="65">
        <v>63</v>
      </c>
      <c r="L22" s="66">
        <f>SUM(M22:N22)</f>
        <v>1030</v>
      </c>
      <c r="M22" s="65">
        <v>543</v>
      </c>
      <c r="N22" s="65">
        <v>487</v>
      </c>
      <c r="O22" s="65">
        <v>211</v>
      </c>
      <c r="P22" s="48">
        <f>SUM(Q22:R22)</f>
        <v>1764</v>
      </c>
      <c r="Q22" s="65">
        <v>665</v>
      </c>
      <c r="R22" s="65">
        <v>1099</v>
      </c>
      <c r="S22" s="65">
        <v>211</v>
      </c>
      <c r="T22" s="48">
        <f>SUM(U22:V22)</f>
        <v>7083</v>
      </c>
      <c r="U22" s="65">
        <v>1850</v>
      </c>
      <c r="V22" s="65">
        <v>5233</v>
      </c>
      <c r="W22" s="67">
        <v>49.46</v>
      </c>
      <c r="X22" s="49"/>
    </row>
    <row r="23" spans="1:24" ht="17.100000000000001" customHeight="1" x14ac:dyDescent="0.15">
      <c r="A23" s="3" t="s">
        <v>617</v>
      </c>
      <c r="B23" s="65">
        <v>241</v>
      </c>
      <c r="C23" s="65">
        <v>238</v>
      </c>
      <c r="D23" s="68">
        <f>SUM(E23:F23)</f>
        <v>10722</v>
      </c>
      <c r="E23" s="37">
        <f>SUM(I23,M23,Q23,U23)</f>
        <v>3354</v>
      </c>
      <c r="F23" s="37">
        <f>SUM(J23,N23,R23,V23)</f>
        <v>7368</v>
      </c>
      <c r="G23" s="65">
        <v>38</v>
      </c>
      <c r="H23" s="66">
        <f>SUM(I23:J23)</f>
        <v>570</v>
      </c>
      <c r="I23" s="65">
        <v>291</v>
      </c>
      <c r="J23" s="65">
        <v>279</v>
      </c>
      <c r="K23" s="65">
        <v>60</v>
      </c>
      <c r="L23" s="66">
        <f>SUM(M23:N23)</f>
        <v>840</v>
      </c>
      <c r="M23" s="65">
        <v>550</v>
      </c>
      <c r="N23" s="65">
        <v>290</v>
      </c>
      <c r="O23" s="65">
        <v>238</v>
      </c>
      <c r="P23" s="48">
        <f>SUM(Q23:R23)</f>
        <v>1584</v>
      </c>
      <c r="Q23" s="65">
        <v>576</v>
      </c>
      <c r="R23" s="65">
        <v>1008</v>
      </c>
      <c r="S23" s="65">
        <v>238</v>
      </c>
      <c r="T23" s="48">
        <f>SUM(U23:V23)</f>
        <v>7728</v>
      </c>
      <c r="U23" s="65">
        <v>1937</v>
      </c>
      <c r="V23" s="65">
        <v>5791</v>
      </c>
      <c r="W23" s="67">
        <v>45.05</v>
      </c>
      <c r="X23" s="49"/>
    </row>
    <row r="24" spans="1:24" ht="17.100000000000001" customHeight="1" x14ac:dyDescent="0.15">
      <c r="A24" s="3" t="s">
        <v>641</v>
      </c>
      <c r="B24" s="65">
        <v>243</v>
      </c>
      <c r="C24" s="65">
        <v>239</v>
      </c>
      <c r="D24" s="68">
        <f>SUM(E24:F24)</f>
        <v>9818</v>
      </c>
      <c r="E24" s="37">
        <v>3359</v>
      </c>
      <c r="F24" s="37">
        <v>6459</v>
      </c>
      <c r="G24" s="65">
        <v>50</v>
      </c>
      <c r="H24" s="66">
        <f>SUM(I24:J24)</f>
        <v>559</v>
      </c>
      <c r="I24" s="65">
        <v>332</v>
      </c>
      <c r="J24" s="65">
        <v>227</v>
      </c>
      <c r="K24" s="65">
        <v>62</v>
      </c>
      <c r="L24" s="66">
        <f>SUM(M24:N24)</f>
        <v>972</v>
      </c>
      <c r="M24" s="65">
        <v>450</v>
      </c>
      <c r="N24" s="65">
        <v>522</v>
      </c>
      <c r="O24" s="65">
        <v>349</v>
      </c>
      <c r="P24" s="48">
        <f>SUM(Q24:R24)</f>
        <v>1885</v>
      </c>
      <c r="Q24" s="65">
        <v>873</v>
      </c>
      <c r="R24" s="65">
        <v>1012</v>
      </c>
      <c r="S24" s="65">
        <v>243</v>
      </c>
      <c r="T24" s="48">
        <f>SUM(U24:V24)</f>
        <v>6402</v>
      </c>
      <c r="U24" s="65">
        <v>1704</v>
      </c>
      <c r="V24" s="65">
        <v>4698</v>
      </c>
      <c r="W24" s="67">
        <v>41.08</v>
      </c>
      <c r="X24" s="49"/>
    </row>
    <row r="25" spans="1:24" ht="17.100000000000001" customHeight="1" x14ac:dyDescent="0.15">
      <c r="A25" s="3" t="s">
        <v>668</v>
      </c>
      <c r="B25" s="50">
        <v>240</v>
      </c>
      <c r="C25" s="50">
        <v>240</v>
      </c>
      <c r="D25" s="87">
        <v>10326</v>
      </c>
      <c r="E25" s="37">
        <v>3350.6666666666665</v>
      </c>
      <c r="F25" s="37">
        <v>6975.333333333333</v>
      </c>
      <c r="G25" s="50">
        <v>42.333333333333336</v>
      </c>
      <c r="H25" s="14">
        <v>563.33333333333337</v>
      </c>
      <c r="I25" s="50">
        <v>301.33333333333331</v>
      </c>
      <c r="J25" s="50">
        <v>262</v>
      </c>
      <c r="K25" s="50">
        <v>61.666666666666664</v>
      </c>
      <c r="L25" s="14">
        <v>947.33333333333337</v>
      </c>
      <c r="M25" s="50">
        <v>514.33333333333337</v>
      </c>
      <c r="N25" s="50">
        <v>433</v>
      </c>
      <c r="O25" s="50">
        <v>266</v>
      </c>
      <c r="P25" s="48">
        <v>1744.3333333333333</v>
      </c>
      <c r="Q25" s="50">
        <v>704.66666666666663</v>
      </c>
      <c r="R25" s="50">
        <v>1039.6666666666667</v>
      </c>
      <c r="S25" s="50">
        <v>230.66666666666666</v>
      </c>
      <c r="T25" s="48">
        <v>7071</v>
      </c>
      <c r="U25" s="50">
        <v>1830.3333333333333</v>
      </c>
      <c r="V25" s="50">
        <v>5240.666666666667</v>
      </c>
      <c r="W25" s="88">
        <v>45.196666666666658</v>
      </c>
      <c r="X25" s="49"/>
    </row>
    <row r="26" spans="1:24" ht="17.100000000000001" customHeight="1" x14ac:dyDescent="0.15">
      <c r="A26" t="s">
        <v>501</v>
      </c>
      <c r="B26" s="32"/>
      <c r="C26" s="32"/>
      <c r="D26" s="32"/>
      <c r="E26" s="32"/>
      <c r="F26" s="47"/>
      <c r="G26" s="4"/>
      <c r="H26" s="4"/>
      <c r="I26" s="9"/>
      <c r="J26" s="31"/>
      <c r="K26" s="4"/>
      <c r="L26" s="9"/>
      <c r="M26" s="9"/>
      <c r="N26" s="47"/>
      <c r="O26" s="47"/>
      <c r="P26" s="47"/>
      <c r="Q26" s="47"/>
      <c r="R26" s="47"/>
      <c r="S26" s="89"/>
      <c r="T26" s="9"/>
      <c r="U26" s="9"/>
      <c r="V26" s="4"/>
      <c r="W26" s="12"/>
      <c r="X26" s="12"/>
    </row>
    <row r="27" spans="1:24" ht="17.100000000000001" customHeight="1" x14ac:dyDescent="0.15">
      <c r="A27" s="8"/>
      <c r="B27" s="4"/>
      <c r="C27" s="4"/>
      <c r="D27" s="4"/>
      <c r="E27" s="4"/>
      <c r="F27" s="4"/>
      <c r="G27" s="9"/>
      <c r="H27" s="9"/>
      <c r="I27" s="9"/>
      <c r="J27" s="13"/>
      <c r="K27" s="9"/>
      <c r="L27" s="9"/>
      <c r="M27" s="9"/>
      <c r="N27" s="47"/>
      <c r="O27" s="47"/>
      <c r="P27" s="47"/>
      <c r="Q27" s="47"/>
      <c r="R27" s="47"/>
      <c r="S27" s="4"/>
      <c r="T27" s="9"/>
      <c r="U27" s="9"/>
      <c r="V27" s="4"/>
      <c r="W27" s="12"/>
      <c r="X27" s="8"/>
    </row>
    <row r="28" spans="1:24" ht="17.100000000000001" customHeight="1" x14ac:dyDescent="0.15">
      <c r="A28" s="4" t="s">
        <v>116</v>
      </c>
      <c r="B28" s="4"/>
      <c r="C28" s="9"/>
      <c r="D28" s="4"/>
      <c r="E28" s="4"/>
      <c r="F28" s="4"/>
      <c r="G28" s="9"/>
      <c r="H28" s="9"/>
      <c r="I28" s="9"/>
      <c r="J28" s="13"/>
      <c r="K28" s="9"/>
      <c r="L28" s="9"/>
      <c r="M28" s="9"/>
      <c r="N28" s="47"/>
      <c r="O28" s="47"/>
      <c r="P28" s="47"/>
      <c r="Q28" s="47"/>
      <c r="R28" s="47"/>
      <c r="S28" s="4"/>
      <c r="T28" s="9"/>
      <c r="U28" s="9"/>
      <c r="V28" s="4"/>
      <c r="W28" s="8"/>
    </row>
    <row r="29" spans="1:24" ht="17.100000000000001" customHeight="1" x14ac:dyDescent="0.15">
      <c r="A29" t="s">
        <v>549</v>
      </c>
      <c r="B29" s="4"/>
      <c r="C29" s="9"/>
      <c r="D29" s="4"/>
      <c r="E29" s="9"/>
      <c r="F29" s="4"/>
      <c r="G29" s="9"/>
      <c r="H29" s="9"/>
      <c r="I29" s="9"/>
      <c r="J29" s="13"/>
      <c r="K29" s="9"/>
      <c r="L29" s="9"/>
      <c r="M29" s="9"/>
      <c r="N29" s="4"/>
      <c r="O29" s="4"/>
      <c r="P29" s="4"/>
      <c r="Q29" s="4"/>
      <c r="R29" s="4"/>
      <c r="S29" s="4"/>
      <c r="T29" s="4"/>
      <c r="U29" s="4"/>
      <c r="V29" s="4"/>
    </row>
    <row r="30" spans="1:24" ht="17.100000000000001" customHeight="1" x14ac:dyDescent="0.15">
      <c r="A30" t="s">
        <v>550</v>
      </c>
      <c r="B30" s="4"/>
      <c r="C30" s="9"/>
      <c r="D30" s="4"/>
      <c r="E30" s="4"/>
      <c r="F30" s="4"/>
      <c r="G30" s="9"/>
      <c r="H30" s="9"/>
      <c r="I30" s="9"/>
      <c r="J30" s="13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4" ht="17.100000000000001" customHeight="1" x14ac:dyDescent="0.15">
      <c r="A31" t="s">
        <v>551</v>
      </c>
      <c r="B31" s="4"/>
      <c r="C31" s="9"/>
      <c r="D31" s="4"/>
      <c r="E31" s="4"/>
      <c r="F31" s="4"/>
      <c r="G31" s="9"/>
      <c r="H31" s="9"/>
      <c r="I31" s="9"/>
      <c r="J31" s="13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4" ht="17.100000000000001" customHeight="1" x14ac:dyDescent="0.15">
      <c r="A32" t="s">
        <v>662</v>
      </c>
      <c r="B32" s="34"/>
      <c r="C32" s="34"/>
      <c r="D32" s="34"/>
      <c r="E32" s="34"/>
      <c r="F32" s="34"/>
      <c r="G32" s="34"/>
      <c r="H32" s="34"/>
      <c r="I32" s="34"/>
      <c r="J32" s="30"/>
      <c r="K32" s="8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17.100000000000001" customHeight="1" x14ac:dyDescent="0.15">
      <c r="A33" t="s">
        <v>683</v>
      </c>
      <c r="B33" s="34"/>
      <c r="C33" s="34"/>
      <c r="D33" s="34"/>
      <c r="E33" s="34"/>
      <c r="F33" s="34"/>
      <c r="G33" s="34"/>
      <c r="H33" s="34"/>
      <c r="I33" s="34"/>
      <c r="J33" s="13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12.75" customHeight="1" x14ac:dyDescent="0.15">
      <c r="A34" s="8"/>
      <c r="B34" s="34"/>
      <c r="C34" s="96"/>
      <c r="D34" s="96"/>
      <c r="E34" s="96"/>
      <c r="F34" s="96"/>
      <c r="G34" s="96"/>
      <c r="H34" s="96"/>
      <c r="I34" s="34"/>
      <c r="J34" s="30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12.75" customHeight="1" x14ac:dyDescent="0.15">
      <c r="A35" s="8"/>
      <c r="B35" s="34"/>
      <c r="C35" s="96"/>
      <c r="D35" s="96"/>
      <c r="E35" s="96"/>
      <c r="F35" s="96"/>
      <c r="G35" s="96"/>
      <c r="H35" s="96"/>
      <c r="I35" s="34"/>
      <c r="J35" s="30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12.75" customHeight="1" x14ac:dyDescent="0.15">
      <c r="A36" s="8"/>
      <c r="B36" s="34"/>
      <c r="C36" s="96"/>
      <c r="D36" s="96"/>
      <c r="E36" s="96"/>
      <c r="F36" s="96"/>
      <c r="G36" s="96"/>
      <c r="H36" s="96"/>
      <c r="I36" s="34"/>
      <c r="J36" s="30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12.75" customHeight="1" x14ac:dyDescent="0.15">
      <c r="A37" s="8"/>
      <c r="B37" s="34"/>
      <c r="C37" s="9"/>
      <c r="D37" s="34"/>
      <c r="E37" s="34"/>
      <c r="F37" s="34"/>
      <c r="G37" s="9"/>
      <c r="H37" s="34"/>
      <c r="I37" s="34"/>
      <c r="J37" s="30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12.75" customHeight="1" x14ac:dyDescent="0.15">
      <c r="A38" s="8"/>
      <c r="B38" s="34"/>
      <c r="C38" s="29"/>
      <c r="D38" s="29"/>
      <c r="E38" s="29"/>
      <c r="F38" s="29"/>
      <c r="G38" s="29"/>
      <c r="H38" s="29"/>
      <c r="I38" s="29"/>
      <c r="J38" s="30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12.75" customHeight="1" x14ac:dyDescent="0.15">
      <c r="A39" s="8"/>
      <c r="B39" s="34"/>
      <c r="C39" s="29"/>
      <c r="D39" s="29"/>
      <c r="E39" s="29"/>
      <c r="F39" s="29"/>
      <c r="G39" s="29"/>
      <c r="H39" s="29"/>
      <c r="I39" s="29"/>
      <c r="J39" s="30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12.75" customHeight="1" x14ac:dyDescent="0.15">
      <c r="A40" s="8"/>
      <c r="B40" s="34"/>
      <c r="C40" s="29"/>
      <c r="D40" s="29"/>
      <c r="E40" s="29"/>
      <c r="F40" s="29"/>
      <c r="G40" s="29"/>
      <c r="H40" s="29"/>
      <c r="I40" s="29"/>
      <c r="J40" s="30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12.75" customHeight="1" x14ac:dyDescent="0.15">
      <c r="A41" s="8"/>
      <c r="B41" s="34"/>
      <c r="C41" s="9"/>
      <c r="D41" s="34"/>
      <c r="E41" s="34"/>
      <c r="F41" s="34"/>
      <c r="G41" s="9"/>
      <c r="H41" s="34"/>
      <c r="I41" s="34"/>
      <c r="J41" s="30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12.75" customHeight="1" x14ac:dyDescent="0.15">
      <c r="A42" s="8"/>
      <c r="B42" s="34"/>
      <c r="C42" s="9"/>
      <c r="D42" s="34"/>
      <c r="E42" s="34"/>
      <c r="F42" s="34"/>
      <c r="G42" s="9"/>
      <c r="H42" s="34"/>
      <c r="I42" s="34"/>
      <c r="J42" s="30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18.75" customHeight="1" x14ac:dyDescent="0.15">
      <c r="A43" s="8"/>
      <c r="B43" s="34"/>
      <c r="C43" s="9"/>
      <c r="D43" s="34"/>
      <c r="E43" s="34"/>
      <c r="F43" s="34"/>
      <c r="G43" s="9"/>
      <c r="H43" s="34"/>
      <c r="I43" s="34"/>
      <c r="J43" s="30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x14ac:dyDescent="0.15"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17.25" x14ac:dyDescent="0.2">
      <c r="A45" s="1" t="s">
        <v>99</v>
      </c>
      <c r="B45" s="8"/>
      <c r="C45" s="8"/>
      <c r="D45" s="8"/>
      <c r="E45" s="8"/>
      <c r="F45" s="4"/>
      <c r="G45" s="4"/>
      <c r="H45" s="8"/>
      <c r="I45" s="8"/>
      <c r="J45" s="4"/>
      <c r="K45" s="4"/>
      <c r="L45" s="4"/>
      <c r="M45" s="4"/>
      <c r="N45" s="4"/>
      <c r="O45" s="4"/>
      <c r="P45" s="4"/>
      <c r="Q45" s="4"/>
      <c r="R45" s="4"/>
      <c r="S45" s="8"/>
      <c r="T45" s="8"/>
      <c r="U45" s="8"/>
      <c r="V45" s="8"/>
    </row>
    <row r="46" spans="1:22" ht="18.75" customHeight="1" x14ac:dyDescent="0.2">
      <c r="A46" s="1" t="s">
        <v>587</v>
      </c>
    </row>
    <row r="47" spans="1:22" ht="17.100000000000001" customHeight="1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506" t="s">
        <v>37</v>
      </c>
      <c r="R47" s="506"/>
      <c r="U47" s="4"/>
      <c r="V47" s="4"/>
    </row>
    <row r="48" spans="1:22" ht="17.100000000000001" customHeight="1" x14ac:dyDescent="0.15">
      <c r="A48" s="507" t="s">
        <v>618</v>
      </c>
      <c r="B48" s="505" t="s">
        <v>38</v>
      </c>
      <c r="C48" s="505"/>
      <c r="D48" s="505"/>
      <c r="E48" s="505" t="s">
        <v>115</v>
      </c>
      <c r="F48" s="505"/>
      <c r="G48" s="505" t="s">
        <v>39</v>
      </c>
      <c r="H48" s="505"/>
      <c r="I48" s="505" t="s">
        <v>40</v>
      </c>
      <c r="J48" s="505"/>
      <c r="K48" s="505" t="s">
        <v>41</v>
      </c>
      <c r="L48" s="505"/>
      <c r="M48" s="505" t="s">
        <v>42</v>
      </c>
      <c r="N48" s="500"/>
      <c r="O48" s="500" t="s">
        <v>127</v>
      </c>
      <c r="P48" s="501"/>
      <c r="Q48" s="505" t="s">
        <v>100</v>
      </c>
      <c r="R48" s="505"/>
    </row>
    <row r="49" spans="1:24" ht="17.100000000000001" customHeight="1" x14ac:dyDescent="0.15">
      <c r="A49" s="508"/>
      <c r="B49" s="6" t="s">
        <v>43</v>
      </c>
      <c r="C49" s="6" t="s">
        <v>13</v>
      </c>
      <c r="D49" s="6" t="s">
        <v>14</v>
      </c>
      <c r="E49" s="6" t="s">
        <v>13</v>
      </c>
      <c r="F49" s="6" t="s">
        <v>14</v>
      </c>
      <c r="G49" s="6" t="s">
        <v>13</v>
      </c>
      <c r="H49" s="6" t="s">
        <v>14</v>
      </c>
      <c r="I49" s="6" t="s">
        <v>13</v>
      </c>
      <c r="J49" s="6" t="s">
        <v>14</v>
      </c>
      <c r="K49" s="6" t="s">
        <v>13</v>
      </c>
      <c r="L49" s="6" t="s">
        <v>14</v>
      </c>
      <c r="M49" s="6" t="s">
        <v>13</v>
      </c>
      <c r="N49" s="82" t="s">
        <v>14</v>
      </c>
      <c r="O49" s="6" t="s">
        <v>13</v>
      </c>
      <c r="P49" s="82" t="s">
        <v>14</v>
      </c>
      <c r="Q49" s="6" t="s">
        <v>13</v>
      </c>
      <c r="R49" s="6" t="s">
        <v>14</v>
      </c>
    </row>
    <row r="50" spans="1:24" ht="17.100000000000001" customHeight="1" x14ac:dyDescent="0.15">
      <c r="A50" s="27" t="s">
        <v>601</v>
      </c>
      <c r="B50" s="16">
        <v>2836</v>
      </c>
      <c r="C50" s="16">
        <v>1385</v>
      </c>
      <c r="D50" s="16">
        <v>1451</v>
      </c>
      <c r="E50" s="15">
        <v>0</v>
      </c>
      <c r="F50" s="15">
        <v>297</v>
      </c>
      <c r="G50" s="15">
        <v>25</v>
      </c>
      <c r="H50" s="15">
        <v>36</v>
      </c>
      <c r="I50" s="15">
        <v>0</v>
      </c>
      <c r="J50" s="15">
        <v>60</v>
      </c>
      <c r="K50" s="15">
        <v>0</v>
      </c>
      <c r="L50" s="16">
        <v>85</v>
      </c>
      <c r="M50" s="16">
        <v>948</v>
      </c>
      <c r="N50" s="21">
        <v>0</v>
      </c>
      <c r="O50" s="21">
        <v>0</v>
      </c>
      <c r="P50" s="21">
        <v>0</v>
      </c>
      <c r="Q50" s="16">
        <v>412</v>
      </c>
      <c r="R50" s="16">
        <v>973</v>
      </c>
    </row>
    <row r="51" spans="1:24" ht="17.100000000000001" customHeight="1" x14ac:dyDescent="0.15">
      <c r="A51" s="27" t="s">
        <v>602</v>
      </c>
      <c r="B51" s="18">
        <v>2775</v>
      </c>
      <c r="C51" s="18">
        <v>1256</v>
      </c>
      <c r="D51" s="18">
        <v>1519</v>
      </c>
      <c r="E51" s="10">
        <v>0</v>
      </c>
      <c r="F51" s="10">
        <v>307</v>
      </c>
      <c r="G51" s="10">
        <v>21</v>
      </c>
      <c r="H51" s="10">
        <v>41</v>
      </c>
      <c r="I51" s="10">
        <v>0</v>
      </c>
      <c r="J51" s="10">
        <v>59</v>
      </c>
      <c r="K51" s="10">
        <v>0</v>
      </c>
      <c r="L51" s="18">
        <v>91</v>
      </c>
      <c r="M51" s="18">
        <v>851</v>
      </c>
      <c r="N51" s="22">
        <v>0</v>
      </c>
      <c r="O51" s="21">
        <v>0</v>
      </c>
      <c r="P51" s="21">
        <v>0</v>
      </c>
      <c r="Q51" s="18">
        <v>384</v>
      </c>
      <c r="R51" s="18">
        <v>1021</v>
      </c>
    </row>
    <row r="52" spans="1:24" ht="17.100000000000001" customHeight="1" x14ac:dyDescent="0.15">
      <c r="A52" s="27" t="s">
        <v>603</v>
      </c>
      <c r="B52" s="18">
        <v>2027</v>
      </c>
      <c r="C52" s="18">
        <v>969</v>
      </c>
      <c r="D52" s="18">
        <v>1058</v>
      </c>
      <c r="E52" s="10">
        <v>0</v>
      </c>
      <c r="F52" s="10">
        <v>202</v>
      </c>
      <c r="G52" s="10">
        <v>15</v>
      </c>
      <c r="H52" s="10">
        <v>22</v>
      </c>
      <c r="I52" s="10">
        <v>0</v>
      </c>
      <c r="J52" s="10">
        <v>33</v>
      </c>
      <c r="K52" s="10">
        <v>0</v>
      </c>
      <c r="L52" s="18">
        <v>53</v>
      </c>
      <c r="M52" s="18">
        <v>658</v>
      </c>
      <c r="N52" s="22">
        <v>0</v>
      </c>
      <c r="O52" s="21">
        <v>0</v>
      </c>
      <c r="P52" s="21">
        <v>0</v>
      </c>
      <c r="Q52" s="18">
        <v>296</v>
      </c>
      <c r="R52" s="18">
        <v>748</v>
      </c>
    </row>
    <row r="53" spans="1:24" ht="17.100000000000001" customHeight="1" x14ac:dyDescent="0.15">
      <c r="A53" s="27" t="s">
        <v>604</v>
      </c>
      <c r="B53" s="18">
        <v>3162</v>
      </c>
      <c r="C53" s="18">
        <v>1655</v>
      </c>
      <c r="D53" s="18">
        <v>1507</v>
      </c>
      <c r="E53" s="10">
        <v>0</v>
      </c>
      <c r="F53" s="10">
        <v>329</v>
      </c>
      <c r="G53" s="10">
        <v>24</v>
      </c>
      <c r="H53" s="10">
        <v>25</v>
      </c>
      <c r="I53" s="10">
        <v>0</v>
      </c>
      <c r="J53" s="10">
        <v>41</v>
      </c>
      <c r="K53" s="10">
        <v>0</v>
      </c>
      <c r="L53" s="18">
        <v>75</v>
      </c>
      <c r="M53" s="18">
        <v>1092</v>
      </c>
      <c r="N53" s="22">
        <v>0</v>
      </c>
      <c r="O53" s="21">
        <v>0</v>
      </c>
      <c r="P53" s="21">
        <v>0</v>
      </c>
      <c r="Q53" s="18">
        <v>539</v>
      </c>
      <c r="R53" s="18">
        <v>1037</v>
      </c>
    </row>
    <row r="54" spans="1:24" ht="17.100000000000001" customHeight="1" x14ac:dyDescent="0.15">
      <c r="A54" s="27" t="s">
        <v>605</v>
      </c>
      <c r="B54" s="18">
        <v>3020</v>
      </c>
      <c r="C54" s="18">
        <v>1547</v>
      </c>
      <c r="D54" s="18">
        <v>1473</v>
      </c>
      <c r="E54" s="10">
        <v>0</v>
      </c>
      <c r="F54" s="10">
        <v>241</v>
      </c>
      <c r="G54" s="10">
        <v>24</v>
      </c>
      <c r="H54" s="10">
        <v>25</v>
      </c>
      <c r="I54" s="10">
        <v>0</v>
      </c>
      <c r="J54" s="10">
        <v>31</v>
      </c>
      <c r="K54" s="10">
        <v>0</v>
      </c>
      <c r="L54" s="18">
        <v>116</v>
      </c>
      <c r="M54" s="18">
        <v>1055</v>
      </c>
      <c r="N54" s="22">
        <v>0</v>
      </c>
      <c r="O54" s="21">
        <v>0</v>
      </c>
      <c r="P54" s="21">
        <v>0</v>
      </c>
      <c r="Q54" s="18">
        <v>468</v>
      </c>
      <c r="R54" s="18">
        <v>1060</v>
      </c>
      <c r="X54" s="4"/>
    </row>
    <row r="55" spans="1:24" ht="17.100000000000001" customHeight="1" x14ac:dyDescent="0.15">
      <c r="A55" s="27" t="s">
        <v>606</v>
      </c>
      <c r="B55" s="18">
        <v>2962</v>
      </c>
      <c r="C55" s="18">
        <v>1555</v>
      </c>
      <c r="D55" s="18">
        <v>1407</v>
      </c>
      <c r="E55" s="23">
        <v>0</v>
      </c>
      <c r="F55" s="18">
        <v>232</v>
      </c>
      <c r="G55" s="18">
        <v>24</v>
      </c>
      <c r="H55" s="18">
        <v>22</v>
      </c>
      <c r="I55" s="18">
        <v>0</v>
      </c>
      <c r="J55" s="18">
        <v>55</v>
      </c>
      <c r="K55" s="18">
        <v>0</v>
      </c>
      <c r="L55" s="18">
        <v>86</v>
      </c>
      <c r="M55" s="18">
        <v>1014</v>
      </c>
      <c r="N55" s="22">
        <v>0</v>
      </c>
      <c r="O55" s="21">
        <v>0</v>
      </c>
      <c r="P55" s="21">
        <v>0</v>
      </c>
      <c r="Q55" s="18">
        <v>517</v>
      </c>
      <c r="R55" s="18">
        <v>1012</v>
      </c>
      <c r="U55" s="4"/>
      <c r="V55" s="4"/>
      <c r="W55" s="4"/>
      <c r="X55" s="4"/>
    </row>
    <row r="56" spans="1:24" ht="17.100000000000001" customHeight="1" x14ac:dyDescent="0.15">
      <c r="A56" s="27" t="s">
        <v>607</v>
      </c>
      <c r="B56" s="18">
        <v>2805</v>
      </c>
      <c r="C56" s="18">
        <v>1528</v>
      </c>
      <c r="D56" s="18">
        <v>1277</v>
      </c>
      <c r="E56" s="23">
        <v>0</v>
      </c>
      <c r="F56" s="18">
        <v>236</v>
      </c>
      <c r="G56" s="18">
        <v>16</v>
      </c>
      <c r="H56" s="18">
        <v>27</v>
      </c>
      <c r="I56" s="18">
        <v>0</v>
      </c>
      <c r="J56" s="18">
        <v>49</v>
      </c>
      <c r="K56" s="18">
        <v>0</v>
      </c>
      <c r="L56" s="18">
        <v>87</v>
      </c>
      <c r="M56" s="18">
        <v>1081</v>
      </c>
      <c r="N56" s="22">
        <v>0</v>
      </c>
      <c r="O56" s="22">
        <v>0</v>
      </c>
      <c r="P56" s="18">
        <v>0</v>
      </c>
      <c r="Q56" s="18">
        <v>431</v>
      </c>
      <c r="R56" s="18">
        <v>873</v>
      </c>
      <c r="U56" s="4"/>
      <c r="V56" s="4"/>
      <c r="W56" s="4"/>
      <c r="X56" s="4"/>
    </row>
    <row r="57" spans="1:24" ht="17.100000000000001" customHeight="1" x14ac:dyDescent="0.15">
      <c r="A57" s="27" t="s">
        <v>608</v>
      </c>
      <c r="B57" s="18">
        <f>SUM(C57:D57)</f>
        <v>3206</v>
      </c>
      <c r="C57" s="18">
        <f>SUM(E57,G57,I57,K57,M57,O57,Q57)</f>
        <v>1731</v>
      </c>
      <c r="D57" s="18">
        <f>SUM(F57,H57,J57,L57,N57,P57,R57)</f>
        <v>1475</v>
      </c>
      <c r="E57" s="23">
        <v>0</v>
      </c>
      <c r="F57" s="18">
        <v>226</v>
      </c>
      <c r="G57" s="18">
        <v>26</v>
      </c>
      <c r="H57" s="18">
        <v>29</v>
      </c>
      <c r="I57" s="18">
        <v>0</v>
      </c>
      <c r="J57" s="18">
        <v>56</v>
      </c>
      <c r="K57" s="18">
        <v>0</v>
      </c>
      <c r="L57" s="18">
        <v>87</v>
      </c>
      <c r="M57" s="18">
        <v>1107</v>
      </c>
      <c r="N57" s="18">
        <v>3</v>
      </c>
      <c r="O57" s="18">
        <v>0</v>
      </c>
      <c r="P57" s="18">
        <v>0</v>
      </c>
      <c r="Q57" s="18">
        <v>598</v>
      </c>
      <c r="R57" s="18">
        <v>1074</v>
      </c>
      <c r="U57" s="4"/>
      <c r="V57" s="4"/>
      <c r="W57" s="4"/>
      <c r="X57" s="4"/>
    </row>
    <row r="58" spans="1:24" ht="17.100000000000001" customHeight="1" x14ac:dyDescent="0.15">
      <c r="A58" s="27" t="s">
        <v>609</v>
      </c>
      <c r="B58" s="25">
        <v>3102</v>
      </c>
      <c r="C58" s="25">
        <v>1539</v>
      </c>
      <c r="D58" s="25">
        <v>1563</v>
      </c>
      <c r="E58" s="26">
        <v>0</v>
      </c>
      <c r="F58" s="25">
        <v>225</v>
      </c>
      <c r="G58" s="25">
        <v>30</v>
      </c>
      <c r="H58" s="25">
        <v>28</v>
      </c>
      <c r="I58" s="25">
        <v>0</v>
      </c>
      <c r="J58" s="25">
        <v>53</v>
      </c>
      <c r="K58" s="25">
        <v>0</v>
      </c>
      <c r="L58" s="25">
        <v>90</v>
      </c>
      <c r="M58" s="25">
        <v>966</v>
      </c>
      <c r="N58" s="25">
        <v>6</v>
      </c>
      <c r="O58" s="25">
        <v>0</v>
      </c>
      <c r="P58" s="26">
        <v>0</v>
      </c>
      <c r="Q58" s="25">
        <v>543</v>
      </c>
      <c r="R58" s="25">
        <v>1161</v>
      </c>
      <c r="U58" s="4"/>
      <c r="V58" s="4"/>
      <c r="W58" s="4"/>
      <c r="X58" s="4"/>
    </row>
    <row r="59" spans="1:24" ht="17.100000000000001" customHeight="1" x14ac:dyDescent="0.15">
      <c r="A59" s="27" t="s">
        <v>610</v>
      </c>
      <c r="B59" s="25">
        <v>2912</v>
      </c>
      <c r="C59" s="25">
        <v>1349</v>
      </c>
      <c r="D59" s="25">
        <v>1563</v>
      </c>
      <c r="E59" s="26">
        <v>0</v>
      </c>
      <c r="F59" s="25">
        <v>203</v>
      </c>
      <c r="G59" s="25">
        <v>29</v>
      </c>
      <c r="H59" s="25">
        <v>25</v>
      </c>
      <c r="I59" s="25">
        <v>9</v>
      </c>
      <c r="J59" s="25">
        <v>45</v>
      </c>
      <c r="K59" s="25">
        <v>0</v>
      </c>
      <c r="L59" s="25">
        <v>119</v>
      </c>
      <c r="M59" s="25">
        <v>813</v>
      </c>
      <c r="N59" s="25">
        <v>2</v>
      </c>
      <c r="O59" s="25">
        <v>0</v>
      </c>
      <c r="P59" s="26">
        <v>0</v>
      </c>
      <c r="Q59" s="25">
        <v>498</v>
      </c>
      <c r="R59" s="25">
        <v>1169</v>
      </c>
      <c r="U59" s="4"/>
      <c r="V59" s="4"/>
      <c r="W59" s="4"/>
      <c r="X59" s="4"/>
    </row>
    <row r="60" spans="1:24" ht="17.100000000000001" customHeight="1" x14ac:dyDescent="0.15">
      <c r="A60" s="27" t="s">
        <v>611</v>
      </c>
      <c r="B60" s="25">
        <v>2634</v>
      </c>
      <c r="C60" s="25">
        <v>1175</v>
      </c>
      <c r="D60" s="25">
        <v>1459</v>
      </c>
      <c r="E60" s="25">
        <v>0</v>
      </c>
      <c r="F60" s="25">
        <v>159</v>
      </c>
      <c r="G60" s="25">
        <v>23</v>
      </c>
      <c r="H60" s="25">
        <v>27</v>
      </c>
      <c r="I60" s="25">
        <v>21</v>
      </c>
      <c r="J60" s="25">
        <v>50</v>
      </c>
      <c r="K60" s="25">
        <v>0</v>
      </c>
      <c r="L60" s="25">
        <v>134</v>
      </c>
      <c r="M60" s="25">
        <v>751</v>
      </c>
      <c r="N60" s="25">
        <v>4</v>
      </c>
      <c r="O60" s="25">
        <v>0</v>
      </c>
      <c r="P60" s="25">
        <v>0</v>
      </c>
      <c r="Q60" s="25">
        <v>380</v>
      </c>
      <c r="R60" s="25">
        <v>1085</v>
      </c>
      <c r="U60" s="4"/>
      <c r="V60" s="4"/>
      <c r="W60" s="4"/>
      <c r="X60" s="4"/>
    </row>
    <row r="61" spans="1:24" ht="17.100000000000001" customHeight="1" x14ac:dyDescent="0.15">
      <c r="A61" s="27" t="s">
        <v>612</v>
      </c>
      <c r="B61" s="25">
        <f t="shared" ref="B61:B66" si="2">SUM(C61:D61)</f>
        <v>2483</v>
      </c>
      <c r="C61" s="25">
        <f t="shared" ref="C61:D63" si="3">SUM(E61,G61,I61,K61,M61,O61,Q61)</f>
        <v>1120</v>
      </c>
      <c r="D61" s="25">
        <f t="shared" si="3"/>
        <v>1363</v>
      </c>
      <c r="E61" s="25">
        <v>0</v>
      </c>
      <c r="F61" s="25">
        <v>147</v>
      </c>
      <c r="G61" s="25">
        <v>25</v>
      </c>
      <c r="H61" s="25">
        <v>19</v>
      </c>
      <c r="I61" s="25">
        <v>18</v>
      </c>
      <c r="J61" s="25">
        <v>53</v>
      </c>
      <c r="K61" s="25">
        <v>0</v>
      </c>
      <c r="L61" s="25">
        <v>138</v>
      </c>
      <c r="M61" s="25">
        <v>721</v>
      </c>
      <c r="N61" s="25">
        <v>0</v>
      </c>
      <c r="O61" s="25">
        <v>0</v>
      </c>
      <c r="P61" s="25">
        <v>0</v>
      </c>
      <c r="Q61" s="25">
        <v>356</v>
      </c>
      <c r="R61" s="25">
        <v>1006</v>
      </c>
      <c r="U61" s="4"/>
      <c r="V61" s="4"/>
      <c r="W61" s="4"/>
      <c r="X61" s="4"/>
    </row>
    <row r="62" spans="1:24" ht="17.100000000000001" customHeight="1" x14ac:dyDescent="0.15">
      <c r="A62" s="27" t="s">
        <v>613</v>
      </c>
      <c r="B62" s="25">
        <f t="shared" si="2"/>
        <v>2471</v>
      </c>
      <c r="C62" s="25">
        <f t="shared" si="3"/>
        <v>1248</v>
      </c>
      <c r="D62" s="25">
        <f t="shared" si="3"/>
        <v>1223</v>
      </c>
      <c r="E62" s="25">
        <v>0</v>
      </c>
      <c r="F62" s="25">
        <v>121</v>
      </c>
      <c r="G62" s="25">
        <v>21</v>
      </c>
      <c r="H62" s="25">
        <v>15</v>
      </c>
      <c r="I62" s="25">
        <v>21</v>
      </c>
      <c r="J62" s="25">
        <v>53</v>
      </c>
      <c r="K62" s="25">
        <v>0</v>
      </c>
      <c r="L62" s="25">
        <v>162</v>
      </c>
      <c r="M62" s="25">
        <v>823</v>
      </c>
      <c r="N62" s="25">
        <v>7</v>
      </c>
      <c r="O62" s="25">
        <v>0</v>
      </c>
      <c r="P62" s="25">
        <v>0</v>
      </c>
      <c r="Q62" s="25">
        <v>383</v>
      </c>
      <c r="R62" s="25">
        <v>865</v>
      </c>
      <c r="U62" s="4"/>
      <c r="V62" s="4"/>
      <c r="W62" s="4"/>
    </row>
    <row r="63" spans="1:24" ht="17.100000000000001" customHeight="1" x14ac:dyDescent="0.15">
      <c r="A63" s="27" t="s">
        <v>614</v>
      </c>
      <c r="B63" s="26">
        <f t="shared" si="2"/>
        <v>2337</v>
      </c>
      <c r="C63" s="26">
        <f t="shared" si="3"/>
        <v>1237</v>
      </c>
      <c r="D63" s="26">
        <f t="shared" si="3"/>
        <v>1100</v>
      </c>
      <c r="E63" s="26">
        <v>0</v>
      </c>
      <c r="F63" s="26">
        <v>157</v>
      </c>
      <c r="G63" s="26">
        <v>13</v>
      </c>
      <c r="H63" s="26">
        <v>8</v>
      </c>
      <c r="I63" s="26">
        <v>21</v>
      </c>
      <c r="J63" s="26">
        <v>54</v>
      </c>
      <c r="K63" s="26">
        <v>0</v>
      </c>
      <c r="L63" s="26">
        <v>137</v>
      </c>
      <c r="M63" s="26">
        <v>830</v>
      </c>
      <c r="N63" s="26">
        <v>2</v>
      </c>
      <c r="O63" s="26">
        <v>0</v>
      </c>
      <c r="P63" s="26">
        <v>0</v>
      </c>
      <c r="Q63" s="26">
        <v>373</v>
      </c>
      <c r="R63" s="26">
        <v>742</v>
      </c>
      <c r="U63" s="4"/>
      <c r="V63" s="4"/>
      <c r="W63" s="4"/>
    </row>
    <row r="64" spans="1:24" ht="17.100000000000001" customHeight="1" x14ac:dyDescent="0.15">
      <c r="A64" s="40" t="s">
        <v>615</v>
      </c>
      <c r="B64" s="26">
        <f t="shared" si="2"/>
        <v>1406</v>
      </c>
      <c r="C64" s="26">
        <f t="shared" ref="C64:D66" si="4">SUM(E64,G64,I64,K64,M64,O64,Q64)</f>
        <v>679</v>
      </c>
      <c r="D64" s="26">
        <f t="shared" si="4"/>
        <v>727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103</v>
      </c>
      <c r="M64" s="26">
        <v>377</v>
      </c>
      <c r="N64" s="26">
        <v>0</v>
      </c>
      <c r="O64" s="26">
        <v>0</v>
      </c>
      <c r="P64" s="26">
        <v>0</v>
      </c>
      <c r="Q64" s="26">
        <v>302</v>
      </c>
      <c r="R64" s="26">
        <v>624</v>
      </c>
      <c r="U64" s="4"/>
      <c r="V64" s="4"/>
      <c r="W64" s="4"/>
    </row>
    <row r="65" spans="1:23" ht="17.100000000000001" customHeight="1" x14ac:dyDescent="0.15">
      <c r="A65" s="3" t="s">
        <v>616</v>
      </c>
      <c r="B65" s="26">
        <f t="shared" si="2"/>
        <v>1030</v>
      </c>
      <c r="C65" s="26">
        <f t="shared" si="4"/>
        <v>543</v>
      </c>
      <c r="D65" s="26">
        <f t="shared" si="4"/>
        <v>487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67</v>
      </c>
      <c r="M65" s="26">
        <v>318</v>
      </c>
      <c r="N65" s="26">
        <v>11</v>
      </c>
      <c r="O65" s="26">
        <v>0</v>
      </c>
      <c r="P65" s="26">
        <v>0</v>
      </c>
      <c r="Q65" s="26">
        <v>225</v>
      </c>
      <c r="R65" s="26">
        <v>409</v>
      </c>
      <c r="U65" s="4"/>
      <c r="V65" s="4"/>
      <c r="W65" s="4"/>
    </row>
    <row r="66" spans="1:23" ht="17.100000000000001" customHeight="1" x14ac:dyDescent="0.15">
      <c r="A66" s="3" t="s">
        <v>617</v>
      </c>
      <c r="B66" s="26">
        <f t="shared" si="2"/>
        <v>840</v>
      </c>
      <c r="C66" s="26">
        <f t="shared" si="4"/>
        <v>550</v>
      </c>
      <c r="D66" s="26">
        <f t="shared" si="4"/>
        <v>290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23</v>
      </c>
      <c r="M66" s="26">
        <v>381</v>
      </c>
      <c r="N66" s="26">
        <v>0</v>
      </c>
      <c r="O66" s="26">
        <v>0</v>
      </c>
      <c r="P66" s="26">
        <v>0</v>
      </c>
      <c r="Q66" s="26">
        <v>169</v>
      </c>
      <c r="R66" s="26">
        <v>267</v>
      </c>
      <c r="U66" s="4"/>
      <c r="V66" s="4"/>
      <c r="W66" s="4"/>
    </row>
    <row r="67" spans="1:23" ht="17.100000000000001" customHeight="1" x14ac:dyDescent="0.15">
      <c r="A67" s="3" t="s">
        <v>641</v>
      </c>
      <c r="B67" s="26">
        <f>SUM(C67:D67)</f>
        <v>844</v>
      </c>
      <c r="C67" s="26">
        <f>SUM(E67,G67,I67,K67,M67,O67,Q67)</f>
        <v>545</v>
      </c>
      <c r="D67" s="26">
        <f>SUM(F67,H67,J67,L67,N67,P67,R67)</f>
        <v>299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389</v>
      </c>
      <c r="N67" s="26">
        <v>0</v>
      </c>
      <c r="O67" s="26">
        <v>0</v>
      </c>
      <c r="P67" s="26">
        <v>0</v>
      </c>
      <c r="Q67" s="26">
        <v>156</v>
      </c>
      <c r="R67" s="26">
        <v>299</v>
      </c>
      <c r="U67" s="4"/>
      <c r="V67" s="4"/>
      <c r="W67" s="4"/>
    </row>
    <row r="68" spans="1:23" ht="17.100000000000001" customHeight="1" x14ac:dyDescent="0.15">
      <c r="A68" s="3" t="s">
        <v>668</v>
      </c>
      <c r="B68" s="25">
        <f>SUM(C68:D68)</f>
        <v>871</v>
      </c>
      <c r="C68" s="25">
        <f>SUM(E68,G68,I68,K68,M68,O68,Q68)</f>
        <v>546</v>
      </c>
      <c r="D68" s="25">
        <f>SUM(F68,H68,J68,L68,N68,P68,R68)</f>
        <v>325</v>
      </c>
      <c r="E68" s="90">
        <v>0</v>
      </c>
      <c r="F68" s="90">
        <v>0</v>
      </c>
      <c r="G68" s="90">
        <v>0</v>
      </c>
      <c r="H68" s="90">
        <v>0</v>
      </c>
      <c r="I68" s="90">
        <v>0</v>
      </c>
      <c r="J68" s="90">
        <v>0</v>
      </c>
      <c r="K68" s="90">
        <v>0</v>
      </c>
      <c r="L68" s="90">
        <v>0</v>
      </c>
      <c r="M68" s="91">
        <f>(M65+M66+M67)/3</f>
        <v>362.66666666666669</v>
      </c>
      <c r="N68" s="90">
        <v>0</v>
      </c>
      <c r="O68" s="90">
        <v>0</v>
      </c>
      <c r="P68" s="90">
        <v>0</v>
      </c>
      <c r="Q68" s="91">
        <f>(Q65+Q66+Q67)/3</f>
        <v>183.33333333333334</v>
      </c>
      <c r="R68" s="91">
        <f>(R65+R66+R67)/3</f>
        <v>325</v>
      </c>
      <c r="U68" s="4"/>
      <c r="V68" s="4"/>
      <c r="W68" s="4"/>
    </row>
    <row r="69" spans="1:23" ht="17.100000000000001" customHeight="1" x14ac:dyDescent="0.15">
      <c r="A69" s="4" t="s">
        <v>502</v>
      </c>
      <c r="S69" s="4"/>
    </row>
    <row r="70" spans="1:23" ht="17.100000000000001" customHeight="1" x14ac:dyDescent="0.15"/>
    <row r="71" spans="1:23" ht="17.100000000000001" customHeight="1" x14ac:dyDescent="0.15">
      <c r="A71" s="4" t="s">
        <v>116</v>
      </c>
    </row>
    <row r="72" spans="1:23" ht="17.100000000000001" customHeight="1" x14ac:dyDescent="0.15">
      <c r="A72" t="s">
        <v>549</v>
      </c>
    </row>
    <row r="73" spans="1:23" ht="17.100000000000001" customHeight="1" x14ac:dyDescent="0.15">
      <c r="A73" t="s">
        <v>550</v>
      </c>
    </row>
    <row r="74" spans="1:23" ht="17.100000000000001" customHeight="1" x14ac:dyDescent="0.15">
      <c r="A74" t="s">
        <v>551</v>
      </c>
    </row>
    <row r="75" spans="1:23" ht="17.100000000000001" customHeight="1" x14ac:dyDescent="0.15">
      <c r="A75" t="s">
        <v>552</v>
      </c>
    </row>
  </sheetData>
  <sheetProtection formatCells="0" insertColumns="0" insertRows="0"/>
  <mergeCells count="23">
    <mergeCell ref="A4:A6"/>
    <mergeCell ref="S4:V4"/>
    <mergeCell ref="O5:O6"/>
    <mergeCell ref="P5:P6"/>
    <mergeCell ref="Q5:Q6"/>
    <mergeCell ref="R5:R6"/>
    <mergeCell ref="S5:V5"/>
    <mergeCell ref="K5:N5"/>
    <mergeCell ref="D4:F4"/>
    <mergeCell ref="G4:N4"/>
    <mergeCell ref="G5:J5"/>
    <mergeCell ref="A48:A49"/>
    <mergeCell ref="B48:D48"/>
    <mergeCell ref="G48:H48"/>
    <mergeCell ref="E48:F48"/>
    <mergeCell ref="O48:P48"/>
    <mergeCell ref="V3:W3"/>
    <mergeCell ref="Q48:R48"/>
    <mergeCell ref="Q47:R47"/>
    <mergeCell ref="I48:J48"/>
    <mergeCell ref="K48:L48"/>
    <mergeCell ref="M48:N48"/>
    <mergeCell ref="O4:R4"/>
  </mergeCells>
  <phoneticPr fontId="3"/>
  <pageMargins left="0.78740157480314965" right="0.78740157480314965" top="0.59055118110236227" bottom="0.59055118110236227" header="0.51181102362204722" footer="0.51181102362204722"/>
  <pageSetup paperSize="9" scale="75" orientation="landscape" r:id="rId1"/>
  <headerFooter scaleWithDoc="0" alignWithMargins="0">
    <oddFooter>&amp;A</oddFooter>
  </headerFooter>
  <rowBreaks count="1" manualBreakCount="1">
    <brk id="44" max="2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F6F22-C5E1-44F3-998B-8DA557D8FBB0}">
  <sheetPr codeName="Sheet6"/>
  <dimension ref="A1:S104"/>
  <sheetViews>
    <sheetView view="pageBreakPreview" zoomScaleNormal="100" zoomScaleSheetLayoutView="100" workbookViewId="0">
      <selection sqref="A1:E1"/>
    </sheetView>
  </sheetViews>
  <sheetFormatPr defaultRowHeight="13.5" x14ac:dyDescent="0.15"/>
  <cols>
    <col min="1" max="1" width="11.5" customWidth="1"/>
    <col min="2" max="14" width="9.125" bestFit="1" customWidth="1"/>
  </cols>
  <sheetData>
    <row r="1" spans="1:19" ht="18" customHeight="1" x14ac:dyDescent="0.2">
      <c r="A1" s="502" t="s">
        <v>488</v>
      </c>
      <c r="B1" s="502"/>
      <c r="C1" s="502"/>
      <c r="D1" s="502"/>
      <c r="E1" s="502"/>
    </row>
    <row r="2" spans="1:19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 t="s">
        <v>600</v>
      </c>
      <c r="P2" s="4"/>
      <c r="R2" s="73"/>
      <c r="S2" s="162" t="s">
        <v>588</v>
      </c>
    </row>
    <row r="3" spans="1:19" x14ac:dyDescent="0.15">
      <c r="A3" s="515" t="s">
        <v>10</v>
      </c>
      <c r="B3" s="505" t="s">
        <v>22</v>
      </c>
      <c r="C3" s="505" t="s">
        <v>23</v>
      </c>
      <c r="D3" s="505" t="s">
        <v>24</v>
      </c>
      <c r="E3" s="505" t="s">
        <v>25</v>
      </c>
      <c r="F3" s="505"/>
      <c r="G3" s="505"/>
      <c r="H3" s="505" t="s">
        <v>26</v>
      </c>
      <c r="I3" s="505"/>
      <c r="J3" s="505"/>
      <c r="K3" s="505" t="s">
        <v>27</v>
      </c>
      <c r="L3" s="505"/>
      <c r="M3" s="505"/>
      <c r="N3" s="505" t="s">
        <v>28</v>
      </c>
      <c r="O3" s="505"/>
      <c r="P3" s="505"/>
      <c r="Q3" s="505" t="s">
        <v>29</v>
      </c>
      <c r="R3" s="505"/>
      <c r="S3" s="505"/>
    </row>
    <row r="4" spans="1:19" x14ac:dyDescent="0.15">
      <c r="A4" s="515"/>
      <c r="B4" s="505"/>
      <c r="C4" s="505"/>
      <c r="D4" s="505"/>
      <c r="E4" s="6" t="s">
        <v>30</v>
      </c>
      <c r="F4" s="6" t="s">
        <v>23</v>
      </c>
      <c r="G4" s="6" t="s">
        <v>24</v>
      </c>
      <c r="H4" s="6" t="s">
        <v>30</v>
      </c>
      <c r="I4" s="6" t="s">
        <v>23</v>
      </c>
      <c r="J4" s="6" t="s">
        <v>24</v>
      </c>
      <c r="K4" s="6" t="s">
        <v>30</v>
      </c>
      <c r="L4" s="6" t="s">
        <v>23</v>
      </c>
      <c r="M4" s="6" t="s">
        <v>24</v>
      </c>
      <c r="N4" s="6" t="s">
        <v>30</v>
      </c>
      <c r="O4" s="6" t="s">
        <v>23</v>
      </c>
      <c r="P4" s="6" t="s">
        <v>24</v>
      </c>
      <c r="Q4" s="6" t="s">
        <v>30</v>
      </c>
      <c r="R4" s="6" t="s">
        <v>23</v>
      </c>
      <c r="S4" s="6" t="s">
        <v>24</v>
      </c>
    </row>
    <row r="5" spans="1:19" x14ac:dyDescent="0.15">
      <c r="A5" s="27" t="s">
        <v>640</v>
      </c>
      <c r="B5" s="182">
        <v>5367</v>
      </c>
      <c r="C5" s="183">
        <v>7359</v>
      </c>
      <c r="D5" s="182">
        <v>951928</v>
      </c>
      <c r="E5" s="183">
        <v>4607</v>
      </c>
      <c r="F5" s="183">
        <v>6481</v>
      </c>
      <c r="G5" s="183">
        <v>287341</v>
      </c>
      <c r="H5" s="183">
        <v>4447</v>
      </c>
      <c r="I5" s="183">
        <v>6278</v>
      </c>
      <c r="J5" s="183">
        <v>142765</v>
      </c>
      <c r="K5" s="183">
        <v>398</v>
      </c>
      <c r="L5" s="183">
        <v>692</v>
      </c>
      <c r="M5" s="183">
        <v>5628</v>
      </c>
      <c r="N5" s="183">
        <v>4752</v>
      </c>
      <c r="O5" s="183">
        <v>6378</v>
      </c>
      <c r="P5" s="183">
        <v>453478</v>
      </c>
      <c r="Q5" s="183">
        <v>3</v>
      </c>
      <c r="R5" s="183">
        <v>3</v>
      </c>
      <c r="S5" s="183">
        <v>344</v>
      </c>
    </row>
    <row r="6" spans="1:19" x14ac:dyDescent="0.15">
      <c r="A6" s="27" t="s">
        <v>669</v>
      </c>
      <c r="B6" s="182">
        <v>5522</v>
      </c>
      <c r="C6" s="183">
        <v>7458</v>
      </c>
      <c r="D6" s="182">
        <v>927186</v>
      </c>
      <c r="E6" s="184">
        <v>4696</v>
      </c>
      <c r="F6" s="184">
        <v>6475</v>
      </c>
      <c r="G6" s="183">
        <v>289564</v>
      </c>
      <c r="H6" s="184">
        <v>4563</v>
      </c>
      <c r="I6" s="184">
        <v>6345</v>
      </c>
      <c r="J6" s="185">
        <v>144304</v>
      </c>
      <c r="K6" s="184">
        <v>397</v>
      </c>
      <c r="L6" s="184">
        <v>704</v>
      </c>
      <c r="M6" s="185">
        <v>6677</v>
      </c>
      <c r="N6" s="184">
        <v>4719</v>
      </c>
      <c r="O6" s="184">
        <v>6352</v>
      </c>
      <c r="P6" s="185">
        <v>412618</v>
      </c>
      <c r="Q6" s="184">
        <v>1</v>
      </c>
      <c r="R6" s="184">
        <v>1</v>
      </c>
      <c r="S6" s="185">
        <v>612</v>
      </c>
    </row>
    <row r="7" spans="1:19" x14ac:dyDescent="0.15">
      <c r="A7" s="27" t="s">
        <v>680</v>
      </c>
      <c r="B7" s="182">
        <v>5387</v>
      </c>
      <c r="C7" s="183">
        <v>7300</v>
      </c>
      <c r="D7" s="182">
        <v>904268</v>
      </c>
      <c r="E7" s="184">
        <v>4622</v>
      </c>
      <c r="F7" s="184">
        <v>6354</v>
      </c>
      <c r="G7" s="183">
        <v>278762</v>
      </c>
      <c r="H7" s="184">
        <v>4434</v>
      </c>
      <c r="I7" s="184">
        <v>6169</v>
      </c>
      <c r="J7" s="185">
        <v>138402</v>
      </c>
      <c r="K7" s="184">
        <v>385</v>
      </c>
      <c r="L7" s="184">
        <v>717</v>
      </c>
      <c r="M7" s="185">
        <v>7187</v>
      </c>
      <c r="N7" s="184">
        <v>4741</v>
      </c>
      <c r="O7" s="184">
        <v>6409</v>
      </c>
      <c r="P7" s="185">
        <v>400111</v>
      </c>
      <c r="Q7" s="184">
        <v>2</v>
      </c>
      <c r="R7" s="184">
        <v>2</v>
      </c>
      <c r="S7" s="185">
        <v>418</v>
      </c>
    </row>
    <row r="8" spans="1:19" ht="17.25" x14ac:dyDescent="0.2">
      <c r="A8" s="173"/>
      <c r="B8" s="173"/>
      <c r="C8" s="173"/>
      <c r="D8" s="173"/>
      <c r="E8" s="173"/>
      <c r="F8" s="8"/>
      <c r="G8" s="8"/>
      <c r="H8" s="8"/>
      <c r="I8" s="8"/>
      <c r="J8" s="8"/>
      <c r="K8" s="8"/>
      <c r="L8" s="8"/>
      <c r="M8" s="8"/>
      <c r="N8" s="8"/>
      <c r="Q8" s="162"/>
      <c r="R8" s="162"/>
      <c r="S8" s="162"/>
    </row>
    <row r="9" spans="1:19" x14ac:dyDescent="0.15">
      <c r="A9" s="505" t="s">
        <v>618</v>
      </c>
      <c r="B9" s="505" t="s">
        <v>31</v>
      </c>
      <c r="C9" s="505"/>
      <c r="D9" s="505"/>
      <c r="E9" s="505" t="s">
        <v>32</v>
      </c>
      <c r="F9" s="505"/>
      <c r="G9" s="505"/>
      <c r="H9" s="500" t="s">
        <v>33</v>
      </c>
      <c r="I9" s="513"/>
      <c r="J9" s="501"/>
      <c r="K9" s="6"/>
      <c r="L9" s="6" t="s">
        <v>34</v>
      </c>
      <c r="M9" s="6"/>
      <c r="N9" s="514" t="s">
        <v>205</v>
      </c>
      <c r="O9" s="513"/>
      <c r="P9" s="501"/>
      <c r="Q9" s="3"/>
      <c r="R9" s="3" t="s">
        <v>539</v>
      </c>
      <c r="S9" s="3"/>
    </row>
    <row r="10" spans="1:19" x14ac:dyDescent="0.15">
      <c r="A10" s="505"/>
      <c r="B10" s="6" t="s">
        <v>30</v>
      </c>
      <c r="C10" s="6" t="s">
        <v>23</v>
      </c>
      <c r="D10" s="6" t="s">
        <v>24</v>
      </c>
      <c r="E10" s="6" t="s">
        <v>30</v>
      </c>
      <c r="F10" s="6" t="s">
        <v>23</v>
      </c>
      <c r="G10" s="6" t="s">
        <v>24</v>
      </c>
      <c r="H10" s="6" t="s">
        <v>30</v>
      </c>
      <c r="I10" s="6" t="s">
        <v>23</v>
      </c>
      <c r="J10" s="6" t="s">
        <v>24</v>
      </c>
      <c r="K10" s="6" t="s">
        <v>30</v>
      </c>
      <c r="L10" s="6" t="s">
        <v>23</v>
      </c>
      <c r="M10" s="6" t="s">
        <v>24</v>
      </c>
      <c r="N10" s="6" t="s">
        <v>30</v>
      </c>
      <c r="O10" s="6" t="s">
        <v>23</v>
      </c>
      <c r="P10" s="6" t="s">
        <v>24</v>
      </c>
      <c r="Q10" s="3" t="s">
        <v>30</v>
      </c>
      <c r="R10" s="3" t="s">
        <v>23</v>
      </c>
      <c r="S10" s="3" t="s">
        <v>24</v>
      </c>
    </row>
    <row r="11" spans="1:19" x14ac:dyDescent="0.15">
      <c r="A11" s="27" t="s">
        <v>640</v>
      </c>
      <c r="B11" s="182">
        <v>1030</v>
      </c>
      <c r="C11" s="182">
        <v>1051</v>
      </c>
      <c r="D11" s="186">
        <v>2920</v>
      </c>
      <c r="E11" s="182">
        <v>72</v>
      </c>
      <c r="F11" s="182">
        <v>73</v>
      </c>
      <c r="G11" s="19">
        <v>1811</v>
      </c>
      <c r="H11" s="182">
        <v>14</v>
      </c>
      <c r="I11" s="182">
        <v>14</v>
      </c>
      <c r="J11" s="19">
        <v>3497</v>
      </c>
      <c r="K11" s="10">
        <v>138</v>
      </c>
      <c r="L11" s="10">
        <v>138</v>
      </c>
      <c r="M11" s="19">
        <v>27181</v>
      </c>
      <c r="N11" s="10">
        <v>6</v>
      </c>
      <c r="O11" s="10">
        <v>6</v>
      </c>
      <c r="P11" s="19">
        <v>383</v>
      </c>
      <c r="Q11" s="10">
        <v>1</v>
      </c>
      <c r="R11" s="10">
        <v>1</v>
      </c>
      <c r="S11" s="19">
        <v>300</v>
      </c>
    </row>
    <row r="12" spans="1:19" x14ac:dyDescent="0.15">
      <c r="A12" s="27" t="s">
        <v>669</v>
      </c>
      <c r="B12" s="187">
        <v>1118</v>
      </c>
      <c r="C12" s="187">
        <v>1130</v>
      </c>
      <c r="D12" s="188">
        <v>32871</v>
      </c>
      <c r="E12" s="187">
        <v>58</v>
      </c>
      <c r="F12" s="187">
        <v>59</v>
      </c>
      <c r="G12" s="189">
        <v>797</v>
      </c>
      <c r="H12" s="187">
        <v>20</v>
      </c>
      <c r="I12" s="187">
        <v>20</v>
      </c>
      <c r="J12" s="189">
        <v>1773</v>
      </c>
      <c r="K12" s="189">
        <v>205</v>
      </c>
      <c r="L12" s="189">
        <v>205</v>
      </c>
      <c r="M12" s="189">
        <v>37382</v>
      </c>
      <c r="N12" s="189">
        <v>3</v>
      </c>
      <c r="O12" s="189">
        <v>3</v>
      </c>
      <c r="P12" s="189">
        <v>288</v>
      </c>
      <c r="Q12" s="189">
        <v>1</v>
      </c>
      <c r="R12" s="189">
        <v>1</v>
      </c>
      <c r="S12" s="189">
        <v>300</v>
      </c>
    </row>
    <row r="13" spans="1:19" x14ac:dyDescent="0.15">
      <c r="A13" s="27" t="s">
        <v>680</v>
      </c>
      <c r="B13" s="187">
        <v>996</v>
      </c>
      <c r="C13" s="187">
        <v>1008</v>
      </c>
      <c r="D13" s="188">
        <v>34987</v>
      </c>
      <c r="E13" s="187">
        <v>73</v>
      </c>
      <c r="F13" s="187">
        <v>74</v>
      </c>
      <c r="G13" s="189">
        <v>1521</v>
      </c>
      <c r="H13" s="187">
        <v>23</v>
      </c>
      <c r="I13" s="187">
        <v>23</v>
      </c>
      <c r="J13" s="189">
        <v>1085</v>
      </c>
      <c r="K13" s="189">
        <v>229</v>
      </c>
      <c r="L13" s="189">
        <v>241</v>
      </c>
      <c r="M13" s="189">
        <v>41439</v>
      </c>
      <c r="N13" s="189">
        <v>5</v>
      </c>
      <c r="O13" s="189">
        <v>5</v>
      </c>
      <c r="P13" s="189">
        <v>360</v>
      </c>
      <c r="Q13" s="189">
        <v>0</v>
      </c>
      <c r="R13" s="189">
        <v>0</v>
      </c>
      <c r="S13" s="189">
        <v>0</v>
      </c>
    </row>
    <row r="14" spans="1:19" ht="17.25" x14ac:dyDescent="0.2">
      <c r="A14" s="4" t="s">
        <v>501</v>
      </c>
      <c r="B14" s="173"/>
      <c r="C14" s="173"/>
      <c r="D14" s="173"/>
      <c r="E14" s="173"/>
      <c r="F14" s="190" t="s">
        <v>35</v>
      </c>
      <c r="G14" s="4"/>
      <c r="H14" s="4"/>
      <c r="I14" s="4"/>
      <c r="J14" s="4"/>
      <c r="K14" s="4"/>
      <c r="L14" s="8"/>
      <c r="M14" s="8"/>
      <c r="N14" s="8"/>
      <c r="Q14" s="162"/>
      <c r="R14" s="162"/>
      <c r="S14" s="162"/>
    </row>
    <row r="15" spans="1:19" ht="17.25" x14ac:dyDescent="0.2">
      <c r="A15" s="173"/>
      <c r="B15" s="173"/>
      <c r="C15" s="173"/>
      <c r="D15" s="173"/>
      <c r="E15" s="173"/>
      <c r="F15" s="4" t="s">
        <v>36</v>
      </c>
      <c r="G15" s="8"/>
      <c r="H15" s="8"/>
      <c r="I15" s="8"/>
      <c r="J15" s="8"/>
      <c r="K15" s="8"/>
      <c r="L15" s="8"/>
      <c r="M15" s="8"/>
      <c r="N15" s="8"/>
      <c r="Q15" s="162"/>
      <c r="R15" s="162"/>
      <c r="S15" s="162"/>
    </row>
    <row r="16" spans="1:19" ht="17.25" x14ac:dyDescent="0.2">
      <c r="A16" s="173"/>
      <c r="B16" s="173"/>
      <c r="C16" s="173"/>
      <c r="D16" s="173"/>
      <c r="E16" s="173"/>
      <c r="F16" s="8"/>
      <c r="G16" s="8"/>
      <c r="H16" s="8"/>
      <c r="I16" s="8"/>
      <c r="J16" s="8"/>
      <c r="K16" s="8"/>
      <c r="L16" s="8"/>
      <c r="M16" s="8"/>
      <c r="N16" s="8"/>
      <c r="Q16" s="162"/>
      <c r="R16" s="162"/>
      <c r="S16" s="162"/>
    </row>
    <row r="46" spans="1:19" ht="18" customHeight="1" x14ac:dyDescent="0.2">
      <c r="A46" s="502" t="s">
        <v>488</v>
      </c>
      <c r="B46" s="502"/>
      <c r="C46" s="502"/>
      <c r="D46" s="502"/>
      <c r="E46" s="502"/>
    </row>
    <row r="47" spans="1:19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81" t="s">
        <v>600</v>
      </c>
      <c r="P47" s="4"/>
      <c r="R47" s="73"/>
      <c r="S47" s="162" t="s">
        <v>588</v>
      </c>
    </row>
    <row r="48" spans="1:19" x14ac:dyDescent="0.15">
      <c r="A48" s="515" t="s">
        <v>10</v>
      </c>
      <c r="B48" s="505" t="s">
        <v>22</v>
      </c>
      <c r="C48" s="505" t="s">
        <v>23</v>
      </c>
      <c r="D48" s="505" t="s">
        <v>24</v>
      </c>
      <c r="E48" s="505" t="s">
        <v>25</v>
      </c>
      <c r="F48" s="505"/>
      <c r="G48" s="505"/>
      <c r="H48" s="505" t="s">
        <v>26</v>
      </c>
      <c r="I48" s="505"/>
      <c r="J48" s="505"/>
      <c r="K48" s="505" t="s">
        <v>27</v>
      </c>
      <c r="L48" s="505"/>
      <c r="M48" s="505"/>
      <c r="N48" s="505" t="s">
        <v>28</v>
      </c>
      <c r="O48" s="505"/>
      <c r="P48" s="505"/>
      <c r="Q48" s="505" t="s">
        <v>29</v>
      </c>
      <c r="R48" s="505"/>
      <c r="S48" s="505"/>
    </row>
    <row r="49" spans="1:19" x14ac:dyDescent="0.15">
      <c r="A49" s="515"/>
      <c r="B49" s="505"/>
      <c r="C49" s="505"/>
      <c r="D49" s="505"/>
      <c r="E49" s="6" t="s">
        <v>30</v>
      </c>
      <c r="F49" s="6" t="s">
        <v>23</v>
      </c>
      <c r="G49" s="6" t="s">
        <v>24</v>
      </c>
      <c r="H49" s="6" t="s">
        <v>30</v>
      </c>
      <c r="I49" s="6" t="s">
        <v>23</v>
      </c>
      <c r="J49" s="6" t="s">
        <v>24</v>
      </c>
      <c r="K49" s="6" t="s">
        <v>30</v>
      </c>
      <c r="L49" s="6" t="s">
        <v>23</v>
      </c>
      <c r="M49" s="6" t="s">
        <v>24</v>
      </c>
      <c r="N49" s="6" t="s">
        <v>30</v>
      </c>
      <c r="O49" s="6" t="s">
        <v>23</v>
      </c>
      <c r="P49" s="6" t="s">
        <v>24</v>
      </c>
      <c r="Q49" s="6" t="s">
        <v>30</v>
      </c>
      <c r="R49" s="6" t="s">
        <v>23</v>
      </c>
      <c r="S49" s="6" t="s">
        <v>24</v>
      </c>
    </row>
    <row r="50" spans="1:19" x14ac:dyDescent="0.15">
      <c r="A50" s="27" t="s">
        <v>601</v>
      </c>
      <c r="B50" s="182">
        <v>1101</v>
      </c>
      <c r="C50" s="183">
        <v>1609</v>
      </c>
      <c r="D50" s="182">
        <v>233859</v>
      </c>
      <c r="E50" s="183">
        <v>928</v>
      </c>
      <c r="F50" s="183">
        <v>1390</v>
      </c>
      <c r="G50" s="183">
        <v>46708</v>
      </c>
      <c r="H50" s="183">
        <v>760</v>
      </c>
      <c r="I50" s="183">
        <v>1230</v>
      </c>
      <c r="J50" s="183">
        <v>18387</v>
      </c>
      <c r="K50" s="183">
        <v>82</v>
      </c>
      <c r="L50" s="183">
        <v>103</v>
      </c>
      <c r="M50" s="183">
        <v>802</v>
      </c>
      <c r="N50" s="183">
        <v>1036</v>
      </c>
      <c r="O50" s="183">
        <v>1309</v>
      </c>
      <c r="P50" s="183">
        <v>141024</v>
      </c>
      <c r="Q50" s="183">
        <v>1</v>
      </c>
      <c r="R50" s="183">
        <v>1</v>
      </c>
      <c r="S50" s="183">
        <v>310</v>
      </c>
    </row>
    <row r="51" spans="1:19" x14ac:dyDescent="0.15">
      <c r="A51" s="27" t="s">
        <v>602</v>
      </c>
      <c r="B51" s="182">
        <v>1013</v>
      </c>
      <c r="C51" s="183">
        <v>1417</v>
      </c>
      <c r="D51" s="182">
        <f>G51+J51+M51+P51+S51+M72+J72+G72+D72</f>
        <v>181365</v>
      </c>
      <c r="E51" s="183">
        <v>795</v>
      </c>
      <c r="F51" s="183">
        <v>1136</v>
      </c>
      <c r="G51" s="183">
        <v>40640</v>
      </c>
      <c r="H51" s="183">
        <v>647</v>
      </c>
      <c r="I51" s="183">
        <v>985</v>
      </c>
      <c r="J51" s="183">
        <v>15423</v>
      </c>
      <c r="K51" s="183">
        <v>60</v>
      </c>
      <c r="L51" s="183">
        <v>72</v>
      </c>
      <c r="M51" s="183">
        <v>561</v>
      </c>
      <c r="N51" s="183">
        <v>949</v>
      </c>
      <c r="O51" s="183">
        <v>1214</v>
      </c>
      <c r="P51" s="183">
        <v>98452</v>
      </c>
      <c r="Q51" s="183">
        <v>0</v>
      </c>
      <c r="R51" s="183">
        <v>0</v>
      </c>
      <c r="S51" s="183">
        <v>0</v>
      </c>
    </row>
    <row r="52" spans="1:19" x14ac:dyDescent="0.15">
      <c r="A52" s="27" t="s">
        <v>603</v>
      </c>
      <c r="B52" s="19">
        <v>1063</v>
      </c>
      <c r="C52" s="189">
        <v>1449</v>
      </c>
      <c r="D52" s="19">
        <v>182769</v>
      </c>
      <c r="E52" s="189">
        <v>823</v>
      </c>
      <c r="F52" s="189">
        <v>1138</v>
      </c>
      <c r="G52" s="189">
        <v>43647</v>
      </c>
      <c r="H52" s="189">
        <v>683</v>
      </c>
      <c r="I52" s="189">
        <v>967</v>
      </c>
      <c r="J52" s="189">
        <v>17666</v>
      </c>
      <c r="K52" s="189">
        <v>60</v>
      </c>
      <c r="L52" s="189">
        <v>84</v>
      </c>
      <c r="M52" s="189">
        <v>679</v>
      </c>
      <c r="N52" s="189">
        <v>942</v>
      </c>
      <c r="O52" s="189">
        <v>1179</v>
      </c>
      <c r="P52" s="189">
        <v>98043</v>
      </c>
      <c r="Q52" s="189">
        <v>1</v>
      </c>
      <c r="R52" s="189">
        <v>1</v>
      </c>
      <c r="S52" s="189">
        <v>82</v>
      </c>
    </row>
    <row r="53" spans="1:19" x14ac:dyDescent="0.15">
      <c r="A53" s="27" t="s">
        <v>604</v>
      </c>
      <c r="B53" s="182">
        <v>1135</v>
      </c>
      <c r="C53" s="189">
        <v>1498</v>
      </c>
      <c r="D53" s="19">
        <v>216919</v>
      </c>
      <c r="E53" s="189">
        <v>888</v>
      </c>
      <c r="F53" s="189">
        <v>1209</v>
      </c>
      <c r="G53" s="189">
        <v>49497</v>
      </c>
      <c r="H53" s="189">
        <v>736</v>
      </c>
      <c r="I53" s="189">
        <v>1023</v>
      </c>
      <c r="J53" s="189">
        <v>19144</v>
      </c>
      <c r="K53" s="189">
        <v>57</v>
      </c>
      <c r="L53" s="189">
        <v>81</v>
      </c>
      <c r="M53" s="189">
        <v>675</v>
      </c>
      <c r="N53" s="189">
        <v>979</v>
      </c>
      <c r="O53" s="189">
        <v>1233</v>
      </c>
      <c r="P53" s="189">
        <v>125339</v>
      </c>
      <c r="Q53" s="189">
        <v>0</v>
      </c>
      <c r="R53" s="189">
        <v>0</v>
      </c>
      <c r="S53" s="189">
        <v>0</v>
      </c>
    </row>
    <row r="54" spans="1:19" x14ac:dyDescent="0.15">
      <c r="A54" s="27" t="s">
        <v>605</v>
      </c>
      <c r="B54" s="182">
        <v>1524</v>
      </c>
      <c r="C54" s="189">
        <v>2193</v>
      </c>
      <c r="D54" s="19">
        <v>230368</v>
      </c>
      <c r="E54" s="189">
        <v>1210</v>
      </c>
      <c r="F54" s="189">
        <v>1776</v>
      </c>
      <c r="G54" s="189">
        <v>71689</v>
      </c>
      <c r="H54" s="189">
        <v>1073</v>
      </c>
      <c r="I54" s="189">
        <v>1629</v>
      </c>
      <c r="J54" s="189">
        <v>30279</v>
      </c>
      <c r="K54" s="189">
        <v>108</v>
      </c>
      <c r="L54" s="189">
        <v>164</v>
      </c>
      <c r="M54" s="189">
        <v>1988</v>
      </c>
      <c r="N54" s="189">
        <v>1187</v>
      </c>
      <c r="O54" s="189">
        <v>1591</v>
      </c>
      <c r="P54" s="189">
        <v>102290</v>
      </c>
      <c r="Q54" s="189">
        <v>1</v>
      </c>
      <c r="R54" s="189">
        <v>1</v>
      </c>
      <c r="S54" s="189">
        <v>335</v>
      </c>
    </row>
    <row r="55" spans="1:19" x14ac:dyDescent="0.15">
      <c r="A55" s="27" t="s">
        <v>606</v>
      </c>
      <c r="B55" s="182">
        <v>2091</v>
      </c>
      <c r="C55" s="189">
        <v>3145</v>
      </c>
      <c r="D55" s="19">
        <v>400376</v>
      </c>
      <c r="E55" s="189">
        <v>1618</v>
      </c>
      <c r="F55" s="189">
        <v>2518</v>
      </c>
      <c r="G55" s="189">
        <v>103863</v>
      </c>
      <c r="H55" s="189">
        <v>1518</v>
      </c>
      <c r="I55" s="189">
        <v>2396</v>
      </c>
      <c r="J55" s="189">
        <v>42624</v>
      </c>
      <c r="K55" s="189">
        <v>198</v>
      </c>
      <c r="L55" s="189">
        <v>337</v>
      </c>
      <c r="M55" s="189">
        <v>3628</v>
      </c>
      <c r="N55" s="189">
        <v>1578</v>
      </c>
      <c r="O55" s="189">
        <v>2080</v>
      </c>
      <c r="P55" s="189">
        <v>222430</v>
      </c>
      <c r="Q55" s="189">
        <v>2</v>
      </c>
      <c r="R55" s="189">
        <v>2</v>
      </c>
      <c r="S55" s="189">
        <v>153</v>
      </c>
    </row>
    <row r="56" spans="1:19" x14ac:dyDescent="0.15">
      <c r="A56" s="27" t="s">
        <v>607</v>
      </c>
      <c r="B56" s="182">
        <v>2330</v>
      </c>
      <c r="C56" s="189">
        <v>3560</v>
      </c>
      <c r="D56" s="19">
        <v>375493</v>
      </c>
      <c r="E56" s="189">
        <v>1953</v>
      </c>
      <c r="F56" s="189">
        <v>3032</v>
      </c>
      <c r="G56" s="189">
        <v>118009</v>
      </c>
      <c r="H56" s="189">
        <v>1816</v>
      </c>
      <c r="I56" s="189">
        <v>2854</v>
      </c>
      <c r="J56" s="189">
        <v>52452</v>
      </c>
      <c r="K56" s="189">
        <v>200</v>
      </c>
      <c r="L56" s="189">
        <v>331</v>
      </c>
      <c r="M56" s="189">
        <v>3538</v>
      </c>
      <c r="N56" s="189">
        <v>1923</v>
      </c>
      <c r="O56" s="189">
        <v>2675</v>
      </c>
      <c r="P56" s="189">
        <v>174067</v>
      </c>
      <c r="Q56" s="189">
        <v>2</v>
      </c>
      <c r="R56" s="189">
        <v>2</v>
      </c>
      <c r="S56" s="189">
        <v>462</v>
      </c>
    </row>
    <row r="57" spans="1:19" x14ac:dyDescent="0.15">
      <c r="A57" s="27" t="s">
        <v>608</v>
      </c>
      <c r="B57" s="182">
        <v>2489</v>
      </c>
      <c r="C57" s="189">
        <v>3754</v>
      </c>
      <c r="D57" s="19">
        <v>397679</v>
      </c>
      <c r="E57" s="189">
        <v>2053</v>
      </c>
      <c r="F57" s="189">
        <v>3134</v>
      </c>
      <c r="G57" s="189">
        <v>120128</v>
      </c>
      <c r="H57" s="189">
        <v>1968</v>
      </c>
      <c r="I57" s="189">
        <v>2981</v>
      </c>
      <c r="J57" s="189">
        <v>55557</v>
      </c>
      <c r="K57" s="189">
        <v>183</v>
      </c>
      <c r="L57" s="189">
        <v>263</v>
      </c>
      <c r="M57" s="189">
        <v>2859</v>
      </c>
      <c r="N57" s="189">
        <v>2174</v>
      </c>
      <c r="O57" s="189">
        <v>2967</v>
      </c>
      <c r="P57" s="189">
        <v>192896</v>
      </c>
      <c r="Q57" s="189">
        <v>5</v>
      </c>
      <c r="R57" s="189">
        <v>5</v>
      </c>
      <c r="S57" s="189">
        <v>1305</v>
      </c>
    </row>
    <row r="58" spans="1:19" x14ac:dyDescent="0.15">
      <c r="A58" s="27" t="s">
        <v>609</v>
      </c>
      <c r="B58" s="182">
        <v>2560</v>
      </c>
      <c r="C58" s="189">
        <v>3680</v>
      </c>
      <c r="D58" s="19">
        <v>353794</v>
      </c>
      <c r="E58" s="189">
        <v>2177</v>
      </c>
      <c r="F58" s="189">
        <v>3189</v>
      </c>
      <c r="G58" s="189">
        <v>121330</v>
      </c>
      <c r="H58" s="189">
        <v>2047</v>
      </c>
      <c r="I58" s="189">
        <v>3009</v>
      </c>
      <c r="J58" s="189">
        <v>57726</v>
      </c>
      <c r="K58" s="189">
        <v>212</v>
      </c>
      <c r="L58" s="189">
        <v>319</v>
      </c>
      <c r="M58" s="189">
        <v>3416</v>
      </c>
      <c r="N58" s="189">
        <v>2244</v>
      </c>
      <c r="O58" s="189">
        <v>2993</v>
      </c>
      <c r="P58" s="189">
        <v>149121</v>
      </c>
      <c r="Q58" s="189">
        <v>1</v>
      </c>
      <c r="R58" s="189">
        <v>1</v>
      </c>
      <c r="S58" s="189">
        <v>270</v>
      </c>
    </row>
    <row r="59" spans="1:19" x14ac:dyDescent="0.15">
      <c r="A59" s="27" t="s">
        <v>610</v>
      </c>
      <c r="B59" s="191">
        <v>2729</v>
      </c>
      <c r="C59" s="192">
        <v>3707</v>
      </c>
      <c r="D59" s="193">
        <v>384160</v>
      </c>
      <c r="E59" s="192">
        <v>2358</v>
      </c>
      <c r="F59" s="192">
        <v>3214</v>
      </c>
      <c r="G59" s="194">
        <v>126658</v>
      </c>
      <c r="H59" s="192">
        <v>2170</v>
      </c>
      <c r="I59" s="192">
        <v>3397</v>
      </c>
      <c r="J59" s="195">
        <v>64336</v>
      </c>
      <c r="K59" s="192">
        <v>225</v>
      </c>
      <c r="L59" s="192">
        <v>323</v>
      </c>
      <c r="M59" s="194">
        <v>3397</v>
      </c>
      <c r="N59" s="192">
        <v>2449</v>
      </c>
      <c r="O59" s="192">
        <v>3239</v>
      </c>
      <c r="P59" s="189">
        <v>161673</v>
      </c>
      <c r="Q59" s="10">
        <v>0</v>
      </c>
      <c r="R59" s="10">
        <v>0</v>
      </c>
      <c r="S59" s="10">
        <v>0</v>
      </c>
    </row>
    <row r="60" spans="1:19" x14ac:dyDescent="0.15">
      <c r="A60" s="27" t="s">
        <v>611</v>
      </c>
      <c r="B60" s="191">
        <v>2932</v>
      </c>
      <c r="C60" s="192">
        <v>3907</v>
      </c>
      <c r="D60" s="193">
        <v>440473</v>
      </c>
      <c r="E60" s="192">
        <v>2578</v>
      </c>
      <c r="F60" s="192">
        <v>3434</v>
      </c>
      <c r="G60" s="194">
        <v>140665</v>
      </c>
      <c r="H60" s="192">
        <v>2337</v>
      </c>
      <c r="I60" s="192">
        <v>3195</v>
      </c>
      <c r="J60" s="195">
        <v>72128</v>
      </c>
      <c r="K60" s="192">
        <v>188</v>
      </c>
      <c r="L60" s="192">
        <v>278</v>
      </c>
      <c r="M60" s="194">
        <v>3015</v>
      </c>
      <c r="N60" s="192">
        <v>2632</v>
      </c>
      <c r="O60" s="192">
        <v>3395</v>
      </c>
      <c r="P60" s="189">
        <v>187224</v>
      </c>
      <c r="Q60" s="10">
        <v>3</v>
      </c>
      <c r="R60" s="10">
        <v>3</v>
      </c>
      <c r="S60" s="10">
        <v>842</v>
      </c>
    </row>
    <row r="61" spans="1:19" x14ac:dyDescent="0.15">
      <c r="A61" s="27" t="s">
        <v>612</v>
      </c>
      <c r="B61" s="182">
        <v>3272</v>
      </c>
      <c r="C61" s="183">
        <v>4382</v>
      </c>
      <c r="D61" s="182">
        <v>589918</v>
      </c>
      <c r="E61" s="183">
        <v>2890</v>
      </c>
      <c r="F61" s="183">
        <v>3895</v>
      </c>
      <c r="G61" s="189">
        <v>157882</v>
      </c>
      <c r="H61" s="183">
        <v>2553</v>
      </c>
      <c r="I61" s="183">
        <v>3524</v>
      </c>
      <c r="J61" s="189">
        <v>83650</v>
      </c>
      <c r="K61" s="183">
        <v>207</v>
      </c>
      <c r="L61" s="183">
        <v>320</v>
      </c>
      <c r="M61" s="189">
        <v>3200</v>
      </c>
      <c r="N61" s="183">
        <v>2990</v>
      </c>
      <c r="O61" s="183">
        <v>3815</v>
      </c>
      <c r="P61" s="189">
        <v>308143</v>
      </c>
      <c r="Q61" s="10">
        <v>2</v>
      </c>
      <c r="R61" s="10">
        <v>2</v>
      </c>
      <c r="S61" s="10">
        <v>644</v>
      </c>
    </row>
    <row r="62" spans="1:19" x14ac:dyDescent="0.15">
      <c r="A62" s="27" t="s">
        <v>613</v>
      </c>
      <c r="B62" s="182">
        <v>3524</v>
      </c>
      <c r="C62" s="183">
        <v>4687</v>
      </c>
      <c r="D62" s="19">
        <v>581829</v>
      </c>
      <c r="E62" s="183">
        <v>3038</v>
      </c>
      <c r="F62" s="183">
        <v>4048</v>
      </c>
      <c r="G62" s="189">
        <v>168608</v>
      </c>
      <c r="H62" s="183">
        <v>2758</v>
      </c>
      <c r="I62" s="183">
        <v>3776</v>
      </c>
      <c r="J62" s="189">
        <v>89643</v>
      </c>
      <c r="K62" s="183">
        <v>224</v>
      </c>
      <c r="L62" s="183">
        <v>352</v>
      </c>
      <c r="M62" s="189">
        <v>3524</v>
      </c>
      <c r="N62" s="183">
        <v>3159</v>
      </c>
      <c r="O62" s="183">
        <v>4003</v>
      </c>
      <c r="P62" s="189">
        <v>285035</v>
      </c>
      <c r="Q62" s="10">
        <v>1</v>
      </c>
      <c r="R62" s="10">
        <v>1</v>
      </c>
      <c r="S62" s="10">
        <v>258</v>
      </c>
    </row>
    <row r="63" spans="1:19" x14ac:dyDescent="0.15">
      <c r="A63" s="27" t="s">
        <v>614</v>
      </c>
      <c r="B63" s="182">
        <v>3827</v>
      </c>
      <c r="C63" s="183">
        <v>4992</v>
      </c>
      <c r="D63" s="19">
        <v>602944</v>
      </c>
      <c r="E63" s="183">
        <v>3304</v>
      </c>
      <c r="F63" s="183">
        <v>4334</v>
      </c>
      <c r="G63" s="189">
        <v>183914</v>
      </c>
      <c r="H63" s="183">
        <v>3042</v>
      </c>
      <c r="I63" s="183">
        <v>4093</v>
      </c>
      <c r="J63" s="189">
        <v>97463</v>
      </c>
      <c r="K63" s="183">
        <v>250</v>
      </c>
      <c r="L63" s="183">
        <v>379</v>
      </c>
      <c r="M63" s="189">
        <v>3792</v>
      </c>
      <c r="N63" s="183">
        <v>3524</v>
      </c>
      <c r="O63" s="183">
        <v>4473</v>
      </c>
      <c r="P63" s="189">
        <v>282247</v>
      </c>
      <c r="Q63" s="10">
        <v>2</v>
      </c>
      <c r="R63" s="10">
        <v>2</v>
      </c>
      <c r="S63" s="10">
        <v>525</v>
      </c>
    </row>
    <row r="64" spans="1:19" x14ac:dyDescent="0.15">
      <c r="A64" s="40" t="s">
        <v>615</v>
      </c>
      <c r="B64" s="182">
        <v>4283</v>
      </c>
      <c r="C64" s="182">
        <v>5800</v>
      </c>
      <c r="D64" s="19">
        <v>735528</v>
      </c>
      <c r="E64" s="182">
        <v>3678</v>
      </c>
      <c r="F64" s="182">
        <v>5093</v>
      </c>
      <c r="G64" s="19">
        <v>220767</v>
      </c>
      <c r="H64" s="182">
        <v>3448</v>
      </c>
      <c r="I64" s="182">
        <v>4844</v>
      </c>
      <c r="J64" s="19">
        <v>111091</v>
      </c>
      <c r="K64" s="182">
        <v>291</v>
      </c>
      <c r="L64" s="182">
        <v>541</v>
      </c>
      <c r="M64" s="10">
        <v>4418</v>
      </c>
      <c r="N64" s="182">
        <v>3932</v>
      </c>
      <c r="O64" s="182">
        <v>5180</v>
      </c>
      <c r="P64" s="19">
        <v>362424</v>
      </c>
      <c r="Q64" s="10">
        <v>7</v>
      </c>
      <c r="R64" s="10">
        <v>7</v>
      </c>
      <c r="S64" s="10">
        <v>497</v>
      </c>
    </row>
    <row r="65" spans="1:19" x14ac:dyDescent="0.15">
      <c r="A65" s="3" t="s">
        <v>616</v>
      </c>
      <c r="B65" s="182">
        <v>4902</v>
      </c>
      <c r="C65" s="182">
        <v>6672</v>
      </c>
      <c r="D65" s="19">
        <v>893714</v>
      </c>
      <c r="E65" s="182">
        <v>4169</v>
      </c>
      <c r="F65" s="182">
        <v>5863</v>
      </c>
      <c r="G65" s="19">
        <v>254400</v>
      </c>
      <c r="H65" s="182">
        <v>3985</v>
      </c>
      <c r="I65" s="182">
        <v>5620</v>
      </c>
      <c r="J65" s="19">
        <v>129765</v>
      </c>
      <c r="K65" s="182">
        <v>334</v>
      </c>
      <c r="L65" s="182">
        <v>636</v>
      </c>
      <c r="M65" s="10">
        <v>5291</v>
      </c>
      <c r="N65" s="182">
        <v>4402</v>
      </c>
      <c r="O65" s="182">
        <v>5932</v>
      </c>
      <c r="P65" s="19">
        <v>459577</v>
      </c>
      <c r="Q65" s="10">
        <v>0</v>
      </c>
      <c r="R65" s="10">
        <v>0</v>
      </c>
      <c r="S65" s="10">
        <v>0</v>
      </c>
    </row>
    <row r="66" spans="1:19" x14ac:dyDescent="0.15">
      <c r="A66" s="3" t="s">
        <v>617</v>
      </c>
      <c r="B66" s="182">
        <v>5239</v>
      </c>
      <c r="C66" s="182">
        <v>7117</v>
      </c>
      <c r="D66" s="19">
        <v>841391</v>
      </c>
      <c r="E66" s="182">
        <v>4499</v>
      </c>
      <c r="F66" s="182">
        <v>6258</v>
      </c>
      <c r="G66" s="19">
        <v>274627</v>
      </c>
      <c r="H66" s="182">
        <v>4253</v>
      </c>
      <c r="I66" s="182">
        <v>5955</v>
      </c>
      <c r="J66" s="19">
        <v>137481</v>
      </c>
      <c r="K66" s="182">
        <v>321</v>
      </c>
      <c r="L66" s="182">
        <v>656</v>
      </c>
      <c r="M66" s="10">
        <v>5765</v>
      </c>
      <c r="N66" s="182">
        <v>4723</v>
      </c>
      <c r="O66" s="182">
        <v>6246</v>
      </c>
      <c r="P66" s="19">
        <v>371780</v>
      </c>
      <c r="Q66" s="10">
        <v>3</v>
      </c>
      <c r="R66" s="10">
        <v>3</v>
      </c>
      <c r="S66" s="10">
        <v>781</v>
      </c>
    </row>
    <row r="67" spans="1:19" x14ac:dyDescent="0.15">
      <c r="A67" s="3" t="s">
        <v>641</v>
      </c>
      <c r="B67" s="182">
        <v>5254</v>
      </c>
      <c r="C67" s="182">
        <v>7057</v>
      </c>
      <c r="D67" s="19">
        <v>764837</v>
      </c>
      <c r="E67" s="182">
        <v>4464</v>
      </c>
      <c r="F67" s="182">
        <v>6179</v>
      </c>
      <c r="G67" s="19">
        <v>272237</v>
      </c>
      <c r="H67" s="182">
        <v>4316</v>
      </c>
      <c r="I67" s="182">
        <v>5958</v>
      </c>
      <c r="J67" s="19">
        <v>137641</v>
      </c>
      <c r="K67" s="182">
        <v>353</v>
      </c>
      <c r="L67" s="182">
        <v>635</v>
      </c>
      <c r="M67" s="10">
        <v>5373</v>
      </c>
      <c r="N67" s="182">
        <v>4692</v>
      </c>
      <c r="O67" s="182">
        <v>6141</v>
      </c>
      <c r="P67" s="19">
        <v>301024</v>
      </c>
      <c r="Q67" s="10">
        <v>0</v>
      </c>
      <c r="R67" s="10">
        <v>0</v>
      </c>
      <c r="S67" s="10">
        <v>141</v>
      </c>
    </row>
    <row r="68" spans="1:19" x14ac:dyDescent="0.15">
      <c r="E68" s="196"/>
      <c r="F68" s="196"/>
      <c r="G68" s="196"/>
      <c r="H68" s="196"/>
      <c r="I68" s="196"/>
      <c r="J68" s="196"/>
      <c r="K68" s="196"/>
      <c r="L68" s="196"/>
    </row>
    <row r="69" spans="1:19" x14ac:dyDescent="0.15">
      <c r="A69" s="505" t="s">
        <v>618</v>
      </c>
      <c r="B69" s="505" t="s">
        <v>31</v>
      </c>
      <c r="C69" s="505"/>
      <c r="D69" s="505"/>
      <c r="E69" s="505" t="s">
        <v>32</v>
      </c>
      <c r="F69" s="505"/>
      <c r="G69" s="505"/>
      <c r="H69" s="500" t="s">
        <v>33</v>
      </c>
      <c r="I69" s="513"/>
      <c r="J69" s="501"/>
      <c r="K69" s="6"/>
      <c r="L69" s="6" t="s">
        <v>34</v>
      </c>
      <c r="M69" s="6"/>
      <c r="N69" s="514" t="s">
        <v>205</v>
      </c>
      <c r="O69" s="513"/>
      <c r="P69" s="501"/>
      <c r="Q69" s="3"/>
      <c r="R69" s="3" t="s">
        <v>539</v>
      </c>
      <c r="S69" s="3"/>
    </row>
    <row r="70" spans="1:19" x14ac:dyDescent="0.15">
      <c r="A70" s="505"/>
      <c r="B70" s="6" t="s">
        <v>30</v>
      </c>
      <c r="C70" s="6" t="s">
        <v>23</v>
      </c>
      <c r="D70" s="6" t="s">
        <v>24</v>
      </c>
      <c r="E70" s="6" t="s">
        <v>30</v>
      </c>
      <c r="F70" s="6" t="s">
        <v>23</v>
      </c>
      <c r="G70" s="6" t="s">
        <v>24</v>
      </c>
      <c r="H70" s="6" t="s">
        <v>30</v>
      </c>
      <c r="I70" s="6" t="s">
        <v>23</v>
      </c>
      <c r="J70" s="6" t="s">
        <v>24</v>
      </c>
      <c r="K70" s="6" t="s">
        <v>30</v>
      </c>
      <c r="L70" s="6" t="s">
        <v>23</v>
      </c>
      <c r="M70" s="6" t="s">
        <v>24</v>
      </c>
      <c r="N70" s="6" t="s">
        <v>30</v>
      </c>
      <c r="O70" s="6" t="s">
        <v>23</v>
      </c>
      <c r="P70" s="6" t="s">
        <v>24</v>
      </c>
      <c r="Q70" s="3" t="s">
        <v>30</v>
      </c>
      <c r="R70" s="3" t="s">
        <v>23</v>
      </c>
      <c r="S70" s="3" t="s">
        <v>24</v>
      </c>
    </row>
    <row r="71" spans="1:19" x14ac:dyDescent="0.15">
      <c r="A71" s="27" t="s">
        <v>601</v>
      </c>
      <c r="B71" s="197">
        <v>161</v>
      </c>
      <c r="C71" s="197">
        <v>183</v>
      </c>
      <c r="D71" s="197">
        <v>9809</v>
      </c>
      <c r="E71" s="182">
        <v>28</v>
      </c>
      <c r="F71" s="182">
        <v>28</v>
      </c>
      <c r="G71" s="182">
        <v>589</v>
      </c>
      <c r="H71" s="182">
        <v>0</v>
      </c>
      <c r="I71" s="182">
        <v>0</v>
      </c>
      <c r="J71" s="182">
        <v>0</v>
      </c>
      <c r="K71" s="182">
        <v>96</v>
      </c>
      <c r="L71" s="182">
        <v>96</v>
      </c>
      <c r="M71" s="182">
        <v>16230</v>
      </c>
      <c r="N71" s="198"/>
      <c r="O71" s="198"/>
      <c r="P71" s="198"/>
      <c r="Q71" s="199"/>
      <c r="R71" s="199"/>
      <c r="S71" s="200"/>
    </row>
    <row r="72" spans="1:19" x14ac:dyDescent="0.15">
      <c r="A72" s="27" t="s">
        <v>602</v>
      </c>
      <c r="B72" s="201">
        <v>146</v>
      </c>
      <c r="C72" s="201">
        <v>161</v>
      </c>
      <c r="D72" s="197">
        <v>8506</v>
      </c>
      <c r="E72" s="10">
        <v>12</v>
      </c>
      <c r="F72" s="10">
        <v>12</v>
      </c>
      <c r="G72" s="19">
        <v>206</v>
      </c>
      <c r="H72" s="10">
        <v>2</v>
      </c>
      <c r="I72" s="10">
        <v>2</v>
      </c>
      <c r="J72" s="19">
        <v>493</v>
      </c>
      <c r="K72" s="10">
        <v>102</v>
      </c>
      <c r="L72" s="10">
        <v>102</v>
      </c>
      <c r="M72" s="19">
        <v>17084</v>
      </c>
      <c r="N72" s="202"/>
      <c r="O72" s="202"/>
      <c r="P72" s="203"/>
      <c r="Q72" s="199"/>
      <c r="R72" s="199"/>
      <c r="S72" s="200"/>
    </row>
    <row r="73" spans="1:19" x14ac:dyDescent="0.15">
      <c r="A73" s="27" t="s">
        <v>603</v>
      </c>
      <c r="B73" s="201">
        <v>168</v>
      </c>
      <c r="C73" s="201">
        <v>180</v>
      </c>
      <c r="D73" s="197">
        <v>8679</v>
      </c>
      <c r="E73" s="10">
        <v>12</v>
      </c>
      <c r="F73" s="10">
        <v>12</v>
      </c>
      <c r="G73" s="19">
        <v>196</v>
      </c>
      <c r="H73" s="10">
        <v>2</v>
      </c>
      <c r="I73" s="10">
        <v>2</v>
      </c>
      <c r="J73" s="19">
        <v>196</v>
      </c>
      <c r="K73" s="10">
        <v>74</v>
      </c>
      <c r="L73" s="10">
        <v>74</v>
      </c>
      <c r="M73" s="19">
        <v>13473</v>
      </c>
      <c r="N73" s="202"/>
      <c r="O73" s="202"/>
      <c r="P73" s="203"/>
      <c r="Q73" s="204"/>
      <c r="R73" s="204"/>
      <c r="S73" s="205"/>
    </row>
    <row r="74" spans="1:19" x14ac:dyDescent="0.15">
      <c r="A74" s="27" t="s">
        <v>604</v>
      </c>
      <c r="B74" s="201">
        <v>203</v>
      </c>
      <c r="C74" s="201">
        <v>217</v>
      </c>
      <c r="D74" s="201">
        <v>7965</v>
      </c>
      <c r="E74" s="10">
        <v>12</v>
      </c>
      <c r="F74" s="10">
        <v>12</v>
      </c>
      <c r="G74" s="19">
        <v>303</v>
      </c>
      <c r="H74" s="10">
        <v>4</v>
      </c>
      <c r="I74" s="10">
        <v>4</v>
      </c>
      <c r="J74" s="19">
        <v>771</v>
      </c>
      <c r="K74" s="10">
        <v>72</v>
      </c>
      <c r="L74" s="10">
        <v>72</v>
      </c>
      <c r="M74" s="19">
        <v>13225</v>
      </c>
      <c r="N74" s="202"/>
      <c r="O74" s="202"/>
      <c r="P74" s="203"/>
      <c r="Q74" s="204"/>
      <c r="R74" s="204"/>
      <c r="S74" s="205"/>
    </row>
    <row r="75" spans="1:19" x14ac:dyDescent="0.15">
      <c r="A75" s="27" t="s">
        <v>605</v>
      </c>
      <c r="B75" s="201">
        <v>181</v>
      </c>
      <c r="C75" s="201">
        <v>181</v>
      </c>
      <c r="D75" s="186">
        <v>8568</v>
      </c>
      <c r="E75" s="10">
        <v>40</v>
      </c>
      <c r="F75" s="10">
        <v>40</v>
      </c>
      <c r="G75" s="19">
        <v>604</v>
      </c>
      <c r="H75" s="10">
        <v>2</v>
      </c>
      <c r="I75" s="10">
        <v>2</v>
      </c>
      <c r="J75" s="19">
        <v>380</v>
      </c>
      <c r="K75" s="10">
        <v>72</v>
      </c>
      <c r="L75" s="10">
        <v>72</v>
      </c>
      <c r="M75" s="19">
        <v>14235</v>
      </c>
      <c r="N75" s="202"/>
      <c r="O75" s="202"/>
      <c r="P75" s="203"/>
      <c r="Q75" s="204"/>
      <c r="R75" s="204"/>
      <c r="S75" s="205"/>
    </row>
    <row r="76" spans="1:19" x14ac:dyDescent="0.15">
      <c r="A76" s="27" t="s">
        <v>606</v>
      </c>
      <c r="B76" s="201">
        <v>247</v>
      </c>
      <c r="C76" s="201">
        <v>247</v>
      </c>
      <c r="D76" s="186">
        <v>14192</v>
      </c>
      <c r="E76" s="10">
        <v>49</v>
      </c>
      <c r="F76" s="10">
        <v>52</v>
      </c>
      <c r="G76" s="19">
        <v>624</v>
      </c>
      <c r="H76" s="10">
        <v>5</v>
      </c>
      <c r="I76" s="10">
        <v>5</v>
      </c>
      <c r="J76" s="19">
        <v>784</v>
      </c>
      <c r="K76" s="10">
        <v>72</v>
      </c>
      <c r="L76" s="10">
        <v>72</v>
      </c>
      <c r="M76" s="19">
        <v>12078</v>
      </c>
      <c r="N76" s="202"/>
      <c r="O76" s="202"/>
      <c r="P76" s="203"/>
      <c r="Q76" s="204"/>
      <c r="R76" s="204"/>
      <c r="S76" s="205"/>
    </row>
    <row r="77" spans="1:19" x14ac:dyDescent="0.15">
      <c r="A77" s="27" t="s">
        <v>607</v>
      </c>
      <c r="B77" s="201">
        <v>298</v>
      </c>
      <c r="C77" s="201">
        <v>302</v>
      </c>
      <c r="D77" s="186">
        <v>13786</v>
      </c>
      <c r="E77" s="10">
        <v>80</v>
      </c>
      <c r="F77" s="10">
        <v>83</v>
      </c>
      <c r="G77" s="19">
        <v>1145</v>
      </c>
      <c r="H77" s="10">
        <v>5</v>
      </c>
      <c r="I77" s="10">
        <v>5</v>
      </c>
      <c r="J77" s="19">
        <v>384</v>
      </c>
      <c r="K77" s="10">
        <v>71</v>
      </c>
      <c r="L77" s="10">
        <v>71</v>
      </c>
      <c r="M77" s="19">
        <v>11650</v>
      </c>
      <c r="N77" s="202"/>
      <c r="O77" s="202"/>
      <c r="P77" s="203"/>
      <c r="Q77" s="204"/>
      <c r="R77" s="204"/>
      <c r="S77" s="205"/>
    </row>
    <row r="78" spans="1:19" x14ac:dyDescent="0.15">
      <c r="A78" s="27" t="s">
        <v>608</v>
      </c>
      <c r="B78" s="201">
        <v>362</v>
      </c>
      <c r="C78" s="201">
        <v>396</v>
      </c>
      <c r="D78" s="186">
        <v>16038</v>
      </c>
      <c r="E78" s="10">
        <v>56</v>
      </c>
      <c r="F78" s="10">
        <v>58</v>
      </c>
      <c r="G78" s="19">
        <v>994</v>
      </c>
      <c r="H78" s="10">
        <v>4</v>
      </c>
      <c r="I78" s="10">
        <v>4</v>
      </c>
      <c r="J78" s="19">
        <v>519</v>
      </c>
      <c r="K78" s="202"/>
      <c r="L78" s="202"/>
      <c r="M78" s="19">
        <v>7383</v>
      </c>
      <c r="N78" s="202"/>
      <c r="O78" s="202"/>
      <c r="P78" s="203"/>
      <c r="Q78" s="204"/>
      <c r="R78" s="204"/>
      <c r="S78" s="205"/>
    </row>
    <row r="79" spans="1:19" x14ac:dyDescent="0.15">
      <c r="A79" s="27" t="s">
        <v>609</v>
      </c>
      <c r="B79" s="201">
        <v>377</v>
      </c>
      <c r="C79" s="201">
        <v>389</v>
      </c>
      <c r="D79" s="186">
        <v>15715</v>
      </c>
      <c r="E79" s="10">
        <v>65</v>
      </c>
      <c r="F79" s="10">
        <v>66</v>
      </c>
      <c r="G79" s="19">
        <v>1263</v>
      </c>
      <c r="H79" s="10">
        <v>4</v>
      </c>
      <c r="I79" s="10">
        <v>4</v>
      </c>
      <c r="J79" s="19">
        <v>836</v>
      </c>
      <c r="K79" s="202"/>
      <c r="L79" s="202"/>
      <c r="M79" s="19">
        <v>4117</v>
      </c>
      <c r="N79" s="202"/>
      <c r="O79" s="202"/>
      <c r="P79" s="203"/>
      <c r="Q79" s="204"/>
      <c r="R79" s="204"/>
      <c r="S79" s="205"/>
    </row>
    <row r="80" spans="1:19" x14ac:dyDescent="0.15">
      <c r="A80" s="27" t="s">
        <v>610</v>
      </c>
      <c r="B80" s="191">
        <v>484</v>
      </c>
      <c r="C80" s="191">
        <v>496</v>
      </c>
      <c r="D80" s="186">
        <v>21593</v>
      </c>
      <c r="E80" s="191">
        <v>61</v>
      </c>
      <c r="F80" s="191">
        <v>63</v>
      </c>
      <c r="G80" s="19">
        <v>864</v>
      </c>
      <c r="H80" s="191">
        <v>6</v>
      </c>
      <c r="I80" s="191">
        <v>6</v>
      </c>
      <c r="J80" s="19">
        <v>912</v>
      </c>
      <c r="K80" s="202"/>
      <c r="L80" s="202"/>
      <c r="M80" s="19">
        <v>4620</v>
      </c>
      <c r="N80" s="202"/>
      <c r="O80" s="202"/>
      <c r="P80" s="203"/>
      <c r="Q80" s="204"/>
      <c r="R80" s="204"/>
      <c r="S80" s="205"/>
    </row>
    <row r="81" spans="1:19" x14ac:dyDescent="0.15">
      <c r="A81" s="27" t="s">
        <v>611</v>
      </c>
      <c r="B81" s="191">
        <v>564</v>
      </c>
      <c r="C81" s="191">
        <v>576</v>
      </c>
      <c r="D81" s="186">
        <v>24557</v>
      </c>
      <c r="E81" s="191">
        <v>63</v>
      </c>
      <c r="F81" s="191">
        <v>63</v>
      </c>
      <c r="G81" s="19">
        <v>1373</v>
      </c>
      <c r="H81" s="191">
        <v>3</v>
      </c>
      <c r="I81" s="191">
        <v>3</v>
      </c>
      <c r="J81" s="19">
        <v>753</v>
      </c>
      <c r="K81" s="202"/>
      <c r="L81" s="202"/>
      <c r="M81" s="19">
        <v>8855</v>
      </c>
      <c r="N81" s="10">
        <v>12</v>
      </c>
      <c r="O81" s="10">
        <v>12</v>
      </c>
      <c r="P81" s="19">
        <v>1062</v>
      </c>
      <c r="Q81" s="204"/>
      <c r="R81" s="204"/>
      <c r="S81" s="205"/>
    </row>
    <row r="82" spans="1:19" x14ac:dyDescent="0.15">
      <c r="A82" s="27" t="s">
        <v>612</v>
      </c>
      <c r="B82" s="182">
        <v>674</v>
      </c>
      <c r="C82" s="182">
        <v>680</v>
      </c>
      <c r="D82" s="186">
        <v>23001</v>
      </c>
      <c r="E82" s="182">
        <v>103</v>
      </c>
      <c r="F82" s="182">
        <v>105</v>
      </c>
      <c r="G82" s="19">
        <v>1672</v>
      </c>
      <c r="H82" s="182">
        <v>9</v>
      </c>
      <c r="I82" s="182">
        <v>9</v>
      </c>
      <c r="J82" s="19">
        <v>1573</v>
      </c>
      <c r="K82" s="202"/>
      <c r="L82" s="202"/>
      <c r="M82" s="19">
        <v>9759</v>
      </c>
      <c r="N82" s="10">
        <v>6</v>
      </c>
      <c r="O82" s="10">
        <v>6</v>
      </c>
      <c r="P82" s="19">
        <v>394</v>
      </c>
      <c r="Q82" s="199"/>
      <c r="R82" s="199"/>
      <c r="S82" s="199"/>
    </row>
    <row r="83" spans="1:19" x14ac:dyDescent="0.15">
      <c r="A83" s="27" t="s">
        <v>613</v>
      </c>
      <c r="B83" s="182">
        <v>750</v>
      </c>
      <c r="C83" s="182">
        <v>750</v>
      </c>
      <c r="D83" s="186">
        <v>18928</v>
      </c>
      <c r="E83" s="182">
        <v>84</v>
      </c>
      <c r="F83" s="182">
        <v>85</v>
      </c>
      <c r="G83" s="19">
        <v>1292</v>
      </c>
      <c r="H83" s="182">
        <v>17</v>
      </c>
      <c r="I83" s="182">
        <v>17</v>
      </c>
      <c r="J83" s="19">
        <v>1505</v>
      </c>
      <c r="K83" s="202"/>
      <c r="L83" s="202"/>
      <c r="M83" s="19">
        <v>12348</v>
      </c>
      <c r="N83" s="10">
        <v>7</v>
      </c>
      <c r="O83" s="10">
        <v>7</v>
      </c>
      <c r="P83" s="19">
        <v>688</v>
      </c>
      <c r="Q83" s="199"/>
      <c r="R83" s="199"/>
      <c r="S83" s="199"/>
    </row>
    <row r="84" spans="1:19" x14ac:dyDescent="0.15">
      <c r="A84" s="27" t="s">
        <v>614</v>
      </c>
      <c r="B84" s="182">
        <v>776</v>
      </c>
      <c r="C84" s="182">
        <v>781</v>
      </c>
      <c r="D84" s="186">
        <v>18840</v>
      </c>
      <c r="E84" s="182">
        <v>63</v>
      </c>
      <c r="F84" s="182">
        <v>76</v>
      </c>
      <c r="G84" s="19">
        <v>753</v>
      </c>
      <c r="H84" s="182">
        <v>6</v>
      </c>
      <c r="I84" s="182">
        <v>6</v>
      </c>
      <c r="J84" s="19">
        <v>1502</v>
      </c>
      <c r="K84" s="202"/>
      <c r="L84" s="202"/>
      <c r="M84" s="19">
        <v>13458</v>
      </c>
      <c r="N84" s="10">
        <v>6</v>
      </c>
      <c r="O84" s="10">
        <v>6</v>
      </c>
      <c r="P84" s="19">
        <v>449</v>
      </c>
      <c r="Q84" s="199"/>
      <c r="R84" s="199"/>
      <c r="S84" s="199"/>
    </row>
    <row r="85" spans="1:19" x14ac:dyDescent="0.15">
      <c r="A85" s="40" t="s">
        <v>615</v>
      </c>
      <c r="B85" s="182">
        <v>794</v>
      </c>
      <c r="C85" s="182">
        <v>794</v>
      </c>
      <c r="D85" s="186">
        <v>17407</v>
      </c>
      <c r="E85" s="182">
        <v>79</v>
      </c>
      <c r="F85" s="182">
        <v>82</v>
      </c>
      <c r="G85" s="19">
        <v>1313</v>
      </c>
      <c r="H85" s="182">
        <v>18</v>
      </c>
      <c r="I85" s="182">
        <v>18</v>
      </c>
      <c r="J85" s="19">
        <v>1890</v>
      </c>
      <c r="K85" s="202"/>
      <c r="L85" s="202"/>
      <c r="M85" s="19">
        <v>15334</v>
      </c>
      <c r="N85" s="10">
        <v>5</v>
      </c>
      <c r="O85" s="10">
        <v>5</v>
      </c>
      <c r="P85" s="19">
        <v>387</v>
      </c>
      <c r="Q85" s="199"/>
      <c r="R85" s="199"/>
      <c r="S85" s="199"/>
    </row>
    <row r="86" spans="1:19" x14ac:dyDescent="0.15">
      <c r="A86" s="3" t="s">
        <v>616</v>
      </c>
      <c r="B86" s="182">
        <v>931</v>
      </c>
      <c r="C86" s="182">
        <v>936</v>
      </c>
      <c r="D86" s="186">
        <v>22386</v>
      </c>
      <c r="E86" s="182">
        <v>121</v>
      </c>
      <c r="F86" s="182">
        <v>123</v>
      </c>
      <c r="G86" s="19">
        <v>1913</v>
      </c>
      <c r="H86" s="182">
        <v>15</v>
      </c>
      <c r="I86" s="182">
        <v>15</v>
      </c>
      <c r="J86" s="19">
        <v>2079</v>
      </c>
      <c r="K86" s="202"/>
      <c r="L86" s="202"/>
      <c r="M86" s="19">
        <v>18060</v>
      </c>
      <c r="N86" s="10">
        <v>3</v>
      </c>
      <c r="O86" s="10">
        <v>3</v>
      </c>
      <c r="P86" s="19">
        <v>142</v>
      </c>
      <c r="Q86" s="10">
        <v>1</v>
      </c>
      <c r="R86" s="10">
        <v>1</v>
      </c>
      <c r="S86" s="19">
        <v>100</v>
      </c>
    </row>
    <row r="87" spans="1:19" x14ac:dyDescent="0.15">
      <c r="A87" s="3" t="s">
        <v>617</v>
      </c>
      <c r="B87" s="182">
        <v>989</v>
      </c>
      <c r="C87" s="182">
        <v>1011</v>
      </c>
      <c r="D87" s="186">
        <v>26637</v>
      </c>
      <c r="E87" s="182">
        <v>98</v>
      </c>
      <c r="F87" s="182">
        <v>103</v>
      </c>
      <c r="G87" s="19">
        <v>1686</v>
      </c>
      <c r="H87" s="182">
        <v>14</v>
      </c>
      <c r="I87" s="182">
        <v>14</v>
      </c>
      <c r="J87" s="19">
        <v>1863</v>
      </c>
      <c r="K87" s="202"/>
      <c r="L87" s="202"/>
      <c r="M87" s="19">
        <v>19747</v>
      </c>
      <c r="N87" s="10">
        <v>14</v>
      </c>
      <c r="O87" s="10">
        <v>14</v>
      </c>
      <c r="P87" s="19">
        <v>1023</v>
      </c>
      <c r="Q87" s="10">
        <v>0</v>
      </c>
      <c r="R87" s="10">
        <v>0</v>
      </c>
      <c r="S87" s="19">
        <v>0</v>
      </c>
    </row>
    <row r="88" spans="1:19" x14ac:dyDescent="0.15">
      <c r="A88" s="3" t="s">
        <v>641</v>
      </c>
      <c r="B88" s="182">
        <v>1023</v>
      </c>
      <c r="C88" s="182">
        <v>1047</v>
      </c>
      <c r="D88" s="186">
        <v>23286</v>
      </c>
      <c r="E88" s="182">
        <v>63</v>
      </c>
      <c r="F88" s="182">
        <v>70</v>
      </c>
      <c r="G88" s="19">
        <v>1176</v>
      </c>
      <c r="H88" s="182">
        <v>13</v>
      </c>
      <c r="I88" s="182">
        <v>13</v>
      </c>
      <c r="J88" s="19">
        <v>2160</v>
      </c>
      <c r="K88" s="202"/>
      <c r="L88" s="202"/>
      <c r="M88" s="19">
        <v>20751</v>
      </c>
      <c r="N88" s="10">
        <v>13</v>
      </c>
      <c r="O88" s="10">
        <v>13</v>
      </c>
      <c r="P88" s="19">
        <v>943</v>
      </c>
      <c r="Q88" s="10">
        <v>1</v>
      </c>
      <c r="R88" s="10">
        <v>1</v>
      </c>
      <c r="S88" s="19">
        <v>100</v>
      </c>
    </row>
    <row r="89" spans="1:19" x14ac:dyDescent="0.15">
      <c r="A89" s="516" t="s">
        <v>501</v>
      </c>
      <c r="B89" s="516"/>
      <c r="C89" s="516"/>
      <c r="F89" s="190" t="s">
        <v>35</v>
      </c>
      <c r="G89" s="4"/>
      <c r="H89" s="4"/>
      <c r="I89" s="4"/>
      <c r="J89" s="4"/>
      <c r="K89" s="4"/>
      <c r="L89" s="4"/>
      <c r="M89" s="4"/>
      <c r="N89" s="4"/>
      <c r="Q89" s="162"/>
      <c r="R89" s="162"/>
      <c r="S89" s="162"/>
    </row>
    <row r="90" spans="1:19" ht="17.25" x14ac:dyDescent="0.2">
      <c r="A90" s="173"/>
      <c r="B90" s="173"/>
      <c r="C90" s="173"/>
      <c r="D90" s="173"/>
      <c r="E90" s="173"/>
      <c r="F90" s="4" t="s">
        <v>36</v>
      </c>
      <c r="G90" s="8"/>
      <c r="H90" s="8"/>
      <c r="I90" s="8"/>
      <c r="J90" s="8"/>
      <c r="K90" s="8"/>
      <c r="L90" s="8"/>
      <c r="M90" s="8"/>
      <c r="N90" s="8"/>
      <c r="Q90" s="162"/>
      <c r="R90" s="162"/>
      <c r="S90" s="162"/>
    </row>
    <row r="91" spans="1:19" ht="17.25" x14ac:dyDescent="0.2">
      <c r="A91" s="173"/>
      <c r="B91" s="173"/>
      <c r="C91" s="173"/>
      <c r="D91" s="173"/>
      <c r="E91" s="173"/>
      <c r="F91" s="8"/>
      <c r="G91" s="8"/>
      <c r="H91" s="8"/>
      <c r="I91" s="8"/>
      <c r="J91" s="8"/>
      <c r="K91" s="8"/>
      <c r="L91" s="8"/>
      <c r="M91" s="8"/>
      <c r="N91" s="8"/>
      <c r="Q91" s="162"/>
      <c r="R91" s="162"/>
      <c r="S91" s="162"/>
    </row>
    <row r="96" spans="1:19" ht="17.25" x14ac:dyDescent="0.2">
      <c r="A96" s="173"/>
      <c r="B96" s="173"/>
      <c r="C96" s="173"/>
      <c r="D96" s="173"/>
      <c r="E96" s="173"/>
      <c r="F96" s="8"/>
      <c r="G96" s="8"/>
      <c r="H96" s="8"/>
      <c r="I96" s="8"/>
      <c r="J96" s="8"/>
      <c r="K96" s="8"/>
      <c r="L96" s="8"/>
      <c r="M96" s="8"/>
      <c r="N96" s="8"/>
      <c r="Q96" s="162"/>
      <c r="R96" s="162"/>
      <c r="S96" s="162"/>
    </row>
    <row r="97" spans="1:19" ht="17.25" x14ac:dyDescent="0.2">
      <c r="A97" s="173"/>
      <c r="B97" s="173"/>
      <c r="C97" s="173"/>
      <c r="D97" s="173"/>
      <c r="E97" s="173"/>
      <c r="F97" s="8"/>
      <c r="G97" s="8"/>
      <c r="H97" s="8"/>
      <c r="I97" s="8"/>
      <c r="J97" s="8"/>
      <c r="K97" s="8"/>
      <c r="L97" s="8"/>
      <c r="M97" s="8"/>
      <c r="N97" s="8"/>
      <c r="Q97" s="162"/>
      <c r="R97" s="162"/>
      <c r="S97" s="162"/>
    </row>
    <row r="98" spans="1:19" ht="17.25" x14ac:dyDescent="0.2">
      <c r="A98" s="173"/>
      <c r="B98" s="173"/>
      <c r="C98" s="173"/>
      <c r="D98" s="173"/>
      <c r="E98" s="173"/>
      <c r="F98" s="8"/>
      <c r="G98" s="8"/>
      <c r="H98" s="8"/>
      <c r="I98" s="8"/>
      <c r="J98" s="8"/>
      <c r="K98" s="8"/>
      <c r="L98" s="8"/>
      <c r="M98" s="8"/>
      <c r="N98" s="8"/>
      <c r="Q98" s="162"/>
      <c r="R98" s="162"/>
      <c r="S98" s="162"/>
    </row>
    <row r="99" spans="1:19" ht="17.25" x14ac:dyDescent="0.2">
      <c r="A99" s="173"/>
      <c r="B99" s="173"/>
      <c r="C99" s="173"/>
      <c r="D99" s="173"/>
      <c r="E99" s="173"/>
      <c r="F99" s="8"/>
      <c r="G99" s="8"/>
      <c r="H99" s="8"/>
      <c r="I99" s="8"/>
      <c r="J99" s="8"/>
      <c r="K99" s="8"/>
      <c r="L99" s="8"/>
      <c r="M99" s="8"/>
      <c r="N99" s="8"/>
      <c r="Q99" s="162"/>
      <c r="R99" s="162"/>
      <c r="S99" s="162"/>
    </row>
    <row r="100" spans="1:19" ht="17.25" x14ac:dyDescent="0.2">
      <c r="A100" s="173"/>
      <c r="B100" s="173"/>
      <c r="C100" s="173"/>
      <c r="D100" s="173"/>
      <c r="E100" s="173"/>
      <c r="F100" s="8"/>
      <c r="G100" s="8"/>
      <c r="H100" s="8"/>
      <c r="I100" s="8"/>
      <c r="J100" s="8"/>
      <c r="K100" s="8"/>
      <c r="L100" s="8"/>
      <c r="M100" s="8"/>
      <c r="N100" s="8"/>
      <c r="Q100" s="162"/>
      <c r="R100" s="162"/>
      <c r="S100" s="162"/>
    </row>
    <row r="101" spans="1:19" ht="17.25" x14ac:dyDescent="0.2">
      <c r="A101" s="173"/>
      <c r="B101" s="173"/>
      <c r="C101" s="173"/>
      <c r="D101" s="173"/>
      <c r="E101" s="173"/>
      <c r="F101" s="8"/>
      <c r="G101" s="8"/>
      <c r="H101" s="8"/>
      <c r="I101" s="8"/>
      <c r="J101" s="8"/>
      <c r="K101" s="8"/>
      <c r="L101" s="8"/>
      <c r="M101" s="8"/>
      <c r="N101" s="8"/>
      <c r="Q101" s="162"/>
      <c r="R101" s="162"/>
      <c r="S101" s="162"/>
    </row>
    <row r="102" spans="1:19" ht="17.25" x14ac:dyDescent="0.2">
      <c r="A102" s="173"/>
      <c r="B102" s="173"/>
      <c r="C102" s="173"/>
      <c r="D102" s="173"/>
      <c r="E102" s="173"/>
      <c r="F102" s="8"/>
      <c r="G102" s="8"/>
      <c r="H102" s="8"/>
      <c r="I102" s="8"/>
      <c r="J102" s="8"/>
      <c r="K102" s="8"/>
      <c r="L102" s="8"/>
      <c r="M102" s="8"/>
      <c r="N102" s="8"/>
      <c r="Q102" s="162"/>
      <c r="R102" s="162"/>
      <c r="S102" s="162"/>
    </row>
    <row r="103" spans="1:19" ht="17.25" x14ac:dyDescent="0.2">
      <c r="A103" s="173"/>
      <c r="B103" s="173"/>
      <c r="C103" s="173"/>
      <c r="D103" s="173"/>
      <c r="E103" s="173"/>
      <c r="F103" s="8"/>
      <c r="G103" s="8"/>
      <c r="H103" s="8"/>
      <c r="I103" s="8"/>
      <c r="J103" s="8"/>
      <c r="K103" s="8"/>
      <c r="L103" s="8"/>
      <c r="M103" s="8"/>
      <c r="N103" s="8"/>
      <c r="Q103" s="162"/>
      <c r="R103" s="162"/>
      <c r="S103" s="162"/>
    </row>
    <row r="104" spans="1:19" ht="17.25" x14ac:dyDescent="0.2">
      <c r="A104" s="173"/>
      <c r="B104" s="173"/>
      <c r="C104" s="173"/>
      <c r="D104" s="173"/>
      <c r="E104" s="173"/>
      <c r="F104" s="8"/>
      <c r="G104" s="8"/>
      <c r="H104" s="8"/>
      <c r="I104" s="8"/>
      <c r="J104" s="8"/>
      <c r="K104" s="8"/>
      <c r="L104" s="8"/>
      <c r="M104" s="8"/>
      <c r="N104" s="8"/>
      <c r="Q104" s="162"/>
      <c r="R104" s="162"/>
      <c r="S104" s="162"/>
    </row>
  </sheetData>
  <sheetProtection formatCells="0" insertColumns="0" insertRows="0"/>
  <mergeCells count="31">
    <mergeCell ref="Q48:S48"/>
    <mergeCell ref="A46:E46"/>
    <mergeCell ref="A89:C89"/>
    <mergeCell ref="K48:M48"/>
    <mergeCell ref="N48:P48"/>
    <mergeCell ref="A69:A70"/>
    <mergeCell ref="B69:D69"/>
    <mergeCell ref="E69:G69"/>
    <mergeCell ref="H69:J69"/>
    <mergeCell ref="N69:P69"/>
    <mergeCell ref="A48:A49"/>
    <mergeCell ref="B48:B49"/>
    <mergeCell ref="C48:C49"/>
    <mergeCell ref="D48:D49"/>
    <mergeCell ref="E48:G48"/>
    <mergeCell ref="H48:J48"/>
    <mergeCell ref="A1:E1"/>
    <mergeCell ref="A3:A4"/>
    <mergeCell ref="B3:B4"/>
    <mergeCell ref="C3:C4"/>
    <mergeCell ref="D3:D4"/>
    <mergeCell ref="E3:G3"/>
    <mergeCell ref="H3:J3"/>
    <mergeCell ref="K3:M3"/>
    <mergeCell ref="N3:P3"/>
    <mergeCell ref="Q3:S3"/>
    <mergeCell ref="A9:A10"/>
    <mergeCell ref="B9:D9"/>
    <mergeCell ref="E9:G9"/>
    <mergeCell ref="H9:J9"/>
    <mergeCell ref="N9:P9"/>
  </mergeCells>
  <phoneticPr fontId="3"/>
  <pageMargins left="0.70866141732283472" right="0.39370078740157483" top="0.98425196850393704" bottom="0.98425196850393704" header="0.51181102362204722" footer="0.51181102362204722"/>
  <pageSetup paperSize="9" scale="78" orientation="landscape" r:id="rId1"/>
  <headerFooter scaleWithDoc="0" alignWithMargins="0"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31116-2B34-49B3-9E68-6A202454A2EF}">
  <dimension ref="A1:U43"/>
  <sheetViews>
    <sheetView view="pageBreakPreview" zoomScaleNormal="100" zoomScaleSheetLayoutView="100" workbookViewId="0">
      <selection sqref="A1:D1"/>
    </sheetView>
  </sheetViews>
  <sheetFormatPr defaultRowHeight="13.5" x14ac:dyDescent="0.15"/>
  <cols>
    <col min="1" max="2" width="10.625" customWidth="1"/>
    <col min="3" max="3" width="11.625" customWidth="1"/>
    <col min="4" max="6" width="10.625" customWidth="1"/>
    <col min="7" max="7" width="13.125" customWidth="1"/>
    <col min="8" max="8" width="3.875" customWidth="1"/>
    <col min="9" max="10" width="10.625" customWidth="1"/>
    <col min="11" max="11" width="14.125" customWidth="1"/>
    <col min="12" max="13" width="10.625" customWidth="1"/>
    <col min="14" max="14" width="11.625" customWidth="1"/>
    <col min="15" max="15" width="10.625" customWidth="1"/>
    <col min="16" max="21" width="6.375" customWidth="1"/>
  </cols>
  <sheetData>
    <row r="1" spans="1:21" ht="17.25" x14ac:dyDescent="0.2">
      <c r="A1" s="502" t="s">
        <v>220</v>
      </c>
      <c r="B1" s="502"/>
      <c r="C1" s="502"/>
      <c r="D1" s="502"/>
      <c r="I1" s="1"/>
      <c r="J1" s="1"/>
      <c r="K1" s="1"/>
    </row>
    <row r="2" spans="1:21" x14ac:dyDescent="0.15">
      <c r="A2" s="4"/>
      <c r="B2" s="4"/>
      <c r="C2" s="4"/>
      <c r="D2" s="4"/>
      <c r="E2" s="12"/>
      <c r="F2" s="12"/>
      <c r="G2" s="12"/>
      <c r="H2" s="12"/>
      <c r="L2" s="42"/>
      <c r="M2" s="42"/>
      <c r="P2" s="4"/>
      <c r="Q2" s="4"/>
      <c r="R2" s="4"/>
      <c r="S2" s="4"/>
      <c r="T2" s="4"/>
      <c r="U2" s="4"/>
    </row>
    <row r="3" spans="1:21" ht="17.100000000000001" customHeight="1" x14ac:dyDescent="0.15">
      <c r="B3" s="4"/>
      <c r="C3" s="4"/>
      <c r="D3" s="4"/>
      <c r="E3" s="132" t="s">
        <v>600</v>
      </c>
      <c r="F3" s="517" t="s">
        <v>589</v>
      </c>
      <c r="G3" s="506"/>
      <c r="H3" s="124"/>
      <c r="I3" s="32"/>
      <c r="J3" s="32"/>
      <c r="K3" s="32"/>
      <c r="L3" s="206"/>
      <c r="M3" s="32"/>
      <c r="N3" s="32"/>
    </row>
    <row r="4" spans="1:21" ht="17.100000000000001" customHeight="1" x14ac:dyDescent="0.15">
      <c r="A4" s="507" t="s">
        <v>10</v>
      </c>
      <c r="B4" s="505" t="s">
        <v>221</v>
      </c>
      <c r="C4" s="505"/>
      <c r="D4" s="505" t="s">
        <v>222</v>
      </c>
      <c r="E4" s="505"/>
      <c r="F4" s="505" t="s">
        <v>91</v>
      </c>
      <c r="G4" s="505"/>
      <c r="I4" s="207"/>
      <c r="J4" s="208"/>
      <c r="K4" s="208"/>
      <c r="L4" s="208"/>
      <c r="M4" s="208"/>
      <c r="N4" s="208"/>
    </row>
    <row r="5" spans="1:21" ht="17.100000000000001" customHeight="1" x14ac:dyDescent="0.15">
      <c r="A5" s="508"/>
      <c r="B5" s="6" t="s">
        <v>223</v>
      </c>
      <c r="C5" s="6" t="s">
        <v>224</v>
      </c>
      <c r="D5" s="6" t="s">
        <v>223</v>
      </c>
      <c r="E5" s="6" t="s">
        <v>224</v>
      </c>
      <c r="F5" s="6" t="s">
        <v>223</v>
      </c>
      <c r="G5" s="6" t="s">
        <v>224</v>
      </c>
      <c r="I5" s="207"/>
      <c r="J5" s="209"/>
      <c r="K5" s="209"/>
      <c r="L5" s="209"/>
      <c r="M5" s="209"/>
      <c r="N5" s="209"/>
    </row>
    <row r="6" spans="1:21" ht="17.100000000000001" customHeight="1" x14ac:dyDescent="0.15">
      <c r="A6" s="27" t="s">
        <v>601</v>
      </c>
      <c r="B6" s="19">
        <v>373</v>
      </c>
      <c r="C6" s="19">
        <v>78224691</v>
      </c>
      <c r="D6" s="10">
        <v>373</v>
      </c>
      <c r="E6" s="19">
        <v>78224691</v>
      </c>
      <c r="F6" s="210"/>
      <c r="G6" s="210"/>
      <c r="I6" s="207"/>
      <c r="J6" s="211"/>
      <c r="K6" s="212"/>
      <c r="L6" s="211"/>
      <c r="M6" s="211"/>
      <c r="N6" s="211"/>
    </row>
    <row r="7" spans="1:21" ht="17.100000000000001" customHeight="1" x14ac:dyDescent="0.15">
      <c r="A7" s="27" t="s">
        <v>602</v>
      </c>
      <c r="B7" s="19">
        <v>381</v>
      </c>
      <c r="C7" s="182">
        <v>75577785</v>
      </c>
      <c r="D7" s="10">
        <v>372</v>
      </c>
      <c r="E7" s="19">
        <v>75313886</v>
      </c>
      <c r="F7" s="19">
        <v>9</v>
      </c>
      <c r="G7" s="19">
        <v>263899</v>
      </c>
      <c r="I7" s="207"/>
      <c r="J7" s="213"/>
      <c r="K7" s="213"/>
      <c r="L7" s="213"/>
      <c r="M7" s="213"/>
      <c r="N7" s="213"/>
    </row>
    <row r="8" spans="1:21" ht="17.100000000000001" customHeight="1" x14ac:dyDescent="0.15">
      <c r="A8" s="27" t="s">
        <v>603</v>
      </c>
      <c r="B8" s="19">
        <v>383</v>
      </c>
      <c r="C8" s="19">
        <v>74032226</v>
      </c>
      <c r="D8" s="10">
        <v>378</v>
      </c>
      <c r="E8" s="19">
        <v>73863682</v>
      </c>
      <c r="F8" s="19">
        <v>5</v>
      </c>
      <c r="G8" s="19">
        <v>168564</v>
      </c>
      <c r="I8" s="207"/>
      <c r="J8" s="214"/>
      <c r="K8" s="214"/>
      <c r="L8" s="214"/>
      <c r="M8" s="214"/>
      <c r="N8" s="214"/>
    </row>
    <row r="9" spans="1:21" ht="17.100000000000001" customHeight="1" x14ac:dyDescent="0.15">
      <c r="A9" s="27" t="s">
        <v>604</v>
      </c>
      <c r="B9" s="19">
        <v>377</v>
      </c>
      <c r="C9" s="19">
        <v>76610497</v>
      </c>
      <c r="D9" s="10">
        <v>377</v>
      </c>
      <c r="E9" s="19">
        <v>76610497</v>
      </c>
      <c r="F9" s="19">
        <v>0</v>
      </c>
      <c r="G9" s="19">
        <v>0</v>
      </c>
      <c r="I9" s="215"/>
      <c r="J9" s="214"/>
      <c r="K9" s="214"/>
      <c r="L9" s="214"/>
      <c r="M9" s="214"/>
      <c r="N9" s="214"/>
    </row>
    <row r="10" spans="1:21" ht="17.100000000000001" customHeight="1" x14ac:dyDescent="0.15">
      <c r="A10" s="27" t="s">
        <v>605</v>
      </c>
      <c r="B10" s="19">
        <v>383</v>
      </c>
      <c r="C10" s="216">
        <v>77707511</v>
      </c>
      <c r="D10" s="10">
        <v>383</v>
      </c>
      <c r="E10" s="216">
        <v>77707511</v>
      </c>
      <c r="F10" s="19">
        <v>0</v>
      </c>
      <c r="G10" s="19">
        <v>0</v>
      </c>
      <c r="I10" s="207"/>
      <c r="J10" s="214"/>
      <c r="K10" s="214"/>
      <c r="L10" s="214"/>
      <c r="M10" s="214"/>
      <c r="N10" s="214"/>
    </row>
    <row r="11" spans="1:21" ht="17.100000000000001" customHeight="1" x14ac:dyDescent="0.15">
      <c r="A11" s="27" t="s">
        <v>606</v>
      </c>
      <c r="B11" s="133">
        <v>358</v>
      </c>
      <c r="C11" s="216">
        <v>72791772</v>
      </c>
      <c r="D11" s="10">
        <v>358</v>
      </c>
      <c r="E11" s="216">
        <v>72791772</v>
      </c>
      <c r="F11" s="19">
        <v>0</v>
      </c>
      <c r="G11" s="19">
        <v>0</v>
      </c>
      <c r="I11" s="207"/>
      <c r="J11" s="214"/>
      <c r="K11" s="214"/>
      <c r="L11" s="214"/>
      <c r="M11" s="214"/>
      <c r="N11" s="214"/>
    </row>
    <row r="12" spans="1:21" ht="17.100000000000001" customHeight="1" x14ac:dyDescent="0.15">
      <c r="A12" s="27" t="s">
        <v>607</v>
      </c>
      <c r="B12" s="133">
        <v>404</v>
      </c>
      <c r="C12" s="216">
        <v>79952823</v>
      </c>
      <c r="D12" s="10">
        <v>396</v>
      </c>
      <c r="E12" s="216">
        <v>79670984</v>
      </c>
      <c r="F12" s="19">
        <v>8</v>
      </c>
      <c r="G12" s="19">
        <v>281839</v>
      </c>
      <c r="I12" s="207"/>
      <c r="J12" s="214"/>
      <c r="K12" s="214"/>
      <c r="L12" s="214"/>
      <c r="M12" s="214"/>
      <c r="N12" s="214"/>
    </row>
    <row r="13" spans="1:21" ht="17.100000000000001" customHeight="1" x14ac:dyDescent="0.15">
      <c r="A13" s="27" t="s">
        <v>608</v>
      </c>
      <c r="B13" s="133">
        <v>416</v>
      </c>
      <c r="C13" s="216">
        <v>82398570</v>
      </c>
      <c r="D13" s="10">
        <v>416</v>
      </c>
      <c r="E13" s="216">
        <v>82398570</v>
      </c>
      <c r="F13" s="133">
        <v>0</v>
      </c>
      <c r="G13" s="133">
        <v>0</v>
      </c>
      <c r="I13" s="124"/>
      <c r="J13" s="217"/>
      <c r="K13" s="217"/>
      <c r="L13" s="217"/>
      <c r="M13" s="217"/>
      <c r="N13" s="217"/>
    </row>
    <row r="14" spans="1:21" ht="17.100000000000001" customHeight="1" x14ac:dyDescent="0.15">
      <c r="A14" s="27" t="s">
        <v>609</v>
      </c>
      <c r="B14" s="218">
        <v>437</v>
      </c>
      <c r="C14" s="218">
        <v>85616551</v>
      </c>
      <c r="D14" s="218">
        <v>437</v>
      </c>
      <c r="E14" s="218">
        <v>85616551</v>
      </c>
      <c r="F14" s="218">
        <v>0</v>
      </c>
      <c r="G14" s="218">
        <v>0</v>
      </c>
      <c r="I14" s="207"/>
      <c r="J14" s="217"/>
      <c r="K14" s="217"/>
      <c r="L14" s="217"/>
      <c r="M14" s="217"/>
      <c r="N14" s="217"/>
    </row>
    <row r="15" spans="1:21" ht="17.100000000000001" customHeight="1" x14ac:dyDescent="0.15">
      <c r="A15" s="27" t="s">
        <v>610</v>
      </c>
      <c r="B15" s="218">
        <v>383</v>
      </c>
      <c r="C15" s="218">
        <v>84450749</v>
      </c>
      <c r="D15" s="218">
        <v>383</v>
      </c>
      <c r="E15" s="218">
        <v>84450749</v>
      </c>
      <c r="F15" s="218">
        <v>0</v>
      </c>
      <c r="G15" s="218">
        <v>0</v>
      </c>
      <c r="I15" s="215"/>
      <c r="J15" s="217"/>
      <c r="K15" s="217"/>
      <c r="L15" s="217"/>
      <c r="M15" s="217"/>
      <c r="N15" s="217"/>
    </row>
    <row r="16" spans="1:21" ht="17.100000000000001" customHeight="1" x14ac:dyDescent="0.15">
      <c r="A16" s="27" t="s">
        <v>611</v>
      </c>
      <c r="B16" s="218">
        <v>534</v>
      </c>
      <c r="C16" s="218">
        <v>83293976</v>
      </c>
      <c r="D16" s="218">
        <v>534</v>
      </c>
      <c r="E16" s="218">
        <v>83293976</v>
      </c>
      <c r="F16" s="218">
        <v>0</v>
      </c>
      <c r="G16" s="218">
        <v>0</v>
      </c>
      <c r="I16" s="215"/>
      <c r="J16" s="213"/>
      <c r="K16" s="213"/>
      <c r="L16" s="213"/>
      <c r="M16" s="213"/>
      <c r="N16" s="213"/>
    </row>
    <row r="17" spans="1:14" ht="17.100000000000001" customHeight="1" x14ac:dyDescent="0.15">
      <c r="A17" s="27" t="s">
        <v>612</v>
      </c>
      <c r="B17" s="218">
        <f t="shared" ref="B17:C19" si="0">SUM(D17,F17)</f>
        <v>443</v>
      </c>
      <c r="C17" s="218">
        <f t="shared" si="0"/>
        <v>88980365</v>
      </c>
      <c r="D17" s="218">
        <v>443</v>
      </c>
      <c r="E17" s="218">
        <v>88980365</v>
      </c>
      <c r="F17" s="218">
        <v>0</v>
      </c>
      <c r="G17" s="218">
        <v>0</v>
      </c>
      <c r="I17" s="215"/>
      <c r="J17" s="213"/>
      <c r="K17" s="213"/>
      <c r="L17" s="213"/>
      <c r="M17" s="213"/>
      <c r="N17" s="213"/>
    </row>
    <row r="18" spans="1:14" ht="17.100000000000001" customHeight="1" x14ac:dyDescent="0.15">
      <c r="A18" s="27" t="s">
        <v>613</v>
      </c>
      <c r="B18" s="218">
        <f t="shared" si="0"/>
        <v>412</v>
      </c>
      <c r="C18" s="218">
        <f t="shared" si="0"/>
        <v>81046020</v>
      </c>
      <c r="D18" s="218">
        <v>412</v>
      </c>
      <c r="E18" s="218">
        <v>81046020</v>
      </c>
      <c r="F18" s="218">
        <v>0</v>
      </c>
      <c r="G18" s="218">
        <v>0</v>
      </c>
      <c r="I18" s="215"/>
      <c r="J18" s="213"/>
      <c r="K18" s="213"/>
      <c r="L18" s="213"/>
      <c r="M18" s="213"/>
      <c r="N18" s="213"/>
    </row>
    <row r="19" spans="1:14" ht="17.100000000000001" customHeight="1" x14ac:dyDescent="0.15">
      <c r="A19" s="27" t="s">
        <v>614</v>
      </c>
      <c r="B19" s="218">
        <f t="shared" si="0"/>
        <v>445</v>
      </c>
      <c r="C19" s="218">
        <f t="shared" si="0"/>
        <v>89048042</v>
      </c>
      <c r="D19" s="218">
        <v>445</v>
      </c>
      <c r="E19" s="218">
        <v>89048042</v>
      </c>
      <c r="F19" s="218">
        <v>0</v>
      </c>
      <c r="G19" s="218">
        <v>0</v>
      </c>
      <c r="I19" s="215"/>
      <c r="J19" s="213"/>
      <c r="K19" s="213"/>
      <c r="L19" s="213"/>
      <c r="M19" s="213"/>
      <c r="N19" s="213"/>
    </row>
    <row r="20" spans="1:14" ht="17.100000000000001" customHeight="1" x14ac:dyDescent="0.15">
      <c r="A20" s="40" t="s">
        <v>615</v>
      </c>
      <c r="B20" s="218">
        <v>426</v>
      </c>
      <c r="C20" s="218">
        <v>101116266</v>
      </c>
      <c r="D20" s="218">
        <v>426</v>
      </c>
      <c r="E20" s="218">
        <v>101116266</v>
      </c>
      <c r="F20" s="218">
        <v>0</v>
      </c>
      <c r="G20" s="218">
        <v>0</v>
      </c>
      <c r="I20" s="215"/>
      <c r="J20" s="213"/>
      <c r="K20" s="213"/>
      <c r="L20" s="213"/>
      <c r="M20" s="213"/>
      <c r="N20" s="213"/>
    </row>
    <row r="21" spans="1:14" ht="17.100000000000001" customHeight="1" x14ac:dyDescent="0.15">
      <c r="A21" s="3" t="s">
        <v>616</v>
      </c>
      <c r="B21" s="218">
        <v>409</v>
      </c>
      <c r="C21" s="218">
        <v>98761087</v>
      </c>
      <c r="D21" s="218">
        <v>409</v>
      </c>
      <c r="E21" s="218">
        <v>98761087</v>
      </c>
      <c r="F21" s="218">
        <v>0</v>
      </c>
      <c r="G21" s="218">
        <v>0</v>
      </c>
      <c r="I21" s="215"/>
      <c r="J21" s="213"/>
      <c r="K21" s="213"/>
      <c r="L21" s="213"/>
      <c r="M21" s="213"/>
      <c r="N21" s="213"/>
    </row>
    <row r="22" spans="1:14" ht="17.100000000000001" customHeight="1" x14ac:dyDescent="0.15">
      <c r="A22" s="3" t="s">
        <v>617</v>
      </c>
      <c r="B22" s="218">
        <v>372</v>
      </c>
      <c r="C22" s="218">
        <v>97043538</v>
      </c>
      <c r="D22" s="218">
        <v>372</v>
      </c>
      <c r="E22" s="218">
        <v>97043538</v>
      </c>
      <c r="F22" s="218">
        <v>0</v>
      </c>
      <c r="G22" s="218">
        <v>0</v>
      </c>
      <c r="I22" s="215"/>
      <c r="J22" s="213"/>
      <c r="K22" s="213"/>
      <c r="L22" s="213"/>
      <c r="M22" s="213"/>
      <c r="N22" s="213"/>
    </row>
    <row r="23" spans="1:14" ht="17.100000000000001" customHeight="1" x14ac:dyDescent="0.15">
      <c r="A23" s="3" t="s">
        <v>642</v>
      </c>
      <c r="B23" s="218">
        <v>348</v>
      </c>
      <c r="C23" s="218">
        <v>100432304</v>
      </c>
      <c r="D23" s="218">
        <v>348</v>
      </c>
      <c r="E23" s="218">
        <v>100431304</v>
      </c>
      <c r="F23" s="218">
        <v>0</v>
      </c>
      <c r="G23" s="218">
        <v>0</v>
      </c>
      <c r="I23" s="215"/>
      <c r="J23" s="213"/>
      <c r="K23" s="213"/>
      <c r="L23" s="213"/>
      <c r="M23" s="213"/>
      <c r="N23" s="213"/>
    </row>
    <row r="24" spans="1:14" ht="17.100000000000001" customHeight="1" x14ac:dyDescent="0.15">
      <c r="A24" s="3" t="s">
        <v>670</v>
      </c>
      <c r="B24" s="182">
        <v>356</v>
      </c>
      <c r="C24" s="219">
        <v>99960436</v>
      </c>
      <c r="D24" s="182">
        <v>356</v>
      </c>
      <c r="E24" s="219">
        <v>99960436</v>
      </c>
      <c r="F24" s="182">
        <v>0</v>
      </c>
      <c r="G24" s="182">
        <v>0</v>
      </c>
      <c r="I24" s="215"/>
      <c r="J24" s="213"/>
      <c r="K24" s="213"/>
      <c r="L24" s="213"/>
      <c r="M24" s="213"/>
      <c r="N24" s="213"/>
    </row>
    <row r="25" spans="1:14" ht="17.100000000000001" customHeight="1" x14ac:dyDescent="0.15">
      <c r="A25" s="3" t="s">
        <v>682</v>
      </c>
      <c r="B25" s="182">
        <v>392</v>
      </c>
      <c r="C25" s="219">
        <v>101235835</v>
      </c>
      <c r="D25" s="182">
        <v>392</v>
      </c>
      <c r="E25" s="219">
        <v>101235835</v>
      </c>
      <c r="F25" s="182">
        <v>0</v>
      </c>
      <c r="G25" s="182">
        <v>0</v>
      </c>
      <c r="I25" s="215"/>
      <c r="J25" s="213"/>
      <c r="K25" s="213"/>
      <c r="L25" s="213"/>
      <c r="M25" s="213"/>
      <c r="N25" s="213"/>
    </row>
    <row r="26" spans="1:14" ht="17.100000000000001" customHeight="1" x14ac:dyDescent="0.15">
      <c r="A26" s="3" t="s">
        <v>747</v>
      </c>
      <c r="B26" s="182">
        <v>353</v>
      </c>
      <c r="C26" s="219">
        <v>100573155</v>
      </c>
      <c r="D26" s="182">
        <v>353</v>
      </c>
      <c r="E26" s="219">
        <v>100573155</v>
      </c>
      <c r="F26" s="182">
        <v>0</v>
      </c>
      <c r="G26" s="182">
        <v>0</v>
      </c>
      <c r="I26" s="215"/>
      <c r="J26" s="213"/>
      <c r="K26" s="213"/>
      <c r="L26" s="213"/>
      <c r="M26" s="213"/>
      <c r="N26" s="213"/>
    </row>
    <row r="27" spans="1:14" ht="17.100000000000001" customHeight="1" x14ac:dyDescent="0.2">
      <c r="A27" t="s">
        <v>500</v>
      </c>
      <c r="B27" s="4"/>
      <c r="C27" s="4"/>
      <c r="D27" s="173"/>
      <c r="I27" s="173"/>
      <c r="J27" s="173"/>
      <c r="K27" s="173"/>
    </row>
    <row r="28" spans="1:14" ht="17.25" x14ac:dyDescent="0.2">
      <c r="A28" s="173"/>
      <c r="B28" s="173"/>
      <c r="C28" s="173"/>
      <c r="D28" s="173"/>
      <c r="I28" s="173"/>
      <c r="J28" s="173"/>
      <c r="K28" s="173"/>
    </row>
    <row r="29" spans="1:14" ht="17.25" x14ac:dyDescent="0.2">
      <c r="A29" s="173"/>
      <c r="B29" s="173"/>
      <c r="C29" s="173"/>
      <c r="D29" s="173"/>
      <c r="I29" s="173"/>
      <c r="J29" s="173"/>
      <c r="K29" s="173"/>
    </row>
    <row r="30" spans="1:14" ht="17.25" x14ac:dyDescent="0.2">
      <c r="A30" s="173"/>
      <c r="B30" s="173"/>
      <c r="C30" s="173"/>
      <c r="D30" s="173"/>
      <c r="I30" s="173"/>
      <c r="J30" s="173"/>
      <c r="K30" s="173"/>
    </row>
    <row r="31" spans="1:14" ht="17.25" x14ac:dyDescent="0.2">
      <c r="A31" s="173"/>
      <c r="B31" s="173"/>
      <c r="C31" s="173"/>
      <c r="D31" s="173"/>
      <c r="I31" s="173"/>
      <c r="J31" s="173"/>
      <c r="K31" s="173"/>
    </row>
    <row r="32" spans="1:14" ht="17.25" x14ac:dyDescent="0.2">
      <c r="A32" s="173"/>
      <c r="B32" s="173"/>
      <c r="C32" s="173"/>
      <c r="D32" s="173"/>
      <c r="I32" s="173"/>
      <c r="J32" s="173"/>
      <c r="K32" s="173"/>
    </row>
    <row r="33" spans="1:14" ht="17.25" x14ac:dyDescent="0.2">
      <c r="A33" s="173"/>
      <c r="B33" s="173"/>
      <c r="C33" s="173"/>
      <c r="D33" s="173"/>
      <c r="I33" s="173"/>
      <c r="J33" s="173"/>
      <c r="K33" s="173"/>
    </row>
    <row r="34" spans="1:14" ht="17.25" x14ac:dyDescent="0.2">
      <c r="A34" s="173"/>
      <c r="B34" s="173"/>
      <c r="C34" s="173"/>
      <c r="D34" s="173"/>
      <c r="I34" s="173"/>
      <c r="J34" s="173"/>
      <c r="K34" s="173"/>
    </row>
    <row r="35" spans="1:14" ht="17.25" x14ac:dyDescent="0.2">
      <c r="A35" s="173"/>
      <c r="B35" s="173"/>
      <c r="C35" s="173"/>
      <c r="D35" s="173"/>
      <c r="I35" s="173"/>
      <c r="J35" s="173"/>
      <c r="K35" s="173"/>
    </row>
    <row r="36" spans="1:14" ht="17.25" x14ac:dyDescent="0.2">
      <c r="A36" s="173"/>
      <c r="B36" s="173"/>
      <c r="C36" s="173"/>
      <c r="D36" s="173"/>
      <c r="I36" s="173"/>
      <c r="J36" s="173"/>
      <c r="K36" s="173"/>
    </row>
    <row r="37" spans="1:14" ht="17.25" x14ac:dyDescent="0.2">
      <c r="A37" s="173"/>
      <c r="B37" s="173"/>
      <c r="C37" s="173"/>
      <c r="D37" s="173"/>
      <c r="I37" s="173"/>
      <c r="J37" s="173"/>
      <c r="K37" s="173"/>
    </row>
    <row r="38" spans="1:14" ht="17.25" x14ac:dyDescent="0.2">
      <c r="A38" s="173"/>
      <c r="B38" s="173"/>
      <c r="C38" s="173"/>
      <c r="D38" s="173"/>
      <c r="I38" s="173"/>
      <c r="J38" s="173"/>
      <c r="K38" s="173"/>
    </row>
    <row r="39" spans="1:14" ht="17.25" x14ac:dyDescent="0.2">
      <c r="A39" s="4"/>
      <c r="B39" s="4"/>
      <c r="C39" s="4"/>
      <c r="D39" s="4"/>
      <c r="E39" s="12"/>
      <c r="F39" s="12"/>
      <c r="G39" s="12"/>
      <c r="H39" s="12"/>
      <c r="I39" s="220"/>
      <c r="J39" s="220"/>
      <c r="K39" s="220"/>
      <c r="L39" s="208"/>
      <c r="M39" s="208"/>
    </row>
    <row r="40" spans="1:14" ht="17.25" x14ac:dyDescent="0.2">
      <c r="A40" s="502"/>
      <c r="B40" s="502"/>
      <c r="C40" s="502"/>
      <c r="D40" s="502"/>
      <c r="H40" s="12"/>
      <c r="I40" s="221"/>
      <c r="J40" s="208"/>
      <c r="K40" s="208"/>
      <c r="L40" s="222"/>
      <c r="M40" s="222"/>
      <c r="N40" s="208"/>
    </row>
    <row r="41" spans="1:14" x14ac:dyDescent="0.15">
      <c r="H41" s="12"/>
      <c r="I41" s="32"/>
      <c r="J41" s="223"/>
      <c r="K41" s="223"/>
      <c r="L41" s="224"/>
      <c r="M41" s="223"/>
      <c r="N41" s="223"/>
    </row>
    <row r="42" spans="1:14" x14ac:dyDescent="0.15">
      <c r="H42" s="12"/>
      <c r="I42" s="32"/>
      <c r="J42" s="223"/>
      <c r="K42" s="223"/>
      <c r="L42" s="224"/>
      <c r="M42" s="223"/>
      <c r="N42" s="223"/>
    </row>
    <row r="43" spans="1:14" x14ac:dyDescent="0.15">
      <c r="H43" s="12"/>
      <c r="I43" s="225"/>
      <c r="J43" s="208"/>
      <c r="K43" s="208"/>
      <c r="L43" s="208"/>
      <c r="M43" s="208"/>
      <c r="N43" s="208"/>
    </row>
  </sheetData>
  <sheetProtection formatCells="0" insertColumns="0" insertRows="0"/>
  <mergeCells count="7">
    <mergeCell ref="A40:D40"/>
    <mergeCell ref="A1:D1"/>
    <mergeCell ref="F3:G3"/>
    <mergeCell ref="A4:A5"/>
    <mergeCell ref="B4:C4"/>
    <mergeCell ref="D4:E4"/>
    <mergeCell ref="F4:G4"/>
  </mergeCells>
  <phoneticPr fontId="3"/>
  <pageMargins left="0.78740157480314965" right="0.39370078740157483" top="0.98425196850393704" bottom="0.98425196850393704" header="0.51181102362204722" footer="0.51181102362204722"/>
  <pageSetup paperSize="9" orientation="landscape" verticalDpi="300" r:id="rId1"/>
  <headerFooter scaleWithDoc="0" alignWithMargins="0">
    <oddFooter>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56A31-32FB-42D5-AF41-4AF7A381C8BE}">
  <dimension ref="A1:U45"/>
  <sheetViews>
    <sheetView view="pageBreakPreview" zoomScaleNormal="100" zoomScaleSheetLayoutView="100" workbookViewId="0">
      <selection sqref="A1:C1"/>
    </sheetView>
  </sheetViews>
  <sheetFormatPr defaultRowHeight="13.5" x14ac:dyDescent="0.15"/>
  <cols>
    <col min="1" max="6" width="10.625" customWidth="1"/>
    <col min="7" max="7" width="3.875" customWidth="1"/>
    <col min="8" max="11" width="9.875" customWidth="1"/>
    <col min="12" max="12" width="10.375" customWidth="1"/>
    <col min="13" max="13" width="12" customWidth="1"/>
    <col min="14" max="14" width="11.625" customWidth="1"/>
    <col min="15" max="21" width="6.375" customWidth="1"/>
  </cols>
  <sheetData>
    <row r="1" spans="1:21" ht="17.25" x14ac:dyDescent="0.2">
      <c r="A1" s="502" t="s">
        <v>489</v>
      </c>
      <c r="B1" s="502"/>
      <c r="C1" s="502"/>
    </row>
    <row r="2" spans="1:21" ht="12.95" customHeight="1" x14ac:dyDescent="0.2">
      <c r="A2" s="173"/>
      <c r="B2" s="173"/>
      <c r="C2" s="173"/>
    </row>
    <row r="3" spans="1:21" ht="17.100000000000001" customHeight="1" x14ac:dyDescent="0.15">
      <c r="D3" s="81" t="s">
        <v>600</v>
      </c>
      <c r="E3" s="81"/>
      <c r="F3" t="s">
        <v>45</v>
      </c>
      <c r="G3" s="12"/>
      <c r="H3" s="12"/>
      <c r="P3" s="4"/>
      <c r="Q3" s="4"/>
      <c r="R3" s="4"/>
      <c r="S3" s="4"/>
      <c r="T3" s="4"/>
      <c r="U3" s="4"/>
    </row>
    <row r="4" spans="1:21" ht="17.100000000000001" customHeight="1" x14ac:dyDescent="0.15">
      <c r="A4" s="496" t="s">
        <v>10</v>
      </c>
      <c r="B4" s="515" t="s">
        <v>12</v>
      </c>
      <c r="C4" s="520" t="s">
        <v>225</v>
      </c>
      <c r="D4" s="226" t="s">
        <v>226</v>
      </c>
      <c r="E4" s="518" t="s">
        <v>227</v>
      </c>
      <c r="F4" s="515" t="s">
        <v>228</v>
      </c>
      <c r="H4" s="8"/>
      <c r="P4" s="4"/>
      <c r="Q4" s="4"/>
      <c r="R4" s="4"/>
      <c r="S4" s="4"/>
    </row>
    <row r="5" spans="1:21" ht="17.100000000000001" customHeight="1" x14ac:dyDescent="0.15">
      <c r="A5" s="508"/>
      <c r="B5" s="515"/>
      <c r="C5" s="515"/>
      <c r="D5" s="227" t="s">
        <v>229</v>
      </c>
      <c r="E5" s="515"/>
      <c r="F5" s="515"/>
      <c r="G5" s="4"/>
      <c r="H5" s="124"/>
    </row>
    <row r="6" spans="1:21" ht="17.100000000000001" customHeight="1" x14ac:dyDescent="0.15">
      <c r="A6" s="228" t="s">
        <v>601</v>
      </c>
      <c r="B6" s="229">
        <v>2272</v>
      </c>
      <c r="C6" s="230">
        <v>144</v>
      </c>
      <c r="D6" s="229">
        <v>219</v>
      </c>
      <c r="E6" s="229">
        <v>1346</v>
      </c>
      <c r="F6" s="229">
        <v>563</v>
      </c>
      <c r="G6" s="4"/>
    </row>
    <row r="7" spans="1:21" ht="17.100000000000001" customHeight="1" x14ac:dyDescent="0.15">
      <c r="A7" s="231"/>
      <c r="B7" s="232" t="s">
        <v>230</v>
      </c>
      <c r="C7" s="233" t="s">
        <v>231</v>
      </c>
      <c r="D7" s="232" t="s">
        <v>232</v>
      </c>
      <c r="E7" s="232" t="s">
        <v>233</v>
      </c>
      <c r="F7" s="232" t="s">
        <v>234</v>
      </c>
      <c r="G7" s="8"/>
    </row>
    <row r="8" spans="1:21" ht="17.100000000000001" customHeight="1" x14ac:dyDescent="0.15">
      <c r="A8" s="228" t="s">
        <v>602</v>
      </c>
      <c r="B8" s="234">
        <v>2326</v>
      </c>
      <c r="C8" s="235">
        <v>152</v>
      </c>
      <c r="D8" s="234">
        <v>220</v>
      </c>
      <c r="E8" s="234">
        <v>1375</v>
      </c>
      <c r="F8" s="234">
        <v>579</v>
      </c>
      <c r="G8" s="9"/>
    </row>
    <row r="9" spans="1:21" ht="17.100000000000001" customHeight="1" x14ac:dyDescent="0.15">
      <c r="A9" s="236"/>
      <c r="B9" s="237" t="s">
        <v>235</v>
      </c>
      <c r="C9" s="238" t="s">
        <v>236</v>
      </c>
      <c r="D9" s="238" t="s">
        <v>237</v>
      </c>
      <c r="E9" s="238" t="s">
        <v>238</v>
      </c>
      <c r="F9" s="238" t="s">
        <v>239</v>
      </c>
      <c r="G9" s="9"/>
    </row>
    <row r="10" spans="1:21" ht="17.100000000000001" customHeight="1" x14ac:dyDescent="0.15">
      <c r="A10" s="239" t="s">
        <v>603</v>
      </c>
      <c r="B10" s="240">
        <v>2385</v>
      </c>
      <c r="C10" s="219">
        <v>151</v>
      </c>
      <c r="D10" s="240">
        <v>218</v>
      </c>
      <c r="E10" s="219">
        <v>1412</v>
      </c>
      <c r="F10" s="241">
        <v>604</v>
      </c>
      <c r="G10" s="9"/>
    </row>
    <row r="11" spans="1:21" ht="17.100000000000001" customHeight="1" x14ac:dyDescent="0.15">
      <c r="A11" s="239" t="s">
        <v>604</v>
      </c>
      <c r="B11" s="242">
        <v>2286</v>
      </c>
      <c r="C11" s="237">
        <v>140</v>
      </c>
      <c r="D11" s="242">
        <v>210</v>
      </c>
      <c r="E11" s="237">
        <v>1405</v>
      </c>
      <c r="F11" s="238">
        <v>621</v>
      </c>
      <c r="G11" s="9"/>
    </row>
    <row r="12" spans="1:21" ht="17.100000000000001" customHeight="1" x14ac:dyDescent="0.15">
      <c r="A12" s="239" t="s">
        <v>605</v>
      </c>
      <c r="B12" s="242">
        <v>2481</v>
      </c>
      <c r="C12" s="237">
        <v>152</v>
      </c>
      <c r="D12" s="242">
        <v>232</v>
      </c>
      <c r="E12" s="237">
        <v>1416</v>
      </c>
      <c r="F12" s="238">
        <v>681</v>
      </c>
      <c r="G12" s="9"/>
    </row>
    <row r="13" spans="1:21" ht="17.100000000000001" customHeight="1" x14ac:dyDescent="0.15">
      <c r="A13" s="239" t="s">
        <v>606</v>
      </c>
      <c r="B13" s="242">
        <f>SUM(C13:F13)</f>
        <v>2582</v>
      </c>
      <c r="C13" s="237">
        <v>153</v>
      </c>
      <c r="D13" s="242">
        <v>244</v>
      </c>
      <c r="E13" s="237">
        <v>1442</v>
      </c>
      <c r="F13" s="238">
        <v>743</v>
      </c>
      <c r="G13" s="9"/>
    </row>
    <row r="14" spans="1:21" ht="17.100000000000001" customHeight="1" x14ac:dyDescent="0.15">
      <c r="A14" s="239" t="s">
        <v>607</v>
      </c>
      <c r="B14" s="242">
        <v>2598</v>
      </c>
      <c r="C14" s="237">
        <v>157</v>
      </c>
      <c r="D14" s="242">
        <v>242</v>
      </c>
      <c r="E14" s="237">
        <v>1438</v>
      </c>
      <c r="F14" s="238">
        <v>761</v>
      </c>
      <c r="G14" s="9"/>
    </row>
    <row r="15" spans="1:21" ht="17.100000000000001" customHeight="1" x14ac:dyDescent="0.15">
      <c r="A15" s="239" t="s">
        <v>608</v>
      </c>
      <c r="B15" s="243">
        <v>2590</v>
      </c>
      <c r="C15" s="243">
        <v>153</v>
      </c>
      <c r="D15" s="243">
        <v>240</v>
      </c>
      <c r="E15" s="243">
        <v>1432</v>
      </c>
      <c r="F15" s="243">
        <v>765</v>
      </c>
    </row>
    <row r="16" spans="1:21" ht="17.100000000000001" customHeight="1" x14ac:dyDescent="0.15">
      <c r="A16" s="239" t="s">
        <v>609</v>
      </c>
      <c r="B16" s="243">
        <v>2597</v>
      </c>
      <c r="C16" s="243">
        <v>158</v>
      </c>
      <c r="D16" s="243">
        <v>248</v>
      </c>
      <c r="E16" s="243">
        <v>1420</v>
      </c>
      <c r="F16" s="243">
        <v>771</v>
      </c>
      <c r="G16" s="244"/>
    </row>
    <row r="17" spans="1:7" ht="17.100000000000001" customHeight="1" x14ac:dyDescent="0.15">
      <c r="A17" s="239" t="s">
        <v>610</v>
      </c>
      <c r="B17" s="243">
        <v>2640</v>
      </c>
      <c r="C17" s="243">
        <v>157</v>
      </c>
      <c r="D17" s="243">
        <v>256</v>
      </c>
      <c r="E17" s="243">
        <v>1428</v>
      </c>
      <c r="F17" s="243">
        <v>799</v>
      </c>
      <c r="G17" s="244"/>
    </row>
    <row r="18" spans="1:7" ht="17.100000000000001" customHeight="1" x14ac:dyDescent="0.15">
      <c r="A18" s="239" t="s">
        <v>611</v>
      </c>
      <c r="B18" s="245">
        <v>2417</v>
      </c>
      <c r="C18" s="245">
        <v>149</v>
      </c>
      <c r="D18" s="245">
        <v>242</v>
      </c>
      <c r="E18" s="219">
        <v>1292</v>
      </c>
      <c r="F18" s="219">
        <v>734</v>
      </c>
      <c r="G18" s="244"/>
    </row>
    <row r="19" spans="1:7" ht="17.100000000000001" customHeight="1" x14ac:dyDescent="0.15">
      <c r="A19" s="239" t="s">
        <v>612</v>
      </c>
      <c r="B19" s="245">
        <v>2172</v>
      </c>
      <c r="C19" s="245">
        <v>140</v>
      </c>
      <c r="D19" s="245">
        <v>199</v>
      </c>
      <c r="E19" s="219">
        <v>1145</v>
      </c>
      <c r="F19" s="219">
        <v>688</v>
      </c>
      <c r="G19" s="244"/>
    </row>
    <row r="20" spans="1:7" ht="17.100000000000001" customHeight="1" x14ac:dyDescent="0.15">
      <c r="A20" s="239" t="s">
        <v>613</v>
      </c>
      <c r="B20" s="245">
        <v>2136</v>
      </c>
      <c r="C20" s="245">
        <v>130</v>
      </c>
      <c r="D20" s="245">
        <v>202</v>
      </c>
      <c r="E20" s="219">
        <v>1118</v>
      </c>
      <c r="F20" s="219">
        <v>686</v>
      </c>
      <c r="G20" s="244"/>
    </row>
    <row r="21" spans="1:7" ht="17.100000000000001" customHeight="1" x14ac:dyDescent="0.15">
      <c r="A21" s="239" t="s">
        <v>614</v>
      </c>
      <c r="B21" s="245">
        <v>2119</v>
      </c>
      <c r="C21" s="245">
        <v>128</v>
      </c>
      <c r="D21" s="245">
        <v>206</v>
      </c>
      <c r="E21" s="219">
        <v>1086</v>
      </c>
      <c r="F21" s="219">
        <v>699</v>
      </c>
      <c r="G21" s="244"/>
    </row>
    <row r="22" spans="1:7" ht="17.100000000000001" customHeight="1" x14ac:dyDescent="0.15">
      <c r="A22" s="246" t="s">
        <v>615</v>
      </c>
      <c r="B22" s="245">
        <v>2031</v>
      </c>
      <c r="C22" s="245">
        <v>131</v>
      </c>
      <c r="D22" s="245">
        <v>199</v>
      </c>
      <c r="E22" s="219">
        <v>1012</v>
      </c>
      <c r="F22" s="219">
        <v>689</v>
      </c>
      <c r="G22" s="244"/>
    </row>
    <row r="23" spans="1:7" ht="17.100000000000001" customHeight="1" x14ac:dyDescent="0.15">
      <c r="A23" s="246" t="s">
        <v>616</v>
      </c>
      <c r="B23" s="245">
        <v>2122</v>
      </c>
      <c r="C23" s="245">
        <v>136</v>
      </c>
      <c r="D23" s="245">
        <v>208</v>
      </c>
      <c r="E23" s="219">
        <v>1038</v>
      </c>
      <c r="F23" s="219">
        <v>740</v>
      </c>
      <c r="G23" s="244"/>
    </row>
    <row r="24" spans="1:7" ht="17.100000000000001" customHeight="1" x14ac:dyDescent="0.15">
      <c r="A24" s="246" t="s">
        <v>617</v>
      </c>
      <c r="B24" s="245">
        <v>2136</v>
      </c>
      <c r="C24" s="245">
        <v>143</v>
      </c>
      <c r="D24" s="245">
        <v>207</v>
      </c>
      <c r="E24" s="219">
        <v>1022</v>
      </c>
      <c r="F24" s="219">
        <v>764</v>
      </c>
      <c r="G24" s="244"/>
    </row>
    <row r="25" spans="1:7" ht="17.100000000000001" customHeight="1" x14ac:dyDescent="0.15">
      <c r="A25" s="246" t="s">
        <v>641</v>
      </c>
      <c r="B25" s="245">
        <v>2113</v>
      </c>
      <c r="C25" s="245">
        <v>142</v>
      </c>
      <c r="D25" s="245">
        <v>213</v>
      </c>
      <c r="E25" s="219">
        <v>987</v>
      </c>
      <c r="F25" s="219">
        <v>771</v>
      </c>
      <c r="G25" s="244"/>
    </row>
    <row r="26" spans="1:7" ht="17.100000000000001" customHeight="1" x14ac:dyDescent="0.15">
      <c r="A26" s="246" t="s">
        <v>668</v>
      </c>
      <c r="B26" s="219">
        <v>2111</v>
      </c>
      <c r="C26" s="219">
        <v>137</v>
      </c>
      <c r="D26" s="219">
        <v>222</v>
      </c>
      <c r="E26" s="219">
        <v>979</v>
      </c>
      <c r="F26" s="219">
        <v>773</v>
      </c>
      <c r="G26" s="244"/>
    </row>
    <row r="27" spans="1:7" ht="17.100000000000001" customHeight="1" x14ac:dyDescent="0.15">
      <c r="A27" s="246" t="s">
        <v>682</v>
      </c>
      <c r="B27" s="219">
        <v>2112</v>
      </c>
      <c r="C27" s="219">
        <v>137</v>
      </c>
      <c r="D27" s="219">
        <v>237</v>
      </c>
      <c r="E27" s="219">
        <v>950</v>
      </c>
      <c r="F27" s="219">
        <v>788</v>
      </c>
      <c r="G27" s="244"/>
    </row>
    <row r="28" spans="1:7" ht="17.100000000000001" customHeight="1" x14ac:dyDescent="0.15">
      <c r="A28" s="246" t="s">
        <v>747</v>
      </c>
      <c r="B28" s="219">
        <v>2104</v>
      </c>
      <c r="C28" s="219">
        <v>139</v>
      </c>
      <c r="D28" s="219">
        <v>249</v>
      </c>
      <c r="E28" s="219">
        <v>928</v>
      </c>
      <c r="F28" s="219">
        <v>788</v>
      </c>
      <c r="G28" s="244"/>
    </row>
    <row r="29" spans="1:7" ht="17.100000000000001" customHeight="1" x14ac:dyDescent="0.15">
      <c r="A29" s="519" t="s">
        <v>500</v>
      </c>
      <c r="B29" s="519"/>
      <c r="C29" s="519"/>
      <c r="D29" s="248" t="s">
        <v>240</v>
      </c>
    </row>
    <row r="30" spans="1:7" ht="17.25" x14ac:dyDescent="0.2">
      <c r="A30" s="173"/>
      <c r="B30" s="173"/>
      <c r="C30" s="173"/>
    </row>
    <row r="31" spans="1:7" ht="17.25" x14ac:dyDescent="0.2">
      <c r="A31" s="173"/>
      <c r="B31" s="173"/>
      <c r="C31" s="173"/>
    </row>
    <row r="32" spans="1:7" ht="17.25" x14ac:dyDescent="0.2">
      <c r="A32" s="173"/>
      <c r="B32" s="173"/>
      <c r="C32" s="173"/>
    </row>
    <row r="33" spans="1:8" ht="17.25" x14ac:dyDescent="0.2">
      <c r="A33" s="173"/>
      <c r="B33" s="173"/>
      <c r="C33" s="173"/>
    </row>
    <row r="34" spans="1:8" x14ac:dyDescent="0.15">
      <c r="G34" s="8"/>
      <c r="H34" s="12"/>
    </row>
    <row r="35" spans="1:8" x14ac:dyDescent="0.15">
      <c r="G35" s="249"/>
      <c r="H35" s="12"/>
    </row>
    <row r="36" spans="1:8" x14ac:dyDescent="0.15">
      <c r="G36" s="249"/>
      <c r="H36" s="12"/>
    </row>
    <row r="37" spans="1:8" x14ac:dyDescent="0.15">
      <c r="G37" s="249"/>
      <c r="H37" s="12"/>
    </row>
    <row r="38" spans="1:8" x14ac:dyDescent="0.15">
      <c r="G38" s="9"/>
      <c r="H38" s="12"/>
    </row>
    <row r="39" spans="1:8" x14ac:dyDescent="0.15">
      <c r="G39" s="4"/>
      <c r="H39" s="12"/>
    </row>
    <row r="40" spans="1:8" x14ac:dyDescent="0.15">
      <c r="G40" s="4"/>
      <c r="H40" s="12"/>
    </row>
    <row r="41" spans="1:8" x14ac:dyDescent="0.15">
      <c r="G41" s="4"/>
      <c r="H41" s="12"/>
    </row>
    <row r="42" spans="1:8" x14ac:dyDescent="0.15">
      <c r="G42" s="4"/>
      <c r="H42" s="12"/>
    </row>
    <row r="43" spans="1:8" x14ac:dyDescent="0.15">
      <c r="G43" s="4"/>
      <c r="H43" s="12"/>
    </row>
    <row r="44" spans="1:8" x14ac:dyDescent="0.15">
      <c r="G44" s="4"/>
      <c r="H44" s="12"/>
    </row>
    <row r="45" spans="1:8" x14ac:dyDescent="0.15">
      <c r="G45" s="4"/>
    </row>
  </sheetData>
  <sheetProtection formatCells="0" insertColumns="0" insertRows="0"/>
  <mergeCells count="7">
    <mergeCell ref="E4:E5"/>
    <mergeCell ref="F4:F5"/>
    <mergeCell ref="A29:C29"/>
    <mergeCell ref="A1:C1"/>
    <mergeCell ref="A4:A5"/>
    <mergeCell ref="B4:B5"/>
    <mergeCell ref="C4:C5"/>
  </mergeCells>
  <phoneticPr fontId="3"/>
  <pageMargins left="0.78740157480314965" right="0.39370078740157483" top="0.98425196850393704" bottom="0.98425196850393704" header="0.51181102362204722" footer="0.51181102362204722"/>
  <pageSetup paperSize="9" scale="98" orientation="landscape" verticalDpi="300" r:id="rId1"/>
  <headerFooter scaleWithDoc="0" alignWithMargins="0">
    <oddFooter>&amp;A</oddFooter>
  </headerFooter>
  <colBreaks count="1" manualBreakCount="1">
    <brk id="14" max="11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C2CF3-5788-4F67-94AD-74313974FEF3}">
  <dimension ref="A1:I47"/>
  <sheetViews>
    <sheetView view="pageBreakPreview" zoomScaleNormal="100" zoomScaleSheetLayoutView="100" workbookViewId="0"/>
  </sheetViews>
  <sheetFormatPr defaultColWidth="9" defaultRowHeight="13.5" x14ac:dyDescent="0.15"/>
  <cols>
    <col min="1" max="1" width="12.625" customWidth="1"/>
    <col min="2" max="7" width="15.625" customWidth="1"/>
    <col min="8" max="14" width="6.375" customWidth="1"/>
  </cols>
  <sheetData>
    <row r="1" spans="1:7" ht="17.25" x14ac:dyDescent="0.2">
      <c r="A1" s="1" t="s">
        <v>241</v>
      </c>
    </row>
    <row r="2" spans="1:7" ht="12.95" customHeight="1" x14ac:dyDescent="0.2">
      <c r="A2" s="1"/>
    </row>
    <row r="3" spans="1:7" ht="17.100000000000001" customHeight="1" x14ac:dyDescent="0.15">
      <c r="B3" s="4"/>
      <c r="C3" s="4"/>
      <c r="D3" s="4"/>
      <c r="E3" s="4"/>
      <c r="F3" s="81" t="s">
        <v>600</v>
      </c>
      <c r="G3" s="250" t="s">
        <v>242</v>
      </c>
    </row>
    <row r="4" spans="1:7" ht="17.100000000000001" customHeight="1" x14ac:dyDescent="0.15">
      <c r="A4" s="507" t="s">
        <v>10</v>
      </c>
      <c r="B4" s="500" t="s">
        <v>243</v>
      </c>
      <c r="C4" s="501"/>
      <c r="D4" s="500" t="s">
        <v>244</v>
      </c>
      <c r="E4" s="501"/>
      <c r="F4" s="500" t="s">
        <v>245</v>
      </c>
      <c r="G4" s="501"/>
    </row>
    <row r="5" spans="1:7" ht="17.100000000000001" customHeight="1" x14ac:dyDescent="0.15">
      <c r="A5" s="508"/>
      <c r="B5" s="6" t="s">
        <v>246</v>
      </c>
      <c r="C5" s="6" t="s">
        <v>247</v>
      </c>
      <c r="D5" s="6" t="s">
        <v>248</v>
      </c>
      <c r="E5" s="6" t="s">
        <v>249</v>
      </c>
      <c r="F5" s="6" t="s">
        <v>246</v>
      </c>
      <c r="G5" s="6" t="s">
        <v>249</v>
      </c>
    </row>
    <row r="6" spans="1:7" ht="17.100000000000001" customHeight="1" x14ac:dyDescent="0.15">
      <c r="A6" s="251" t="s">
        <v>601</v>
      </c>
      <c r="B6" s="19">
        <v>10600000</v>
      </c>
      <c r="C6" s="19">
        <v>10796500</v>
      </c>
      <c r="D6" s="19">
        <v>8300000</v>
      </c>
      <c r="E6" s="19">
        <v>8831747</v>
      </c>
      <c r="F6" s="19">
        <v>5500000</v>
      </c>
      <c r="G6" s="19">
        <v>4717024</v>
      </c>
    </row>
    <row r="7" spans="1:7" ht="17.100000000000001" customHeight="1" x14ac:dyDescent="0.15">
      <c r="A7" s="251" t="s">
        <v>602</v>
      </c>
      <c r="B7" s="19">
        <v>10647000</v>
      </c>
      <c r="C7" s="19">
        <v>11177333</v>
      </c>
      <c r="D7" s="19">
        <v>8450000</v>
      </c>
      <c r="E7" s="19">
        <v>8659462</v>
      </c>
      <c r="F7" s="19">
        <v>4750000</v>
      </c>
      <c r="G7" s="19">
        <v>4563548</v>
      </c>
    </row>
    <row r="8" spans="1:7" ht="17.100000000000001" customHeight="1" x14ac:dyDescent="0.15">
      <c r="A8" s="251" t="s">
        <v>603</v>
      </c>
      <c r="B8" s="19">
        <v>10700000</v>
      </c>
      <c r="C8" s="19">
        <v>10622000</v>
      </c>
      <c r="D8" s="19">
        <v>8700000</v>
      </c>
      <c r="E8" s="19">
        <v>8664715</v>
      </c>
      <c r="F8" s="19">
        <v>4600000</v>
      </c>
      <c r="G8" s="19">
        <v>4668564</v>
      </c>
    </row>
    <row r="9" spans="1:7" ht="17.100000000000001" customHeight="1" x14ac:dyDescent="0.15">
      <c r="A9" s="251" t="s">
        <v>604</v>
      </c>
      <c r="B9" s="19">
        <v>10630000</v>
      </c>
      <c r="C9" s="19">
        <v>10751000</v>
      </c>
      <c r="D9" s="19">
        <v>8700000</v>
      </c>
      <c r="E9" s="19">
        <v>8690046</v>
      </c>
      <c r="F9" s="19">
        <v>4700000</v>
      </c>
      <c r="G9" s="19">
        <v>4448201</v>
      </c>
    </row>
    <row r="10" spans="1:7" ht="17.100000000000001" customHeight="1" x14ac:dyDescent="0.15">
      <c r="A10" s="251" t="s">
        <v>605</v>
      </c>
      <c r="B10" s="252">
        <v>10600000</v>
      </c>
      <c r="C10" s="252">
        <v>11111400</v>
      </c>
      <c r="D10" s="252">
        <v>8700000</v>
      </c>
      <c r="E10" s="252">
        <v>8469356</v>
      </c>
      <c r="F10" s="252">
        <v>4530000</v>
      </c>
      <c r="G10" s="19">
        <v>4348589</v>
      </c>
    </row>
    <row r="11" spans="1:7" ht="17.100000000000001" customHeight="1" x14ac:dyDescent="0.15">
      <c r="A11" s="251" t="s">
        <v>606</v>
      </c>
      <c r="B11" s="252">
        <v>10600000</v>
      </c>
      <c r="C11" s="252">
        <v>10656000</v>
      </c>
      <c r="D11" s="252">
        <v>8700000</v>
      </c>
      <c r="E11" s="252">
        <v>8463042</v>
      </c>
      <c r="F11" s="252">
        <v>4530000</v>
      </c>
      <c r="G11" s="19">
        <v>4099066</v>
      </c>
    </row>
    <row r="12" spans="1:7" ht="17.100000000000001" customHeight="1" x14ac:dyDescent="0.15">
      <c r="A12" s="251" t="s">
        <v>607</v>
      </c>
      <c r="B12" s="252">
        <v>10534000</v>
      </c>
      <c r="C12" s="252">
        <v>10582500</v>
      </c>
      <c r="D12" s="252">
        <v>8700000</v>
      </c>
      <c r="E12" s="252">
        <v>8515482</v>
      </c>
      <c r="F12" s="252">
        <v>4430000</v>
      </c>
      <c r="G12" s="19">
        <v>4118744</v>
      </c>
    </row>
    <row r="13" spans="1:7" ht="17.100000000000001" customHeight="1" x14ac:dyDescent="0.15">
      <c r="A13" s="251" t="s">
        <v>608</v>
      </c>
      <c r="B13" s="252">
        <v>10534000</v>
      </c>
      <c r="C13" s="252">
        <v>10610000</v>
      </c>
      <c r="D13" s="252">
        <v>8700000</v>
      </c>
      <c r="E13" s="252">
        <v>8678677</v>
      </c>
      <c r="F13" s="252">
        <v>4400000</v>
      </c>
      <c r="G13" s="19">
        <v>4104660</v>
      </c>
    </row>
    <row r="14" spans="1:7" ht="17.100000000000001" customHeight="1" x14ac:dyDescent="0.15">
      <c r="A14" s="251" t="s">
        <v>609</v>
      </c>
      <c r="B14" s="252">
        <v>10334000</v>
      </c>
      <c r="C14" s="252">
        <v>11033000</v>
      </c>
      <c r="D14" s="253" t="s">
        <v>1</v>
      </c>
      <c r="E14" s="254" t="s">
        <v>663</v>
      </c>
      <c r="F14" s="253" t="s">
        <v>1</v>
      </c>
      <c r="G14" s="255" t="s">
        <v>1</v>
      </c>
    </row>
    <row r="15" spans="1:7" ht="17.100000000000001" customHeight="1" x14ac:dyDescent="0.15">
      <c r="A15" s="251" t="s">
        <v>610</v>
      </c>
      <c r="B15" s="252">
        <v>10650000</v>
      </c>
      <c r="C15" s="252">
        <v>10342050</v>
      </c>
      <c r="D15" s="252">
        <v>8900000</v>
      </c>
      <c r="E15" s="252">
        <v>8709503</v>
      </c>
      <c r="F15" s="252">
        <v>4200000</v>
      </c>
      <c r="G15" s="19">
        <v>3718750</v>
      </c>
    </row>
    <row r="16" spans="1:7" ht="17.100000000000001" customHeight="1" x14ac:dyDescent="0.15">
      <c r="A16" s="251" t="s">
        <v>611</v>
      </c>
      <c r="B16" s="252">
        <v>10650000</v>
      </c>
      <c r="C16" s="252">
        <v>10820850</v>
      </c>
      <c r="D16" s="252">
        <v>9020000</v>
      </c>
      <c r="E16" s="252">
        <v>8795533</v>
      </c>
      <c r="F16" s="252">
        <v>4000000</v>
      </c>
      <c r="G16" s="19">
        <v>3995613</v>
      </c>
    </row>
    <row r="17" spans="1:9" ht="17.100000000000001" customHeight="1" x14ac:dyDescent="0.15">
      <c r="A17" s="251" t="s">
        <v>612</v>
      </c>
      <c r="B17" s="252">
        <v>10650000</v>
      </c>
      <c r="C17" s="252">
        <v>10880000</v>
      </c>
      <c r="D17" s="252">
        <v>9040000</v>
      </c>
      <c r="E17" s="252">
        <v>9368240</v>
      </c>
      <c r="F17" s="252">
        <v>4010000</v>
      </c>
      <c r="G17" s="19">
        <v>3961763</v>
      </c>
    </row>
    <row r="18" spans="1:9" ht="17.100000000000001" customHeight="1" x14ac:dyDescent="0.15">
      <c r="A18" s="251" t="s">
        <v>613</v>
      </c>
      <c r="B18" s="19">
        <v>9961000</v>
      </c>
      <c r="C18" s="19">
        <v>11095000</v>
      </c>
      <c r="D18" s="19">
        <v>9380000</v>
      </c>
      <c r="E18" s="19">
        <v>8879666</v>
      </c>
      <c r="F18" s="19">
        <v>4000000</v>
      </c>
      <c r="G18" s="19">
        <v>3809630</v>
      </c>
    </row>
    <row r="19" spans="1:9" ht="17.100000000000001" customHeight="1" x14ac:dyDescent="0.15">
      <c r="A19" s="251" t="s">
        <v>614</v>
      </c>
      <c r="B19" s="19">
        <v>10205000</v>
      </c>
      <c r="C19" s="19">
        <v>11130000</v>
      </c>
      <c r="D19" s="19">
        <v>9000000</v>
      </c>
      <c r="E19" s="19">
        <v>9002225</v>
      </c>
      <c r="F19" s="19">
        <v>4000000</v>
      </c>
      <c r="G19" s="19">
        <v>3937353</v>
      </c>
    </row>
    <row r="20" spans="1:9" ht="17.100000000000001" customHeight="1" x14ac:dyDescent="0.15">
      <c r="A20" s="3" t="s">
        <v>615</v>
      </c>
      <c r="B20" s="256">
        <v>10054000</v>
      </c>
      <c r="C20" s="256">
        <v>11118500</v>
      </c>
      <c r="D20" s="252">
        <v>9000000</v>
      </c>
      <c r="E20" s="252">
        <v>8994013</v>
      </c>
      <c r="F20" s="252">
        <v>4000000</v>
      </c>
      <c r="G20" s="19">
        <v>4051425</v>
      </c>
    </row>
    <row r="21" spans="1:9" ht="17.100000000000001" customHeight="1" x14ac:dyDescent="0.15">
      <c r="A21" s="3" t="s">
        <v>616</v>
      </c>
      <c r="B21" s="256">
        <v>10054000</v>
      </c>
      <c r="C21" s="256">
        <v>11089500</v>
      </c>
      <c r="D21" s="252">
        <v>8100000</v>
      </c>
      <c r="E21" s="252">
        <v>7873520</v>
      </c>
      <c r="F21" s="252">
        <v>3600000</v>
      </c>
      <c r="G21" s="19">
        <v>3672494</v>
      </c>
    </row>
    <row r="22" spans="1:9" ht="17.100000000000001" customHeight="1" x14ac:dyDescent="0.15">
      <c r="A22" s="3" t="s">
        <v>617</v>
      </c>
      <c r="B22" s="256">
        <v>10054000</v>
      </c>
      <c r="C22" s="256">
        <v>11313500</v>
      </c>
      <c r="D22" s="252">
        <v>8100000</v>
      </c>
      <c r="E22" s="252">
        <v>7985787</v>
      </c>
      <c r="F22" s="252">
        <v>3700000</v>
      </c>
      <c r="G22" s="19">
        <v>3685676</v>
      </c>
    </row>
    <row r="23" spans="1:9" ht="17.100000000000001" customHeight="1" x14ac:dyDescent="0.15">
      <c r="A23" s="3" t="s">
        <v>641</v>
      </c>
      <c r="B23" s="256">
        <v>10054000</v>
      </c>
      <c r="C23" s="256">
        <v>11610100</v>
      </c>
      <c r="D23" s="252">
        <v>8100000</v>
      </c>
      <c r="E23" s="252">
        <v>8710821</v>
      </c>
      <c r="F23" s="252">
        <v>3700000</v>
      </c>
      <c r="G23" s="19">
        <v>3818892</v>
      </c>
    </row>
    <row r="24" spans="1:9" ht="17.100000000000001" customHeight="1" x14ac:dyDescent="0.15">
      <c r="A24" s="3" t="s">
        <v>668</v>
      </c>
      <c r="B24" s="256">
        <v>10054000</v>
      </c>
      <c r="C24" s="256">
        <v>11510100</v>
      </c>
      <c r="D24" s="252">
        <v>8800000</v>
      </c>
      <c r="E24" s="252">
        <v>8823915</v>
      </c>
      <c r="F24" s="252">
        <v>3900000</v>
      </c>
      <c r="G24" s="19">
        <v>3836931</v>
      </c>
    </row>
    <row r="25" spans="1:9" ht="17.100000000000001" customHeight="1" x14ac:dyDescent="0.15">
      <c r="A25" s="3" t="s">
        <v>682</v>
      </c>
      <c r="B25" s="256">
        <v>10054000</v>
      </c>
      <c r="C25" s="256">
        <v>11542500</v>
      </c>
      <c r="D25" s="256">
        <v>8800000</v>
      </c>
      <c r="E25" s="256">
        <v>8661253</v>
      </c>
      <c r="F25" s="256">
        <v>3900000</v>
      </c>
      <c r="G25" s="48">
        <v>3785486</v>
      </c>
    </row>
    <row r="26" spans="1:9" ht="17.100000000000001" customHeight="1" x14ac:dyDescent="0.15">
      <c r="A26" s="3" t="s">
        <v>747</v>
      </c>
      <c r="B26" s="256">
        <v>10054000</v>
      </c>
      <c r="C26" s="256">
        <v>11518000</v>
      </c>
      <c r="D26" s="256">
        <v>8800000</v>
      </c>
      <c r="E26" s="256">
        <v>8359588</v>
      </c>
      <c r="F26" s="256">
        <v>3900000</v>
      </c>
      <c r="G26" s="48">
        <v>3840692</v>
      </c>
    </row>
    <row r="27" spans="1:9" ht="17.100000000000001" customHeight="1" x14ac:dyDescent="0.15">
      <c r="A27" t="s">
        <v>519</v>
      </c>
      <c r="C27" s="9"/>
      <c r="D27" s="9"/>
      <c r="E27" s="9"/>
      <c r="F27" s="9"/>
      <c r="G27" s="9"/>
      <c r="H27" s="257"/>
      <c r="I27" s="257"/>
    </row>
    <row r="28" spans="1:9" ht="17.25" x14ac:dyDescent="0.2">
      <c r="A28" s="1"/>
      <c r="C28" s="9"/>
      <c r="D28" s="9"/>
      <c r="E28" s="9"/>
      <c r="F28" s="9"/>
      <c r="G28" s="9"/>
      <c r="H28" s="257"/>
      <c r="I28" s="257"/>
    </row>
    <row r="29" spans="1:9" ht="17.25" x14ac:dyDescent="0.2">
      <c r="A29" s="1"/>
      <c r="C29" s="9"/>
      <c r="D29" s="9"/>
      <c r="E29" s="9"/>
      <c r="F29" s="9"/>
      <c r="G29" s="9"/>
      <c r="H29" s="257"/>
      <c r="I29" s="257"/>
    </row>
    <row r="30" spans="1:9" ht="17.25" x14ac:dyDescent="0.2">
      <c r="A30" s="1"/>
      <c r="C30" s="9"/>
      <c r="D30" s="9"/>
      <c r="E30" s="9"/>
      <c r="F30" s="9"/>
      <c r="G30" s="9"/>
      <c r="H30" s="257"/>
      <c r="I30" s="257"/>
    </row>
    <row r="31" spans="1:9" ht="17.25" x14ac:dyDescent="0.2">
      <c r="A31" s="1"/>
      <c r="C31" s="9"/>
      <c r="D31" s="9"/>
      <c r="E31" s="9"/>
      <c r="F31" s="9"/>
      <c r="G31" s="9"/>
      <c r="H31" s="257"/>
      <c r="I31" s="257"/>
    </row>
    <row r="32" spans="1:9" ht="17.25" x14ac:dyDescent="0.2">
      <c r="A32" s="1"/>
      <c r="C32" s="9"/>
      <c r="D32" s="9"/>
      <c r="E32" s="9"/>
      <c r="F32" s="9"/>
      <c r="G32" s="9"/>
      <c r="H32" s="257"/>
      <c r="I32" s="257"/>
    </row>
    <row r="33" spans="1:9" ht="17.25" x14ac:dyDescent="0.2">
      <c r="A33" s="1"/>
      <c r="C33" s="9"/>
      <c r="D33" s="9"/>
      <c r="E33" s="9"/>
      <c r="F33" s="9"/>
      <c r="G33" s="9"/>
      <c r="H33" s="257"/>
      <c r="I33" s="257"/>
    </row>
    <row r="34" spans="1:9" ht="17.25" x14ac:dyDescent="0.2">
      <c r="A34" s="1"/>
      <c r="C34" s="9"/>
      <c r="D34" s="9"/>
      <c r="E34" s="9"/>
      <c r="F34" s="9"/>
      <c r="G34" s="9"/>
      <c r="H34" s="257"/>
      <c r="I34" s="257"/>
    </row>
    <row r="35" spans="1:9" ht="17.25" x14ac:dyDescent="0.2">
      <c r="A35" s="1"/>
      <c r="C35" s="9"/>
      <c r="D35" s="9"/>
      <c r="E35" s="9"/>
      <c r="F35" s="9"/>
      <c r="G35" s="9"/>
      <c r="H35" s="257"/>
      <c r="I35" s="257"/>
    </row>
    <row r="36" spans="1:9" ht="17.25" x14ac:dyDescent="0.2">
      <c r="A36" s="1"/>
      <c r="C36" s="9"/>
      <c r="D36" s="9"/>
      <c r="E36" s="9"/>
      <c r="F36" s="9"/>
      <c r="G36" s="9"/>
      <c r="H36" s="257"/>
      <c r="I36" s="257"/>
    </row>
    <row r="37" spans="1:9" ht="17.25" x14ac:dyDescent="0.2">
      <c r="A37" s="1"/>
      <c r="C37" s="9"/>
      <c r="D37" s="9"/>
      <c r="E37" s="9"/>
      <c r="F37" s="9"/>
      <c r="G37" s="9"/>
      <c r="H37" s="257"/>
      <c r="I37" s="257"/>
    </row>
    <row r="38" spans="1:9" ht="17.25" x14ac:dyDescent="0.2">
      <c r="A38" s="1"/>
      <c r="C38" s="9"/>
      <c r="D38" s="9"/>
      <c r="E38" s="9"/>
      <c r="F38" s="9"/>
      <c r="G38" s="9"/>
      <c r="H38" s="257"/>
      <c r="I38" s="257"/>
    </row>
    <row r="39" spans="1:9" ht="17.25" x14ac:dyDescent="0.2">
      <c r="A39" s="1"/>
      <c r="C39" s="9"/>
      <c r="D39" s="9"/>
      <c r="E39" s="9"/>
      <c r="F39" s="9"/>
      <c r="G39" s="9"/>
      <c r="H39" s="257"/>
      <c r="I39" s="257"/>
    </row>
    <row r="40" spans="1:9" ht="17.25" x14ac:dyDescent="0.2">
      <c r="A40" s="1"/>
      <c r="C40" s="9"/>
      <c r="D40" s="9"/>
      <c r="E40" s="9"/>
      <c r="F40" s="9"/>
      <c r="G40" s="9"/>
      <c r="H40" s="257"/>
      <c r="I40" s="257"/>
    </row>
    <row r="41" spans="1:9" ht="17.25" x14ac:dyDescent="0.2">
      <c r="A41" s="1"/>
      <c r="C41" s="9"/>
      <c r="D41" s="9"/>
      <c r="E41" s="9"/>
      <c r="F41" s="9"/>
      <c r="G41" s="9"/>
      <c r="H41" s="257"/>
      <c r="I41" s="257"/>
    </row>
    <row r="42" spans="1:9" ht="17.25" x14ac:dyDescent="0.2">
      <c r="A42" s="1"/>
      <c r="C42" s="9"/>
      <c r="D42" s="9"/>
      <c r="E42" s="9"/>
      <c r="F42" s="9"/>
      <c r="G42" s="9"/>
      <c r="H42" s="257"/>
      <c r="I42" s="257"/>
    </row>
    <row r="43" spans="1:9" ht="17.25" x14ac:dyDescent="0.2">
      <c r="A43" s="1"/>
      <c r="C43" s="9"/>
      <c r="D43" s="9"/>
      <c r="E43" s="9"/>
      <c r="F43" s="9"/>
      <c r="G43" s="9"/>
      <c r="H43" s="257"/>
      <c r="I43" s="257"/>
    </row>
    <row r="44" spans="1:9" ht="17.25" x14ac:dyDescent="0.2">
      <c r="A44" s="1"/>
      <c r="C44" s="9"/>
      <c r="D44" s="9"/>
      <c r="E44" s="9"/>
      <c r="F44" s="9"/>
      <c r="G44" s="9"/>
      <c r="H44" s="257"/>
      <c r="I44" s="257"/>
    </row>
    <row r="45" spans="1:9" ht="17.25" x14ac:dyDescent="0.2">
      <c r="A45" s="1"/>
      <c r="C45" s="9"/>
      <c r="D45" s="9"/>
      <c r="E45" s="9"/>
      <c r="F45" s="9"/>
      <c r="G45" s="9"/>
      <c r="H45" s="257"/>
      <c r="I45" s="257"/>
    </row>
    <row r="46" spans="1:9" ht="17.25" x14ac:dyDescent="0.2">
      <c r="A46" s="1"/>
      <c r="C46" s="9"/>
      <c r="D46" s="9"/>
      <c r="E46" s="9"/>
      <c r="F46" s="9"/>
      <c r="G46" s="9"/>
      <c r="H46" s="257"/>
      <c r="I46" s="257"/>
    </row>
    <row r="47" spans="1:9" ht="17.25" x14ac:dyDescent="0.2">
      <c r="A47" s="1"/>
      <c r="C47" s="9"/>
      <c r="D47" s="9"/>
      <c r="E47" s="9"/>
      <c r="F47" s="9"/>
      <c r="G47" s="9"/>
      <c r="H47" s="257"/>
      <c r="I47" s="257"/>
    </row>
  </sheetData>
  <sheetProtection formatCells="0" insertColumns="0" insertRows="0"/>
  <mergeCells count="4">
    <mergeCell ref="B4:C4"/>
    <mergeCell ref="D4:E4"/>
    <mergeCell ref="F4:G4"/>
    <mergeCell ref="A4:A5"/>
  </mergeCells>
  <phoneticPr fontId="3"/>
  <pageMargins left="0.78740157480314965" right="0.39370078740157483" top="0.98425196850393704" bottom="0.98425196850393704" header="0.51181102362204722" footer="0.51181102362204722"/>
  <pageSetup paperSize="9" orientation="landscape" verticalDpi="300" r:id="rId1"/>
  <headerFooter scaleWithDoc="0" alignWithMargins="0"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25</vt:i4>
      </vt:variant>
    </vt:vector>
  </HeadingPairs>
  <TitlesOfParts>
    <vt:vector size="49" baseType="lpstr">
      <vt:lpstr>(1)保育所の状況</vt:lpstr>
      <vt:lpstr>（２）社会福祉施設 </vt:lpstr>
      <vt:lpstr>（３）民生委員、保護世帯および保護人員</vt:lpstr>
      <vt:lpstr>（４）社会福祉施設入所人員等</vt:lpstr>
      <vt:lpstr>(5) 老人福祉センター「白雲荘」利用状況</vt:lpstr>
      <vt:lpstr>（６）生活保護世帯、人員、保護費</vt:lpstr>
      <vt:lpstr>（７）老人保護措置の支出状況</vt:lpstr>
      <vt:lpstr>（８）身体障害者数</vt:lpstr>
      <vt:lpstr>（９）日赤社費募集および募金</vt:lpstr>
      <vt:lpstr>（１０）愛の献血</vt:lpstr>
      <vt:lpstr>（１１）老人医療費支給状況</vt:lpstr>
      <vt:lpstr>（１２）敬老の日祝金等贈者数</vt:lpstr>
      <vt:lpstr>（１３）世帯区分別高齢者数及び世帯数 </vt:lpstr>
      <vt:lpstr>（１４）国民年金加入状況</vt:lpstr>
      <vt:lpstr>（１５）国民年金の給付状況</vt:lpstr>
      <vt:lpstr>（１６）児童手当支給状況</vt:lpstr>
      <vt:lpstr>（１７）法律相談等件数</vt:lpstr>
      <vt:lpstr>（１８）心配ごと相談件数</vt:lpstr>
      <vt:lpstr>（１９）介護保険の加入状況</vt:lpstr>
      <vt:lpstr>（２０） 要介護認定の状況</vt:lpstr>
      <vt:lpstr>(2１)要介護度別認定者数</vt:lpstr>
      <vt:lpstr>(22)介護サービス利用区分</vt:lpstr>
      <vt:lpstr>(23)介護サービス等の給付状況</vt:lpstr>
      <vt:lpstr>(24)第1号保険料収納状況</vt:lpstr>
      <vt:lpstr>'(1)保育所の状況'!Print_Area</vt:lpstr>
      <vt:lpstr>'（１０）愛の献血'!Print_Area</vt:lpstr>
      <vt:lpstr>'（１１）老人医療費支給状況'!Print_Area</vt:lpstr>
      <vt:lpstr>'（１２）敬老の日祝金等贈者数'!Print_Area</vt:lpstr>
      <vt:lpstr>'（１３）世帯区分別高齢者数及び世帯数 '!Print_Area</vt:lpstr>
      <vt:lpstr>'（１４）国民年金加入状況'!Print_Area</vt:lpstr>
      <vt:lpstr>'（１５）国民年金の給付状況'!Print_Area</vt:lpstr>
      <vt:lpstr>'（１６）児童手当支給状況'!Print_Area</vt:lpstr>
      <vt:lpstr>'（１７）法律相談等件数'!Print_Area</vt:lpstr>
      <vt:lpstr>'（１８）心配ごと相談件数'!Print_Area</vt:lpstr>
      <vt:lpstr>'（１９）介護保険の加入状況'!Print_Area</vt:lpstr>
      <vt:lpstr>'（２）社会福祉施設 '!Print_Area</vt:lpstr>
      <vt:lpstr>'（２０） 要介護認定の状況'!Print_Area</vt:lpstr>
      <vt:lpstr>'(2１)要介護度別認定者数'!Print_Area</vt:lpstr>
      <vt:lpstr>'(22)介護サービス利用区分'!Print_Area</vt:lpstr>
      <vt:lpstr>'(23)介護サービス等の給付状況'!Print_Area</vt:lpstr>
      <vt:lpstr>'(24)第1号保険料収納状況'!Print_Area</vt:lpstr>
      <vt:lpstr>'（３）民生委員、保護世帯および保護人員'!Print_Area</vt:lpstr>
      <vt:lpstr>'（４）社会福祉施設入所人員等'!Print_Area</vt:lpstr>
      <vt:lpstr>'(5) 老人福祉センター「白雲荘」利用状況'!Print_Area</vt:lpstr>
      <vt:lpstr>'（６）生活保護世帯、人員、保護費'!Print_Area</vt:lpstr>
      <vt:lpstr>'（７）老人保護措置の支出状況'!Print_Area</vt:lpstr>
      <vt:lpstr>'（８）身体障害者数'!Print_Area</vt:lpstr>
      <vt:lpstr>'（９）日赤社費募集および募金'!Print_Area</vt:lpstr>
      <vt:lpstr>'（２）社会福祉施設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袋井市役所</dc:creator>
  <cp:lastModifiedBy>篠﨑真寿美</cp:lastModifiedBy>
  <cp:lastPrinted>2026-08-21T02:17:14Z</cp:lastPrinted>
  <dcterms:created xsi:type="dcterms:W3CDTF">2001-05-24T05:32:00Z</dcterms:created>
  <dcterms:modified xsi:type="dcterms:W3CDTF">2026-08-21T02:22:40Z</dcterms:modified>
</cp:coreProperties>
</file>