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_市長部局\15_企画部\02_総合政策課\02_企画調整係\09_統計調査\10_統計台帳データ\統計台帳（資料収集編）\統計資料収集（R8）\公開用\"/>
    </mc:Choice>
  </mc:AlternateContent>
  <xr:revisionPtr revIDLastSave="0" documentId="13_ncr:1_{A707E198-94D3-4710-9CA9-D8D608C46F18}" xr6:coauthVersionLast="47" xr6:coauthVersionMax="47" xr10:uidLastSave="{00000000-0000-0000-0000-000000000000}"/>
  <bookViews>
    <workbookView xWindow="-120" yWindow="-120" windowWidth="29040" windowHeight="15720" xr2:uid="{7248E684-0999-4469-8A38-83F725EB41A7}"/>
  </bookViews>
  <sheets>
    <sheet name="(1)幼稚園教員数および園児数" sheetId="1" r:id="rId1"/>
    <sheet name="(2)幼保連携型認定こども園教員数および園児数" sheetId="26" r:id="rId2"/>
    <sheet name="（３）小学校教職員数および児童数" sheetId="16" r:id="rId3"/>
    <sheet name="（4）中学校教職員数および生徒数" sheetId="2" r:id="rId4"/>
    <sheet name="（５）高等学校教職員数および生徒数" sheetId="17" r:id="rId5"/>
    <sheet name="（６）各種学校教職員数および生徒数" sheetId="8" r:id="rId6"/>
    <sheet name="（７）中学卒業者の進学、就職状況" sheetId="15" r:id="rId7"/>
    <sheet name="（８）進学状況内訳（中学卒業者）" sheetId="14" r:id="rId8"/>
    <sheet name="（９）就職状況内訳（中学卒業者）" sheetId="10" r:id="rId9"/>
    <sheet name="（10）高等学校卒業者の進学、就職状況" sheetId="12" r:id="rId10"/>
    <sheet name="（１１）児童・生徒の平均体位と国、県との比較" sheetId="20" r:id="rId11"/>
    <sheet name="（１2）幼稚園施設の状況" sheetId="21" r:id="rId12"/>
    <sheet name="（１３）小学校施設の状況" sheetId="22" r:id="rId13"/>
    <sheet name="（１４）中学校施設の状況" sheetId="23" r:id="rId14"/>
    <sheet name="（１５）静岡理工科大学教職員数および学生数" sheetId="24" r:id="rId15"/>
    <sheet name="（１６）東海アクシス看護専門学校教職員数および学生数" sheetId="25" r:id="rId16"/>
  </sheets>
  <definedNames>
    <definedName name="_xlnm._FilterDatabase" localSheetId="0" hidden="1">'(1)幼稚園教員数および園児数'!#REF!</definedName>
    <definedName name="_xlnm._FilterDatabase" localSheetId="1" hidden="1">'(2)幼保連携型認定こども園教員数および園児数'!#REF!</definedName>
    <definedName name="_xlnm.Print_Area" localSheetId="0">'(1)幼稚園教員数および園児数'!$A$1:$P$71</definedName>
    <definedName name="_xlnm.Print_Area" localSheetId="9">'（10）高等学校卒業者の進学、就職状況'!$A$1:$X$77</definedName>
    <definedName name="_xlnm.Print_Area" localSheetId="10">'（１１）児童・生徒の平均体位と国、県との比較'!$A$1:$S$366</definedName>
    <definedName name="_xlnm.Print_Area" localSheetId="11">'（１2）幼稚園施設の状況'!$A$1:$N$33</definedName>
    <definedName name="_xlnm.Print_Area" localSheetId="12">'（１３）小学校施設の状況'!$A$1:$N$34</definedName>
    <definedName name="_xlnm.Print_Area" localSheetId="13">'（１４）中学校施設の状況'!$A$1:$N$36</definedName>
    <definedName name="_xlnm.Print_Area" localSheetId="14">'（１５）静岡理工科大学教職員数および学生数'!$A$1:$V$43</definedName>
    <definedName name="_xlnm.Print_Area" localSheetId="15">'（１６）東海アクシス看護専門学校教職員数および学生数'!$A$1:$U$70</definedName>
    <definedName name="_xlnm.Print_Area" localSheetId="1">'(2)幼保連携型認定こども園教員数および園児数'!$A$1:$P$36</definedName>
    <definedName name="_xlnm.Print_Area" localSheetId="2">'（３）小学校教職員数および児童数'!$A$1:$Z$52</definedName>
    <definedName name="_xlnm.Print_Area" localSheetId="3">'（4）中学校教職員数および生徒数'!$A$1:$T$62</definedName>
    <definedName name="_xlnm.Print_Area" localSheetId="4">'（５）高等学校教職員数および生徒数'!$A$1:$R$68</definedName>
    <definedName name="_xlnm.Print_Area" localSheetId="5">'（６）各種学校教職員数および生徒数'!$A$1:$N$61</definedName>
    <definedName name="_xlnm.Print_Area" localSheetId="6">'（７）中学卒業者の進学、就職状況'!$A$1:$X$76</definedName>
    <definedName name="_xlnm.Print_Area" localSheetId="7">'（８）進学状況内訳（中学卒業者）'!$A$1:$N$64</definedName>
    <definedName name="_xlnm.Print_Area" localSheetId="8">'（９）就職状況内訳（中学卒業者）'!$A$1:$N$60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26" l="1"/>
  <c r="L9" i="17" l="1"/>
  <c r="P18" i="26"/>
  <c r="O18" i="26"/>
  <c r="N18" i="26"/>
  <c r="M18" i="26"/>
  <c r="K18" i="26"/>
  <c r="D18" i="26"/>
  <c r="C18" i="26"/>
  <c r="J28" i="24"/>
  <c r="I28" i="24"/>
  <c r="H28" i="24" s="1"/>
  <c r="E28" i="24"/>
  <c r="B28" i="24"/>
  <c r="Q12" i="12"/>
  <c r="N12" i="12"/>
  <c r="H12" i="12"/>
  <c r="E12" i="12"/>
  <c r="D12" i="12"/>
  <c r="C12" i="12"/>
  <c r="B9" i="10"/>
  <c r="C7" i="14"/>
  <c r="D7" i="14"/>
  <c r="Q7" i="15"/>
  <c r="N7" i="15"/>
  <c r="H7" i="15"/>
  <c r="E7" i="15"/>
  <c r="B7" i="15"/>
  <c r="F7" i="8"/>
  <c r="C7" i="8"/>
  <c r="K9" i="17"/>
  <c r="G9" i="17"/>
  <c r="D9" i="17"/>
  <c r="L7" i="2"/>
  <c r="K7" i="2"/>
  <c r="G7" i="2"/>
  <c r="D7" i="2"/>
  <c r="G28" i="16"/>
  <c r="L28" i="16"/>
  <c r="K28" i="16"/>
  <c r="D28" i="16"/>
  <c r="J8" i="1"/>
  <c r="I8" i="1"/>
  <c r="D8" i="1"/>
  <c r="I22" i="24"/>
  <c r="J27" i="24"/>
  <c r="H27" i="24"/>
  <c r="I27" i="24"/>
  <c r="E27" i="24"/>
  <c r="B27" i="24"/>
  <c r="Q11" i="12"/>
  <c r="N11" i="12"/>
  <c r="H11" i="12"/>
  <c r="E11" i="12"/>
  <c r="D11" i="12"/>
  <c r="C11" i="12"/>
  <c r="B11" i="12" s="1"/>
  <c r="B8" i="10"/>
  <c r="D59" i="14"/>
  <c r="C59" i="14"/>
  <c r="Q68" i="15"/>
  <c r="N68" i="15"/>
  <c r="H68" i="15"/>
  <c r="E68" i="15"/>
  <c r="F58" i="8"/>
  <c r="C58" i="8"/>
  <c r="L8" i="17"/>
  <c r="K8" i="17"/>
  <c r="J8" i="17"/>
  <c r="G8" i="17"/>
  <c r="D8" i="17"/>
  <c r="L58" i="2"/>
  <c r="K58" i="2"/>
  <c r="J58" i="2" s="1"/>
  <c r="G58" i="2"/>
  <c r="D58" i="2"/>
  <c r="L27" i="16"/>
  <c r="K27" i="16"/>
  <c r="J27" i="16" s="1"/>
  <c r="G27" i="16"/>
  <c r="D27" i="16"/>
  <c r="J17" i="26"/>
  <c r="H17" i="26" s="1"/>
  <c r="I17" i="26"/>
  <c r="D17" i="26"/>
  <c r="J67" i="1"/>
  <c r="I67" i="1"/>
  <c r="H67" i="1" s="1"/>
  <c r="D67" i="1"/>
  <c r="B26" i="24"/>
  <c r="E26" i="24"/>
  <c r="I26" i="24"/>
  <c r="H26" i="24"/>
  <c r="J26" i="24"/>
  <c r="I66" i="1"/>
  <c r="J66" i="1"/>
  <c r="H66" i="1" s="1"/>
  <c r="D7" i="17"/>
  <c r="G7" i="17"/>
  <c r="K7" i="17"/>
  <c r="L7" i="17"/>
  <c r="Q10" i="12"/>
  <c r="N10" i="12"/>
  <c r="H10" i="12"/>
  <c r="E10" i="12"/>
  <c r="D10" i="12"/>
  <c r="C10" i="12"/>
  <c r="B10" i="12" s="1"/>
  <c r="Q9" i="12"/>
  <c r="N9" i="12"/>
  <c r="H9" i="12"/>
  <c r="E9" i="12"/>
  <c r="D9" i="12"/>
  <c r="C9" i="12"/>
  <c r="B9" i="12"/>
  <c r="Q8" i="12"/>
  <c r="N8" i="12"/>
  <c r="H8" i="12"/>
  <c r="E8" i="12"/>
  <c r="D8" i="12"/>
  <c r="C8" i="12"/>
  <c r="Q7" i="12"/>
  <c r="N7" i="12"/>
  <c r="H7" i="12"/>
  <c r="E7" i="12"/>
  <c r="D7" i="12"/>
  <c r="C7" i="12"/>
  <c r="B54" i="10"/>
  <c r="B55" i="10"/>
  <c r="B56" i="10"/>
  <c r="B57" i="10"/>
  <c r="B7" i="10"/>
  <c r="D58" i="14"/>
  <c r="C58" i="14"/>
  <c r="N67" i="15"/>
  <c r="Q67" i="15"/>
  <c r="H67" i="15"/>
  <c r="E67" i="15"/>
  <c r="W67" i="15"/>
  <c r="B67" i="15"/>
  <c r="F57" i="8"/>
  <c r="C57" i="8"/>
  <c r="L57" i="2"/>
  <c r="K57" i="2"/>
  <c r="J57" i="2" s="1"/>
  <c r="G57" i="2"/>
  <c r="D57" i="2"/>
  <c r="L26" i="16"/>
  <c r="J26" i="16"/>
  <c r="K26" i="16"/>
  <c r="G26" i="16"/>
  <c r="D26" i="16"/>
  <c r="I14" i="26"/>
  <c r="H14" i="26" s="1"/>
  <c r="J14" i="26"/>
  <c r="I15" i="26"/>
  <c r="H15" i="26" s="1"/>
  <c r="J15" i="26"/>
  <c r="I16" i="26"/>
  <c r="H16" i="26" s="1"/>
  <c r="J16" i="26"/>
  <c r="D14" i="26"/>
  <c r="D15" i="26"/>
  <c r="D16" i="26"/>
  <c r="I64" i="1"/>
  <c r="J64" i="1"/>
  <c r="I65" i="1"/>
  <c r="J65" i="1"/>
  <c r="D64" i="1"/>
  <c r="D65" i="1"/>
  <c r="D66" i="1"/>
  <c r="Q66" i="15"/>
  <c r="C56" i="8"/>
  <c r="J25" i="24"/>
  <c r="I25" i="24"/>
  <c r="H25" i="24"/>
  <c r="E25" i="24"/>
  <c r="B25" i="24"/>
  <c r="D57" i="14"/>
  <c r="C57" i="14"/>
  <c r="H66" i="15"/>
  <c r="E66" i="15"/>
  <c r="B66" i="15"/>
  <c r="F56" i="8"/>
  <c r="L65" i="17"/>
  <c r="K65" i="17"/>
  <c r="G65" i="17"/>
  <c r="D65" i="17"/>
  <c r="L56" i="2"/>
  <c r="K56" i="2"/>
  <c r="G56" i="2"/>
  <c r="D56" i="2"/>
  <c r="L25" i="16"/>
  <c r="K25" i="16"/>
  <c r="J25" i="16" s="1"/>
  <c r="G25" i="16"/>
  <c r="D25" i="16"/>
  <c r="D56" i="14"/>
  <c r="C56" i="14"/>
  <c r="Q65" i="15"/>
  <c r="N65" i="15"/>
  <c r="H65" i="15"/>
  <c r="E65" i="15"/>
  <c r="B65" i="15"/>
  <c r="F55" i="8"/>
  <c r="C55" i="8"/>
  <c r="L55" i="2"/>
  <c r="K55" i="2"/>
  <c r="J55" i="2"/>
  <c r="G55" i="2"/>
  <c r="D55" i="2"/>
  <c r="L24" i="16"/>
  <c r="J24" i="16" s="1"/>
  <c r="K24" i="16"/>
  <c r="G24" i="16"/>
  <c r="D24" i="16"/>
  <c r="J13" i="26"/>
  <c r="H13" i="26" s="1"/>
  <c r="I13" i="26"/>
  <c r="D13" i="26"/>
  <c r="J12" i="26"/>
  <c r="I12" i="26"/>
  <c r="H12" i="26" s="1"/>
  <c r="D12" i="26"/>
  <c r="J11" i="26"/>
  <c r="H11" i="26" s="1"/>
  <c r="I11" i="26"/>
  <c r="D11" i="26"/>
  <c r="J10" i="26"/>
  <c r="I10" i="26"/>
  <c r="H10" i="26"/>
  <c r="D10" i="26"/>
  <c r="J9" i="26"/>
  <c r="H9" i="26" s="1"/>
  <c r="I9" i="26"/>
  <c r="D9" i="26"/>
  <c r="H8" i="26"/>
  <c r="D8" i="26"/>
  <c r="J7" i="26"/>
  <c r="H7" i="26" s="1"/>
  <c r="I7" i="26"/>
  <c r="J24" i="24"/>
  <c r="I24" i="24"/>
  <c r="H24" i="24"/>
  <c r="E24" i="24"/>
  <c r="B24" i="24"/>
  <c r="D63" i="17"/>
  <c r="D64" i="17"/>
  <c r="D62" i="17"/>
  <c r="G62" i="17"/>
  <c r="G63" i="17"/>
  <c r="G64" i="17"/>
  <c r="G61" i="17"/>
  <c r="L64" i="17"/>
  <c r="K64" i="17"/>
  <c r="D63" i="12"/>
  <c r="C63" i="12"/>
  <c r="B63" i="12" s="1"/>
  <c r="C62" i="12"/>
  <c r="B62" i="12" s="1"/>
  <c r="C54" i="14"/>
  <c r="D54" i="14"/>
  <c r="C55" i="14"/>
  <c r="D55" i="14"/>
  <c r="B63" i="15"/>
  <c r="H63" i="15"/>
  <c r="H64" i="15"/>
  <c r="Q64" i="15"/>
  <c r="N64" i="15"/>
  <c r="E64" i="15"/>
  <c r="B64" i="15"/>
  <c r="W64" i="15" s="1"/>
  <c r="C51" i="8"/>
  <c r="C52" i="8"/>
  <c r="C53" i="8"/>
  <c r="C54" i="8"/>
  <c r="F54" i="8"/>
  <c r="D54" i="2"/>
  <c r="G54" i="2"/>
  <c r="K54" i="2"/>
  <c r="J54" i="2" s="1"/>
  <c r="L54" i="2"/>
  <c r="D53" i="2"/>
  <c r="L23" i="16"/>
  <c r="D23" i="16"/>
  <c r="K23" i="16"/>
  <c r="J23" i="16" s="1"/>
  <c r="G23" i="16"/>
  <c r="K60" i="17"/>
  <c r="L60" i="17"/>
  <c r="J60" i="17" s="1"/>
  <c r="K61" i="17"/>
  <c r="L61" i="17"/>
  <c r="K62" i="17"/>
  <c r="L62" i="17"/>
  <c r="K63" i="17"/>
  <c r="L63" i="17"/>
  <c r="K59" i="17"/>
  <c r="K53" i="2"/>
  <c r="J53" i="2" s="1"/>
  <c r="L53" i="2"/>
  <c r="L52" i="2"/>
  <c r="G53" i="2"/>
  <c r="D52" i="2"/>
  <c r="D22" i="16"/>
  <c r="G22" i="16"/>
  <c r="K22" i="16"/>
  <c r="L22" i="16"/>
  <c r="J22" i="16" s="1"/>
  <c r="K21" i="16"/>
  <c r="J21" i="16" s="1"/>
  <c r="D63" i="1"/>
  <c r="D62" i="1"/>
  <c r="D61" i="1"/>
  <c r="D60" i="1"/>
  <c r="J62" i="1"/>
  <c r="I62" i="1"/>
  <c r="I63" i="1"/>
  <c r="J63" i="1"/>
  <c r="H63" i="1" s="1"/>
  <c r="I61" i="1"/>
  <c r="I60" i="1"/>
  <c r="H60" i="1" s="1"/>
  <c r="I23" i="24"/>
  <c r="H23" i="24"/>
  <c r="J23" i="24"/>
  <c r="J22" i="24"/>
  <c r="H22" i="24"/>
  <c r="J21" i="24"/>
  <c r="H21" i="24"/>
  <c r="E23" i="24"/>
  <c r="B23" i="24"/>
  <c r="E22" i="24"/>
  <c r="B22" i="24"/>
  <c r="J20" i="24"/>
  <c r="I20" i="24"/>
  <c r="H20" i="24"/>
  <c r="E20" i="24"/>
  <c r="B20" i="24"/>
  <c r="I21" i="24"/>
  <c r="E21" i="24"/>
  <c r="B21" i="24"/>
  <c r="F53" i="8"/>
  <c r="N63" i="12"/>
  <c r="E63" i="12"/>
  <c r="H63" i="12"/>
  <c r="Q63" i="15"/>
  <c r="N63" i="15"/>
  <c r="E63" i="15"/>
  <c r="W63" i="15" s="1"/>
  <c r="F52" i="8"/>
  <c r="J61" i="1"/>
  <c r="G52" i="2"/>
  <c r="K52" i="2"/>
  <c r="J52" i="2" s="1"/>
  <c r="L21" i="16"/>
  <c r="D21" i="16"/>
  <c r="N62" i="15"/>
  <c r="N61" i="15"/>
  <c r="N60" i="15"/>
  <c r="N59" i="15"/>
  <c r="N58" i="15"/>
  <c r="N55" i="15"/>
  <c r="H62" i="15"/>
  <c r="H60" i="15"/>
  <c r="H58" i="15"/>
  <c r="H55" i="15"/>
  <c r="Q62" i="15"/>
  <c r="C53" i="14"/>
  <c r="D53" i="14"/>
  <c r="C52" i="14"/>
  <c r="D52" i="14"/>
  <c r="C43" i="14"/>
  <c r="B43" i="14"/>
  <c r="D43" i="14"/>
  <c r="C44" i="14"/>
  <c r="D44" i="14"/>
  <c r="C45" i="14"/>
  <c r="D45" i="14"/>
  <c r="B45" i="14" s="1"/>
  <c r="C47" i="14"/>
  <c r="B47" i="14" s="1"/>
  <c r="D47" i="14"/>
  <c r="C48" i="14"/>
  <c r="B48" i="14" s="1"/>
  <c r="D48" i="14"/>
  <c r="C49" i="14"/>
  <c r="D49" i="14"/>
  <c r="C50" i="14"/>
  <c r="D50" i="14"/>
  <c r="C51" i="14"/>
  <c r="B51" i="14" s="1"/>
  <c r="D51" i="14"/>
  <c r="D41" i="14"/>
  <c r="B41" i="14" s="1"/>
  <c r="D42" i="14"/>
  <c r="C41" i="14"/>
  <c r="C42" i="14"/>
  <c r="B42" i="14" s="1"/>
  <c r="D40" i="14"/>
  <c r="C40" i="14"/>
  <c r="D62" i="12"/>
  <c r="Q59" i="12"/>
  <c r="Q60" i="12"/>
  <c r="Q61" i="12"/>
  <c r="Q62" i="12"/>
  <c r="H62" i="12"/>
  <c r="H59" i="12"/>
  <c r="H60" i="12"/>
  <c r="H61" i="12"/>
  <c r="N62" i="12"/>
  <c r="N59" i="12"/>
  <c r="N60" i="12"/>
  <c r="N61" i="12"/>
  <c r="N58" i="12"/>
  <c r="K58" i="25"/>
  <c r="J58" i="25"/>
  <c r="I58" i="25" s="1"/>
  <c r="K57" i="25"/>
  <c r="J57" i="25"/>
  <c r="I57" i="25" s="1"/>
  <c r="K56" i="25"/>
  <c r="J56" i="25"/>
  <c r="I56" i="25" s="1"/>
  <c r="E62" i="12"/>
  <c r="E62" i="15"/>
  <c r="B62" i="15"/>
  <c r="X62" i="15"/>
  <c r="F51" i="8"/>
  <c r="L51" i="2"/>
  <c r="K51" i="2"/>
  <c r="J51" i="2" s="1"/>
  <c r="G51" i="2"/>
  <c r="D51" i="2"/>
  <c r="L20" i="16"/>
  <c r="K20" i="16"/>
  <c r="J20" i="16" s="1"/>
  <c r="G20" i="16"/>
  <c r="D20" i="16"/>
  <c r="J60" i="1"/>
  <c r="D53" i="10"/>
  <c r="C53" i="10"/>
  <c r="E60" i="12"/>
  <c r="E61" i="12"/>
  <c r="B60" i="12"/>
  <c r="B61" i="12"/>
  <c r="J19" i="24"/>
  <c r="I19" i="24"/>
  <c r="H19" i="24"/>
  <c r="E19" i="24"/>
  <c r="B19" i="24"/>
  <c r="J16" i="24"/>
  <c r="I16" i="24"/>
  <c r="H16" i="24"/>
  <c r="E16" i="24"/>
  <c r="B16" i="24"/>
  <c r="J15" i="24"/>
  <c r="I15" i="24"/>
  <c r="H15" i="24"/>
  <c r="E15" i="24"/>
  <c r="B15" i="24"/>
  <c r="C52" i="10"/>
  <c r="D52" i="10"/>
  <c r="B61" i="15"/>
  <c r="X61" i="15" s="1"/>
  <c r="E61" i="15"/>
  <c r="Q61" i="15"/>
  <c r="C50" i="8"/>
  <c r="F50" i="8"/>
  <c r="D50" i="2"/>
  <c r="G50" i="2"/>
  <c r="K50" i="2"/>
  <c r="L50" i="2"/>
  <c r="J50" i="2" s="1"/>
  <c r="D19" i="16"/>
  <c r="G19" i="16"/>
  <c r="K19" i="16"/>
  <c r="J19" i="16" s="1"/>
  <c r="L19" i="16"/>
  <c r="J59" i="1"/>
  <c r="I59" i="1"/>
  <c r="D59" i="1"/>
  <c r="L59" i="17"/>
  <c r="J59" i="17" s="1"/>
  <c r="G59" i="17"/>
  <c r="D59" i="17"/>
  <c r="F49" i="8"/>
  <c r="D51" i="10"/>
  <c r="C51" i="10"/>
  <c r="Q60" i="15"/>
  <c r="E60" i="15"/>
  <c r="B60" i="15"/>
  <c r="X60" i="15" s="1"/>
  <c r="L49" i="2"/>
  <c r="K49" i="2"/>
  <c r="J49" i="2" s="1"/>
  <c r="G49" i="2"/>
  <c r="D49" i="2"/>
  <c r="K18" i="16"/>
  <c r="L18" i="16"/>
  <c r="G18" i="16"/>
  <c r="D18" i="16"/>
  <c r="H58" i="1"/>
  <c r="D58" i="1"/>
  <c r="E59" i="12"/>
  <c r="B59" i="12"/>
  <c r="Q58" i="12"/>
  <c r="H58" i="12"/>
  <c r="B58" i="12"/>
  <c r="E58" i="12"/>
  <c r="C59" i="15"/>
  <c r="E59" i="15"/>
  <c r="Q59" i="15"/>
  <c r="C58" i="15"/>
  <c r="D58" i="15"/>
  <c r="Q58" i="15"/>
  <c r="E58" i="15"/>
  <c r="L17" i="16"/>
  <c r="K17" i="16"/>
  <c r="J17" i="16" s="1"/>
  <c r="J57" i="1"/>
  <c r="I57" i="1"/>
  <c r="H57" i="1" s="1"/>
  <c r="D16" i="16"/>
  <c r="Q56" i="12"/>
  <c r="N56" i="12"/>
  <c r="H56" i="12"/>
  <c r="E56" i="12"/>
  <c r="B56" i="12"/>
  <c r="E56" i="15"/>
  <c r="B56" i="15"/>
  <c r="J54" i="1"/>
  <c r="D54" i="1"/>
  <c r="D13" i="16"/>
  <c r="Q55" i="15"/>
  <c r="B55" i="15"/>
  <c r="J44" i="2"/>
  <c r="L44" i="2"/>
  <c r="K44" i="2"/>
  <c r="L13" i="16"/>
  <c r="K13" i="16"/>
  <c r="J13" i="16" s="1"/>
  <c r="J53" i="1"/>
  <c r="I53" i="1"/>
  <c r="H53" i="1"/>
  <c r="F44" i="8"/>
  <c r="D44" i="2"/>
  <c r="G44" i="2"/>
  <c r="G13" i="16"/>
  <c r="D46" i="14"/>
  <c r="C46" i="14"/>
  <c r="B68" i="15"/>
  <c r="X68" i="15" s="1"/>
  <c r="J18" i="16"/>
  <c r="B8" i="12"/>
  <c r="B7" i="12"/>
  <c r="B58" i="14"/>
  <c r="B53" i="14"/>
  <c r="B59" i="14"/>
  <c r="B40" i="14"/>
  <c r="B44" i="14"/>
  <c r="B55" i="14"/>
  <c r="B58" i="15"/>
  <c r="W66" i="15"/>
  <c r="X63" i="15"/>
  <c r="X67" i="15"/>
  <c r="J63" i="17"/>
  <c r="J64" i="17"/>
  <c r="J56" i="2"/>
  <c r="H59" i="1"/>
  <c r="H64" i="1"/>
  <c r="H62" i="1"/>
  <c r="H61" i="1"/>
  <c r="H65" i="1"/>
  <c r="J62" i="17" l="1"/>
  <c r="J65" i="17"/>
  <c r="J61" i="17"/>
  <c r="J7" i="17"/>
  <c r="B12" i="12"/>
  <c r="B7" i="14"/>
  <c r="X7" i="15"/>
  <c r="J9" i="17"/>
  <c r="H8" i="1"/>
  <c r="I18" i="26"/>
  <c r="H18" i="26"/>
  <c r="J7" i="2"/>
  <c r="J28" i="16"/>
  <c r="B51" i="10"/>
  <c r="B53" i="10"/>
  <c r="B52" i="10"/>
  <c r="B52" i="14"/>
  <c r="B50" i="14"/>
  <c r="B56" i="14"/>
  <c r="B49" i="14"/>
  <c r="B54" i="14"/>
  <c r="B46" i="14"/>
  <c r="B57" i="14"/>
  <c r="W60" i="15"/>
  <c r="W61" i="15"/>
  <c r="W62" i="15"/>
  <c r="W68" i="15"/>
  <c r="X64" i="15"/>
  <c r="X65" i="15"/>
  <c r="W65" i="15"/>
  <c r="W7" i="15"/>
</calcChain>
</file>

<file path=xl/sharedStrings.xml><?xml version="1.0" encoding="utf-8"?>
<sst xmlns="http://schemas.openxmlformats.org/spreadsheetml/2006/main" count="2501" uniqueCount="272">
  <si>
    <t>年次</t>
    <rPh sb="0" eb="2">
      <t>ネンジ</t>
    </rPh>
    <phoneticPr fontId="3"/>
  </si>
  <si>
    <t>組数</t>
    <rPh sb="0" eb="2">
      <t>クミスウ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</si>
  <si>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</si>
  <si>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</si>
  <si>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</si>
  <si>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教員数</t>
    <rPh sb="0" eb="3">
      <t>キョウインスウ</t>
    </rPh>
    <phoneticPr fontId="3"/>
  </si>
  <si>
    <t>園児数</t>
    <rPh sb="0" eb="3">
      <t>エンジスウ</t>
    </rPh>
    <phoneticPr fontId="3"/>
  </si>
  <si>
    <t>３才</t>
    <rPh sb="1" eb="2">
      <t>サイ</t>
    </rPh>
    <phoneticPr fontId="3"/>
  </si>
  <si>
    <t>４才</t>
    <rPh sb="1" eb="2">
      <t>サイ</t>
    </rPh>
    <phoneticPr fontId="3"/>
  </si>
  <si>
    <t>５才</t>
    <rPh sb="1" eb="2">
      <t>サイ</t>
    </rPh>
    <phoneticPr fontId="3"/>
  </si>
  <si>
    <t>内訳</t>
    <rPh sb="0" eb="2">
      <t>ウチワケ</t>
    </rPh>
    <phoneticPr fontId="3"/>
  </si>
  <si>
    <t>園数</t>
    <rPh sb="0" eb="1">
      <t>エン</t>
    </rPh>
    <rPh sb="1" eb="2">
      <t>スウ</t>
    </rPh>
    <phoneticPr fontId="3"/>
  </si>
  <si>
    <t>各年５月１日現在</t>
    <rPh sb="0" eb="2">
      <t>カクネン</t>
    </rPh>
    <rPh sb="3" eb="4">
      <t>ガツ</t>
    </rPh>
    <rPh sb="5" eb="6">
      <t>ニチ</t>
    </rPh>
    <rPh sb="6" eb="8">
      <t>ゲンザイ</t>
    </rPh>
    <phoneticPr fontId="3"/>
  </si>
  <si>
    <t>（単位：人）</t>
    <rPh sb="1" eb="3">
      <t>タンイ</t>
    </rPh>
    <rPh sb="4" eb="5">
      <t>ニン</t>
    </rPh>
    <phoneticPr fontId="3"/>
  </si>
  <si>
    <t>学校数</t>
    <rPh sb="0" eb="3">
      <t>ガッコウスウ</t>
    </rPh>
    <phoneticPr fontId="3"/>
  </si>
  <si>
    <t>学級数</t>
    <rPh sb="0" eb="3">
      <t>ガッキュウスウ</t>
    </rPh>
    <phoneticPr fontId="3"/>
  </si>
  <si>
    <t>職員数</t>
    <rPh sb="0" eb="3">
      <t>ショクインスウ</t>
    </rPh>
    <phoneticPr fontId="3"/>
  </si>
  <si>
    <t>児童数</t>
    <rPh sb="0" eb="3">
      <t>ジドウスウ</t>
    </rPh>
    <phoneticPr fontId="3"/>
  </si>
  <si>
    <t>１年</t>
    <rPh sb="1" eb="2">
      <t>ネン</t>
    </rPh>
    <phoneticPr fontId="3"/>
  </si>
  <si>
    <t>２年</t>
    <rPh sb="1" eb="2">
      <t>ネン</t>
    </rPh>
    <phoneticPr fontId="3"/>
  </si>
  <si>
    <t>３年</t>
    <rPh sb="1" eb="2">
      <t>ネン</t>
    </rPh>
    <phoneticPr fontId="3"/>
  </si>
  <si>
    <t>４年</t>
    <rPh sb="1" eb="2">
      <t>ネン</t>
    </rPh>
    <phoneticPr fontId="3"/>
  </si>
  <si>
    <t>５年</t>
    <rPh sb="1" eb="2">
      <t>ネン</t>
    </rPh>
    <phoneticPr fontId="3"/>
  </si>
  <si>
    <t>６年</t>
    <rPh sb="1" eb="2">
      <t>ネン</t>
    </rPh>
    <phoneticPr fontId="3"/>
  </si>
  <si>
    <t>内外国人生徒数</t>
    <rPh sb="0" eb="1">
      <t>ウチ</t>
    </rPh>
    <rPh sb="1" eb="4">
      <t>ガイコクジン</t>
    </rPh>
    <rPh sb="4" eb="7">
      <t>セイトスウ</t>
    </rPh>
    <phoneticPr fontId="3"/>
  </si>
  <si>
    <t>（単位：人）</t>
    <rPh sb="1" eb="3">
      <t>タンイ</t>
    </rPh>
    <rPh sb="4" eb="5">
      <t>ヒト</t>
    </rPh>
    <phoneticPr fontId="3"/>
  </si>
  <si>
    <t>生徒数</t>
    <rPh sb="0" eb="3">
      <t>セイトスウ</t>
    </rPh>
    <phoneticPr fontId="3"/>
  </si>
  <si>
    <t>内外国人生徒数</t>
    <rPh sb="0" eb="1">
      <t>ウチ</t>
    </rPh>
    <rPh sb="1" eb="4">
      <t>ガイコクジン</t>
    </rPh>
    <rPh sb="4" eb="6">
      <t>セイト</t>
    </rPh>
    <rPh sb="6" eb="7">
      <t>スウ</t>
    </rPh>
    <phoneticPr fontId="3"/>
  </si>
  <si>
    <t>年度</t>
    <rPh sb="0" eb="2">
      <t>ネンド</t>
    </rPh>
    <phoneticPr fontId="3"/>
  </si>
  <si>
    <t>卒業者総数</t>
    <rPh sb="0" eb="3">
      <t>ソツギョウシャ</t>
    </rPh>
    <rPh sb="3" eb="5">
      <t>ソウスウ</t>
    </rPh>
    <phoneticPr fontId="3"/>
  </si>
  <si>
    <t>進学者（就職進学者を含む）</t>
    <rPh sb="0" eb="3">
      <t>シンガクシャ</t>
    </rPh>
    <rPh sb="4" eb="6">
      <t>シュウショク</t>
    </rPh>
    <rPh sb="6" eb="9">
      <t>シンガクシャ</t>
    </rPh>
    <rPh sb="10" eb="11">
      <t>フク</t>
    </rPh>
    <phoneticPr fontId="3"/>
  </si>
  <si>
    <t>就職者（就職者のみ）</t>
    <rPh sb="0" eb="3">
      <t>シュウショクシャ</t>
    </rPh>
    <rPh sb="4" eb="7">
      <t>シュウショクシャ</t>
    </rPh>
    <phoneticPr fontId="3"/>
  </si>
  <si>
    <t>専修、各種学校、公共職業訓練施設等入学（所）者</t>
    <rPh sb="0" eb="2">
      <t>センシュウ</t>
    </rPh>
    <rPh sb="3" eb="5">
      <t>カクシュ</t>
    </rPh>
    <rPh sb="5" eb="7">
      <t>ガッコウ</t>
    </rPh>
    <rPh sb="8" eb="10">
      <t>コウキョウ</t>
    </rPh>
    <rPh sb="10" eb="12">
      <t>ショクギョウ</t>
    </rPh>
    <rPh sb="12" eb="14">
      <t>クンレン</t>
    </rPh>
    <rPh sb="14" eb="16">
      <t>シセツ</t>
    </rPh>
    <rPh sb="16" eb="17">
      <t>トウ</t>
    </rPh>
    <rPh sb="17" eb="19">
      <t>ニュウガク</t>
    </rPh>
    <rPh sb="20" eb="21">
      <t>ショ</t>
    </rPh>
    <rPh sb="22" eb="23">
      <t>シャ</t>
    </rPh>
    <phoneticPr fontId="3"/>
  </si>
  <si>
    <t>進学率</t>
    <rPh sb="0" eb="3">
      <t>シンガクリツ</t>
    </rPh>
    <phoneticPr fontId="3"/>
  </si>
  <si>
    <t>就職率</t>
    <rPh sb="0" eb="3">
      <t>シュウショクリツ</t>
    </rPh>
    <phoneticPr fontId="3"/>
  </si>
  <si>
    <t>（単位：人・％）</t>
    <rPh sb="1" eb="3">
      <t>タンイ</t>
    </rPh>
    <rPh sb="4" eb="5">
      <t>ヒト</t>
    </rPh>
    <phoneticPr fontId="3"/>
  </si>
  <si>
    <t>－</t>
    <phoneticPr fontId="3"/>
  </si>
  <si>
    <t>全日制</t>
    <rPh sb="0" eb="3">
      <t>ゼンニチセイ</t>
    </rPh>
    <phoneticPr fontId="3"/>
  </si>
  <si>
    <t>通信</t>
    <rPh sb="0" eb="2">
      <t>ツウシン</t>
    </rPh>
    <phoneticPr fontId="3"/>
  </si>
  <si>
    <t>定時</t>
    <rPh sb="0" eb="2">
      <t>テイジ</t>
    </rPh>
    <phoneticPr fontId="3"/>
  </si>
  <si>
    <t>高等学校（本科）</t>
    <rPh sb="0" eb="2">
      <t>コウトウ</t>
    </rPh>
    <rPh sb="2" eb="4">
      <t>ガッコウ</t>
    </rPh>
    <rPh sb="5" eb="7">
      <t>ホンカ</t>
    </rPh>
    <phoneticPr fontId="3"/>
  </si>
  <si>
    <t>第一次</t>
    <rPh sb="0" eb="3">
      <t>ダイイチジ</t>
    </rPh>
    <phoneticPr fontId="3"/>
  </si>
  <si>
    <t>第二次</t>
    <rPh sb="0" eb="3">
      <t>ダイニジ</t>
    </rPh>
    <phoneticPr fontId="3"/>
  </si>
  <si>
    <t>第三次</t>
    <rPh sb="0" eb="3">
      <t>ダイサンジ</t>
    </rPh>
    <phoneticPr fontId="3"/>
  </si>
  <si>
    <t>産業</t>
    <rPh sb="0" eb="2">
      <t>サンギョウ</t>
    </rPh>
    <phoneticPr fontId="3"/>
  </si>
  <si>
    <t>その他</t>
    <rPh sb="2" eb="3">
      <t>タ</t>
    </rPh>
    <phoneticPr fontId="3"/>
  </si>
  <si>
    <t>－</t>
    <phoneticPr fontId="3"/>
  </si>
  <si>
    <t>死亡・不祥</t>
    <rPh sb="0" eb="2">
      <t>シボウ</t>
    </rPh>
    <rPh sb="3" eb="5">
      <t>フショウ</t>
    </rPh>
    <phoneticPr fontId="3"/>
  </si>
  <si>
    <t>-</t>
    <phoneticPr fontId="3"/>
  </si>
  <si>
    <t>×１００（％）</t>
    <phoneticPr fontId="3"/>
  </si>
  <si>
    <t>進学率＝</t>
    <rPh sb="0" eb="3">
      <t>シンガクリツ</t>
    </rPh>
    <phoneticPr fontId="3"/>
  </si>
  <si>
    <t>進学者数</t>
    <rPh sb="0" eb="3">
      <t>シンガクシャ</t>
    </rPh>
    <rPh sb="3" eb="4">
      <t>スウ</t>
    </rPh>
    <phoneticPr fontId="3"/>
  </si>
  <si>
    <t>卒業者総数</t>
    <rPh sb="0" eb="3">
      <t>ソツギョウシャ</t>
    </rPh>
    <rPh sb="3" eb="5">
      <t>ソウスウ</t>
    </rPh>
    <phoneticPr fontId="3"/>
  </si>
  <si>
    <t>就職率＝</t>
    <rPh sb="0" eb="3">
      <t>シュウショクリツ</t>
    </rPh>
    <phoneticPr fontId="3"/>
  </si>
  <si>
    <t>就職者数</t>
    <rPh sb="0" eb="3">
      <t>シュウショクシャ</t>
    </rPh>
    <rPh sb="3" eb="4">
      <t>スウ</t>
    </rPh>
    <phoneticPr fontId="3"/>
  </si>
  <si>
    <t xml:space="preserve">総数  </t>
    <rPh sb="0" eb="2">
      <t>ソウスウ</t>
    </rPh>
    <phoneticPr fontId="3"/>
  </si>
  <si>
    <t>年　度</t>
    <rPh sb="0" eb="1">
      <t>トシ</t>
    </rPh>
    <rPh sb="2" eb="3">
      <t>タビ</t>
    </rPh>
    <phoneticPr fontId="3"/>
  </si>
  <si>
    <t>内　　　　　　訳</t>
    <rPh sb="0" eb="1">
      <t>ウチ</t>
    </rPh>
    <rPh sb="7" eb="8">
      <t>ヤク</t>
    </rPh>
    <phoneticPr fontId="3"/>
  </si>
  <si>
    <t>内　　　　　　　　　　訳</t>
    <rPh sb="0" eb="1">
      <t>ウチ</t>
    </rPh>
    <rPh sb="11" eb="12">
      <t>ヤク</t>
    </rPh>
    <phoneticPr fontId="3"/>
  </si>
  <si>
    <t>開発施設等入学（所）者</t>
    <rPh sb="0" eb="2">
      <t>カイハツ</t>
    </rPh>
    <rPh sb="2" eb="4">
      <t>シセツ</t>
    </rPh>
    <rPh sb="4" eb="5">
      <t>トウ</t>
    </rPh>
    <rPh sb="5" eb="7">
      <t>ニュウガク</t>
    </rPh>
    <rPh sb="8" eb="9">
      <t>トコロ</t>
    </rPh>
    <rPh sb="10" eb="11">
      <t>シャ</t>
    </rPh>
    <phoneticPr fontId="3"/>
  </si>
  <si>
    <t>総　　　　数</t>
    <rPh sb="0" eb="1">
      <t>フサ</t>
    </rPh>
    <rPh sb="5" eb="6">
      <t>カズ</t>
    </rPh>
    <phoneticPr fontId="3"/>
  </si>
  <si>
    <t>-</t>
    <phoneticPr fontId="3"/>
  </si>
  <si>
    <t>兼務者</t>
    <rPh sb="0" eb="2">
      <t>ケンム</t>
    </rPh>
    <rPh sb="2" eb="3">
      <t>モノ</t>
    </rPh>
    <phoneticPr fontId="3"/>
  </si>
  <si>
    <t>左記以外の者</t>
    <rPh sb="0" eb="2">
      <t>サキ</t>
    </rPh>
    <rPh sb="2" eb="4">
      <t>イガイ</t>
    </rPh>
    <rPh sb="5" eb="6">
      <t>モノ</t>
    </rPh>
    <phoneticPr fontId="3"/>
  </si>
  <si>
    <t>平成17年</t>
    <rPh sb="0" eb="2">
      <t>ヘイセイ</t>
    </rPh>
    <rPh sb="4" eb="5">
      <t>ネン</t>
    </rPh>
    <phoneticPr fontId="3"/>
  </si>
  <si>
    <t>平成18年</t>
    <rPh sb="0" eb="2">
      <t>ヘイセイ</t>
    </rPh>
    <rPh sb="4" eb="5">
      <t>ネン</t>
    </rPh>
    <phoneticPr fontId="3"/>
  </si>
  <si>
    <t>平成19年</t>
    <rPh sb="0" eb="2">
      <t>ヘイセイ</t>
    </rPh>
    <rPh sb="4" eb="5">
      <t>ネン</t>
    </rPh>
    <phoneticPr fontId="3"/>
  </si>
  <si>
    <t>平成20年</t>
    <rPh sb="0" eb="2">
      <t>ヘイセイ</t>
    </rPh>
    <rPh sb="4" eb="5">
      <t>ネン</t>
    </rPh>
    <phoneticPr fontId="3"/>
  </si>
  <si>
    <t>※就職進学者も含む</t>
    <rPh sb="1" eb="3">
      <t>シュウショク</t>
    </rPh>
    <rPh sb="3" eb="6">
      <t>シンガクシャ</t>
    </rPh>
    <rPh sb="7" eb="8">
      <t>フク</t>
    </rPh>
    <phoneticPr fontId="3"/>
  </si>
  <si>
    <t>内帰国子女</t>
    <rPh sb="0" eb="1">
      <t>ウチ</t>
    </rPh>
    <rPh sb="1" eb="3">
      <t>キコク</t>
    </rPh>
    <rPh sb="3" eb="5">
      <t>シジョ</t>
    </rPh>
    <phoneticPr fontId="3"/>
  </si>
  <si>
    <t>平成21年</t>
    <rPh sb="0" eb="2">
      <t>ヘイセイ</t>
    </rPh>
    <rPh sb="4" eb="5">
      <t>ネン</t>
    </rPh>
    <phoneticPr fontId="3"/>
  </si>
  <si>
    <t>一時的な仕事に就いた者</t>
    <rPh sb="0" eb="3">
      <t>イチジテキ</t>
    </rPh>
    <rPh sb="4" eb="6">
      <t>シゴト</t>
    </rPh>
    <rPh sb="7" eb="8">
      <t>ツ</t>
    </rPh>
    <rPh sb="10" eb="11">
      <t>モノ</t>
    </rPh>
    <phoneticPr fontId="3"/>
  </si>
  <si>
    <t>平成22年</t>
    <rPh sb="0" eb="2">
      <t>ヘイセイ</t>
    </rPh>
    <rPh sb="4" eb="5">
      <t>ネン</t>
    </rPh>
    <phoneticPr fontId="3"/>
  </si>
  <si>
    <t>平成23年</t>
    <rPh sb="0" eb="2">
      <t>ヘイセイ</t>
    </rPh>
    <rPh sb="4" eb="5">
      <t>ネン</t>
    </rPh>
    <phoneticPr fontId="3"/>
  </si>
  <si>
    <t>平成24年</t>
    <rPh sb="0" eb="2">
      <t>ヘイセイ</t>
    </rPh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</si>
  <si>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</si>
  <si>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</si>
  <si>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珠　　　算(内数）</t>
    <rPh sb="0" eb="1">
      <t>タマ</t>
    </rPh>
    <rPh sb="4" eb="5">
      <t>サン</t>
    </rPh>
    <rPh sb="6" eb="8">
      <t>ウチスウ</t>
    </rPh>
    <phoneticPr fontId="3"/>
  </si>
  <si>
    <t>平成27年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</si>
  <si>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</si>
  <si>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-</t>
    <phoneticPr fontId="3"/>
  </si>
  <si>
    <t>-</t>
    <phoneticPr fontId="3"/>
  </si>
  <si>
    <t>（１）幼稚園教員数および園児数</t>
    <rPh sb="3" eb="6">
      <t>ヨウチエン</t>
    </rPh>
    <rPh sb="6" eb="9">
      <t>キョウインスウ</t>
    </rPh>
    <rPh sb="12" eb="15">
      <t>エンジスウ</t>
    </rPh>
    <phoneticPr fontId="3"/>
  </si>
  <si>
    <t>（３）小学校教職員数および児童数</t>
    <rPh sb="3" eb="6">
      <t>ショウガッコウ</t>
    </rPh>
    <rPh sb="6" eb="9">
      <t>キョウショクイン</t>
    </rPh>
    <rPh sb="9" eb="10">
      <t>スウ</t>
    </rPh>
    <rPh sb="13" eb="16">
      <t>ジドウスウ</t>
    </rPh>
    <phoneticPr fontId="3"/>
  </si>
  <si>
    <t>（４）中学校教職員数および生徒数</t>
    <rPh sb="3" eb="6">
      <t>チュウガッコウ</t>
    </rPh>
    <rPh sb="6" eb="9">
      <t>キョウショクイン</t>
    </rPh>
    <rPh sb="9" eb="10">
      <t>スウ</t>
    </rPh>
    <rPh sb="13" eb="16">
      <t>セイトスウ</t>
    </rPh>
    <phoneticPr fontId="3"/>
  </si>
  <si>
    <t>（５）高等学校教職員数および生徒数</t>
    <rPh sb="3" eb="5">
      <t>コウトウ</t>
    </rPh>
    <rPh sb="5" eb="7">
      <t>ガッコウ</t>
    </rPh>
    <rPh sb="7" eb="10">
      <t>キョウショクイン</t>
    </rPh>
    <rPh sb="10" eb="11">
      <t>スウ</t>
    </rPh>
    <rPh sb="14" eb="17">
      <t>セイトスウ</t>
    </rPh>
    <phoneticPr fontId="3"/>
  </si>
  <si>
    <t>（７）中学卒業者の進学、就職状況</t>
    <rPh sb="3" eb="5">
      <t>チュウガク</t>
    </rPh>
    <rPh sb="5" eb="8">
      <t>ソツギョウシャ</t>
    </rPh>
    <rPh sb="9" eb="11">
      <t>シンガク</t>
    </rPh>
    <rPh sb="12" eb="14">
      <t>シュウショク</t>
    </rPh>
    <rPh sb="14" eb="16">
      <t>ジョウキョウ</t>
    </rPh>
    <phoneticPr fontId="3"/>
  </si>
  <si>
    <t>（８）進学状況内訳（中学卒業者）</t>
    <rPh sb="3" eb="5">
      <t>シンガク</t>
    </rPh>
    <rPh sb="5" eb="7">
      <t>ジョウキョウ</t>
    </rPh>
    <rPh sb="7" eb="9">
      <t>ウチワケ</t>
    </rPh>
    <rPh sb="10" eb="12">
      <t>チュウガク</t>
    </rPh>
    <rPh sb="12" eb="15">
      <t>ソツギョウシャ</t>
    </rPh>
    <phoneticPr fontId="3"/>
  </si>
  <si>
    <t>（９）就職状況内訳（中学卒業者）</t>
    <rPh sb="3" eb="5">
      <t>シュウショク</t>
    </rPh>
    <rPh sb="5" eb="7">
      <t>ジョウキョウ</t>
    </rPh>
    <rPh sb="7" eb="9">
      <t>ウチワケ</t>
    </rPh>
    <rPh sb="10" eb="12">
      <t>チュウガク</t>
    </rPh>
    <rPh sb="12" eb="15">
      <t>ソツギョウシャ</t>
    </rPh>
    <phoneticPr fontId="3"/>
  </si>
  <si>
    <t>（10）高等学校卒業者の進学、就職状況</t>
    <rPh sb="4" eb="6">
      <t>コウトウ</t>
    </rPh>
    <rPh sb="6" eb="8">
      <t>ガッコウ</t>
    </rPh>
    <rPh sb="8" eb="11">
      <t>ソツギョウシャ</t>
    </rPh>
    <rPh sb="12" eb="14">
      <t>シンガク</t>
    </rPh>
    <rPh sb="15" eb="17">
      <t>シュウショク</t>
    </rPh>
    <rPh sb="17" eb="19">
      <t>ジョウキョウ</t>
    </rPh>
    <phoneticPr fontId="3"/>
  </si>
  <si>
    <t>平成29年</t>
    <rPh sb="0" eb="2">
      <t>ヘイセイ</t>
    </rPh>
    <rPh sb="4" eb="5">
      <t>ネン</t>
    </rPh>
    <phoneticPr fontId="3"/>
  </si>
  <si>
    <t>-</t>
  </si>
  <si>
    <t>平成30年</t>
    <rPh sb="0" eb="2">
      <t>ヘイセイ</t>
    </rPh>
    <rPh sb="4" eb="5">
      <t>ネン</t>
    </rPh>
    <phoneticPr fontId="3"/>
  </si>
  <si>
    <t>（平均：㎝・㎏）</t>
    <rPh sb="1" eb="3">
      <t>ヘイキン</t>
    </rPh>
    <phoneticPr fontId="3"/>
  </si>
  <si>
    <t>区分</t>
    <rPh sb="0" eb="2">
      <t>クブン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</si>
  <si>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</si>
  <si>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</si>
  <si>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身長</t>
    <rPh sb="0" eb="2">
      <t>シンチョウ</t>
    </rPh>
    <phoneticPr fontId="3"/>
  </si>
  <si>
    <t>体重</t>
    <rPh sb="0" eb="2">
      <t>タイジュウ</t>
    </rPh>
    <phoneticPr fontId="3"/>
  </si>
  <si>
    <t>座高</t>
    <rPh sb="0" eb="2">
      <t>ザコウ</t>
    </rPh>
    <phoneticPr fontId="3"/>
  </si>
  <si>
    <t>小学校</t>
    <rPh sb="0" eb="3">
      <t>ショウガッコウ</t>
    </rPh>
    <phoneticPr fontId="3"/>
  </si>
  <si>
    <t>学年１</t>
    <rPh sb="0" eb="2">
      <t>ガクネン</t>
    </rPh>
    <phoneticPr fontId="3"/>
  </si>
  <si>
    <t>国</t>
    <rPh sb="0" eb="1">
      <t>クニ</t>
    </rPh>
    <phoneticPr fontId="3"/>
  </si>
  <si>
    <t>県</t>
    <rPh sb="0" eb="1">
      <t>ケン</t>
    </rPh>
    <phoneticPr fontId="3"/>
  </si>
  <si>
    <t>市</t>
    <rPh sb="0" eb="1">
      <t>シ</t>
    </rPh>
    <phoneticPr fontId="3"/>
  </si>
  <si>
    <t>学年２</t>
    <rPh sb="0" eb="2">
      <t>ガクネン</t>
    </rPh>
    <phoneticPr fontId="3"/>
  </si>
  <si>
    <t>学年３</t>
    <rPh sb="0" eb="2">
      <t>ガクネン</t>
    </rPh>
    <phoneticPr fontId="3"/>
  </si>
  <si>
    <t>学年４</t>
    <rPh sb="0" eb="2">
      <t>ガクネン</t>
    </rPh>
    <phoneticPr fontId="3"/>
  </si>
  <si>
    <t>学年５</t>
    <rPh sb="0" eb="2">
      <t>ガクネン</t>
    </rPh>
    <phoneticPr fontId="3"/>
  </si>
  <si>
    <t>学年６</t>
    <rPh sb="0" eb="2">
      <t>ガクネン</t>
    </rPh>
    <phoneticPr fontId="3"/>
  </si>
  <si>
    <t>中学校</t>
    <rPh sb="0" eb="3">
      <t>チュウガッコウ</t>
    </rPh>
    <phoneticPr fontId="3"/>
  </si>
  <si>
    <t xml:space="preserve"> </t>
    <phoneticPr fontId="3"/>
  </si>
  <si>
    <t>（１１）児童・生徒の平均体位と国、県との比較</t>
    <rPh sb="4" eb="6">
      <t>ジドウ</t>
    </rPh>
    <rPh sb="7" eb="9">
      <t>セイト</t>
    </rPh>
    <rPh sb="10" eb="12">
      <t>ヘイキン</t>
    </rPh>
    <rPh sb="12" eb="14">
      <t>タイイ</t>
    </rPh>
    <rPh sb="15" eb="16">
      <t>クニ</t>
    </rPh>
    <rPh sb="17" eb="18">
      <t>ケン</t>
    </rPh>
    <rPh sb="20" eb="22">
      <t>ヒカク</t>
    </rPh>
    <phoneticPr fontId="3"/>
  </si>
  <si>
    <t>平成１７年４月現在</t>
    <rPh sb="0" eb="2">
      <t>ヘイセイ</t>
    </rPh>
    <rPh sb="4" eb="5">
      <t>ネン</t>
    </rPh>
    <rPh sb="6" eb="7">
      <t>ガツ</t>
    </rPh>
    <rPh sb="7" eb="9">
      <t>ゲンザイ</t>
    </rPh>
    <phoneticPr fontId="3"/>
  </si>
  <si>
    <t>平成１８年４月現在</t>
    <rPh sb="0" eb="2">
      <t>ヘイセイ</t>
    </rPh>
    <rPh sb="4" eb="5">
      <t>ネン</t>
    </rPh>
    <rPh sb="6" eb="7">
      <t>ガツ</t>
    </rPh>
    <rPh sb="7" eb="9">
      <t>ゲンザイ</t>
    </rPh>
    <phoneticPr fontId="3"/>
  </si>
  <si>
    <t>平成19年４月現在</t>
    <rPh sb="0" eb="2">
      <t>ヘイセイ</t>
    </rPh>
    <rPh sb="4" eb="5">
      <t>ネン</t>
    </rPh>
    <rPh sb="6" eb="7">
      <t>ガツ</t>
    </rPh>
    <rPh sb="7" eb="9">
      <t>ゲンザイ</t>
    </rPh>
    <phoneticPr fontId="3"/>
  </si>
  <si>
    <t>平成20年４月現在</t>
    <rPh sb="0" eb="2">
      <t>ヘイセイ</t>
    </rPh>
    <rPh sb="4" eb="5">
      <t>ネン</t>
    </rPh>
    <rPh sb="6" eb="7">
      <t>ガツ</t>
    </rPh>
    <rPh sb="7" eb="9">
      <t>ゲンザイ</t>
    </rPh>
    <phoneticPr fontId="3"/>
  </si>
  <si>
    <t>平成21年４月現在</t>
    <rPh sb="0" eb="2">
      <t>ヘイセイ</t>
    </rPh>
    <rPh sb="4" eb="5">
      <t>ネン</t>
    </rPh>
    <rPh sb="6" eb="7">
      <t>ガツ</t>
    </rPh>
    <rPh sb="7" eb="9">
      <t>ゲンザイ</t>
    </rPh>
    <phoneticPr fontId="3"/>
  </si>
  <si>
    <t>平成22年４月現在</t>
    <rPh sb="0" eb="2">
      <t>ヘイセイ</t>
    </rPh>
    <rPh sb="4" eb="5">
      <t>ネン</t>
    </rPh>
    <rPh sb="6" eb="7">
      <t>ガツ</t>
    </rPh>
    <rPh sb="7" eb="9">
      <t>ゲンザイ</t>
    </rPh>
    <phoneticPr fontId="3"/>
  </si>
  <si>
    <t>平成23年４月現在</t>
    <rPh sb="0" eb="2">
      <t>ヘイセイ</t>
    </rPh>
    <rPh sb="4" eb="5">
      <t>ネン</t>
    </rPh>
    <rPh sb="6" eb="7">
      <t>ガツ</t>
    </rPh>
    <rPh sb="7" eb="9">
      <t>ゲンザイ</t>
    </rPh>
    <phoneticPr fontId="3"/>
  </si>
  <si>
    <t>平成24年４月現在</t>
    <rPh sb="0" eb="2">
      <t>ヘイセイ</t>
    </rPh>
    <rPh sb="4" eb="5">
      <t>ネン</t>
    </rPh>
    <rPh sb="6" eb="7">
      <t>ガツ</t>
    </rPh>
    <rPh sb="7" eb="9">
      <t>ゲンザイ</t>
    </rPh>
    <phoneticPr fontId="3"/>
  </si>
  <si>
    <t>平成25年４月現在</t>
    <rPh sb="0" eb="2">
      <t>ヘイセイ</t>
    </rPh>
    <rPh sb="4" eb="5">
      <t>ネン</t>
    </rPh>
    <rPh sb="6" eb="7">
      <t>ガツ</t>
    </rPh>
    <rPh sb="7" eb="9">
      <t>ゲンザイ</t>
    </rPh>
    <phoneticPr fontId="3"/>
  </si>
  <si>
    <t>平成26年４月現在</t>
    <rPh sb="0" eb="2">
      <t>ヘイセイ</t>
    </rPh>
    <rPh sb="4" eb="5">
      <t>ネン</t>
    </rPh>
    <rPh sb="6" eb="7">
      <t>ガツ</t>
    </rPh>
    <rPh sb="7" eb="9">
      <t>ゲンザイ</t>
    </rPh>
    <phoneticPr fontId="3"/>
  </si>
  <si>
    <t xml:space="preserve"> </t>
  </si>
  <si>
    <t>平成28年４月現在</t>
    <rPh sb="0" eb="2">
      <t>ヘイセイ</t>
    </rPh>
    <rPh sb="4" eb="5">
      <t>ネン</t>
    </rPh>
    <rPh sb="6" eb="7">
      <t>ガツ</t>
    </rPh>
    <rPh sb="7" eb="9">
      <t>ゲンザイ</t>
    </rPh>
    <phoneticPr fontId="3"/>
  </si>
  <si>
    <t>座高については平成28年度から学校保健安全法一部改正のにより、測定していない</t>
    <phoneticPr fontId="3"/>
  </si>
  <si>
    <t>平成29年４月現在</t>
    <rPh sb="0" eb="2">
      <t>ヘイセイ</t>
    </rPh>
    <rPh sb="4" eb="5">
      <t>ネン</t>
    </rPh>
    <rPh sb="6" eb="7">
      <t>ガツ</t>
    </rPh>
    <rPh sb="7" eb="9">
      <t>ゲンザイ</t>
    </rPh>
    <phoneticPr fontId="3"/>
  </si>
  <si>
    <t>平成30年４月現在</t>
    <rPh sb="0" eb="2">
      <t>ヘイセイ</t>
    </rPh>
    <rPh sb="4" eb="5">
      <t>ネン</t>
    </rPh>
    <rPh sb="6" eb="7">
      <t>ガツ</t>
    </rPh>
    <rPh sb="7" eb="9">
      <t>ゲンザイ</t>
    </rPh>
    <phoneticPr fontId="3"/>
  </si>
  <si>
    <t>座高については平成28年度から学校保健安全法一部改正のにより、測定していない</t>
    <phoneticPr fontId="3"/>
  </si>
  <si>
    <t>（１２）幼稚園施設の状況</t>
    <rPh sb="4" eb="7">
      <t>ヨウチエン</t>
    </rPh>
    <rPh sb="7" eb="9">
      <t>シセツ</t>
    </rPh>
    <rPh sb="10" eb="12">
      <t>ジョウキョウ</t>
    </rPh>
    <phoneticPr fontId="3"/>
  </si>
  <si>
    <t>（単位：㎡）</t>
    <rPh sb="1" eb="3">
      <t>タンイ</t>
    </rPh>
    <phoneticPr fontId="3"/>
  </si>
  <si>
    <t>幼稚園数</t>
    <rPh sb="0" eb="3">
      <t>ヨウチエン</t>
    </rPh>
    <rPh sb="3" eb="4">
      <t>スウ</t>
    </rPh>
    <phoneticPr fontId="3"/>
  </si>
  <si>
    <t>建物の構造別面積</t>
    <rPh sb="0" eb="2">
      <t>タテモノ</t>
    </rPh>
    <rPh sb="3" eb="6">
      <t>コウゾウベツ</t>
    </rPh>
    <rPh sb="6" eb="8">
      <t>メンセキ</t>
    </rPh>
    <phoneticPr fontId="3"/>
  </si>
  <si>
    <t>園地面積</t>
    <rPh sb="0" eb="2">
      <t>エンチ</t>
    </rPh>
    <rPh sb="2" eb="4">
      <t>メンセキ</t>
    </rPh>
    <phoneticPr fontId="3"/>
  </si>
  <si>
    <t>鉄筋鉄骨</t>
    <rPh sb="0" eb="2">
      <t>テッキン</t>
    </rPh>
    <rPh sb="2" eb="4">
      <t>テッコツ</t>
    </rPh>
    <phoneticPr fontId="3"/>
  </si>
  <si>
    <t>木造</t>
    <rPh sb="0" eb="2">
      <t>モクゾウ</t>
    </rPh>
    <phoneticPr fontId="3"/>
  </si>
  <si>
    <t>屋外運動場等</t>
    <rPh sb="0" eb="2">
      <t>オクガイ</t>
    </rPh>
    <rPh sb="2" eb="5">
      <t>ウンドウジョウ</t>
    </rPh>
    <rPh sb="5" eb="6">
      <t>トウ</t>
    </rPh>
    <phoneticPr fontId="3"/>
  </si>
  <si>
    <t>建物敷地</t>
    <rPh sb="0" eb="2">
      <t>タテモノ</t>
    </rPh>
    <rPh sb="2" eb="4">
      <t>シキチ</t>
    </rPh>
    <phoneticPr fontId="3"/>
  </si>
  <si>
    <t>（１３）小学校施設の状況</t>
    <rPh sb="4" eb="7">
      <t>ショウガッコウ</t>
    </rPh>
    <rPh sb="7" eb="9">
      <t>シセツ</t>
    </rPh>
    <rPh sb="10" eb="12">
      <t>ジョウキョウ</t>
    </rPh>
    <phoneticPr fontId="3"/>
  </si>
  <si>
    <t>小学校数</t>
    <rPh sb="0" eb="3">
      <t>ショウガッコウ</t>
    </rPh>
    <rPh sb="3" eb="4">
      <t>スウ</t>
    </rPh>
    <phoneticPr fontId="3"/>
  </si>
  <si>
    <t>建物の構造別面積</t>
    <rPh sb="0" eb="2">
      <t>タテモノ</t>
    </rPh>
    <rPh sb="3" eb="5">
      <t>コウゾウ</t>
    </rPh>
    <rPh sb="5" eb="6">
      <t>ベツ</t>
    </rPh>
    <rPh sb="6" eb="8">
      <t>メンセキ</t>
    </rPh>
    <phoneticPr fontId="3"/>
  </si>
  <si>
    <t>教室数</t>
    <rPh sb="0" eb="2">
      <t>キョウシツ</t>
    </rPh>
    <rPh sb="2" eb="3">
      <t>スウ</t>
    </rPh>
    <phoneticPr fontId="3"/>
  </si>
  <si>
    <t>校地面積</t>
    <rPh sb="0" eb="2">
      <t>コウチ</t>
    </rPh>
    <rPh sb="2" eb="4">
      <t>メンセキ</t>
    </rPh>
    <phoneticPr fontId="3"/>
  </si>
  <si>
    <t>プール</t>
    <phoneticPr fontId="3"/>
  </si>
  <si>
    <t>室内運動場等</t>
    <rPh sb="0" eb="2">
      <t>シツナイ</t>
    </rPh>
    <rPh sb="2" eb="5">
      <t>ウンドウジョウ</t>
    </rPh>
    <rPh sb="5" eb="6">
      <t>トウ</t>
    </rPh>
    <phoneticPr fontId="3"/>
  </si>
  <si>
    <t>鉄筋</t>
    <rPh sb="0" eb="2">
      <t>テッキン</t>
    </rPh>
    <phoneticPr fontId="3"/>
  </si>
  <si>
    <t>鉄骨</t>
    <rPh sb="0" eb="2">
      <t>テッコツ</t>
    </rPh>
    <phoneticPr fontId="3"/>
  </si>
  <si>
    <t>木造他</t>
    <rPh sb="0" eb="2">
      <t>モクゾウ</t>
    </rPh>
    <rPh sb="2" eb="3">
      <t>ホカ</t>
    </rPh>
    <phoneticPr fontId="3"/>
  </si>
  <si>
    <t>普通</t>
    <rPh sb="0" eb="2">
      <t>フツウ</t>
    </rPh>
    <phoneticPr fontId="3"/>
  </si>
  <si>
    <t>特別</t>
    <rPh sb="0" eb="2">
      <t>トクベツ</t>
    </rPh>
    <phoneticPr fontId="3"/>
  </si>
  <si>
    <t>屋外運動場</t>
    <rPh sb="0" eb="2">
      <t>オクガイ</t>
    </rPh>
    <rPh sb="2" eb="5">
      <t>ウンドウジョウ</t>
    </rPh>
    <phoneticPr fontId="3"/>
  </si>
  <si>
    <t>建物敷地他</t>
    <rPh sb="0" eb="2">
      <t>タテモノ</t>
    </rPh>
    <rPh sb="2" eb="4">
      <t>シキチ</t>
    </rPh>
    <rPh sb="4" eb="5">
      <t>ホカ</t>
    </rPh>
    <phoneticPr fontId="3"/>
  </si>
  <si>
    <t>（１４）中学校施設の状況</t>
    <rPh sb="4" eb="7">
      <t>チュウガッコウ</t>
    </rPh>
    <rPh sb="7" eb="9">
      <t>シセツ</t>
    </rPh>
    <rPh sb="10" eb="12">
      <t>ジョウキョウ</t>
    </rPh>
    <phoneticPr fontId="3"/>
  </si>
  <si>
    <t>中学校数</t>
    <rPh sb="0" eb="3">
      <t>チュウガッコウ</t>
    </rPh>
    <rPh sb="3" eb="4">
      <t>スウ</t>
    </rPh>
    <phoneticPr fontId="3"/>
  </si>
  <si>
    <t>学生数</t>
    <rPh sb="0" eb="3">
      <t>ガクセイスウ</t>
    </rPh>
    <phoneticPr fontId="3"/>
  </si>
  <si>
    <t>大学院生</t>
    <rPh sb="0" eb="4">
      <t>ダイガクインセイ</t>
    </rPh>
    <phoneticPr fontId="3"/>
  </si>
  <si>
    <t>－</t>
    <phoneticPr fontId="3"/>
  </si>
  <si>
    <t>（１６）東海アクシス看護専門学校教職員数および学生数</t>
    <rPh sb="4" eb="6">
      <t>トウカイ</t>
    </rPh>
    <rPh sb="10" eb="12">
      <t>カンゴ</t>
    </rPh>
    <rPh sb="12" eb="14">
      <t>センモン</t>
    </rPh>
    <rPh sb="14" eb="16">
      <t>ガッコウ</t>
    </rPh>
    <rPh sb="16" eb="19">
      <t>キョウショクイン</t>
    </rPh>
    <rPh sb="19" eb="20">
      <t>スウ</t>
    </rPh>
    <rPh sb="23" eb="26">
      <t>ガクセイスウ</t>
    </rPh>
    <phoneticPr fontId="3"/>
  </si>
  <si>
    <t>年次</t>
  </si>
  <si>
    <t>学部数（学科数）</t>
  </si>
  <si>
    <t>教員数</t>
  </si>
  <si>
    <t>職員数</t>
  </si>
  <si>
    <t>学生数</t>
  </si>
  <si>
    <t>看護１科</t>
  </si>
  <si>
    <t>１年</t>
  </si>
  <si>
    <t>２年</t>
  </si>
  <si>
    <t>３年</t>
  </si>
  <si>
    <t>総数</t>
  </si>
  <si>
    <t>男</t>
  </si>
  <si>
    <t>女</t>
  </si>
  <si>
    <t>－</t>
  </si>
  <si>
    <t>１（校長兼務）</t>
  </si>
  <si>
    <t>看護学科</t>
  </si>
  <si>
    <t>廃止</t>
  </si>
  <si>
    <t>1(校長兼務）</t>
  </si>
  <si>
    <t>2(校長兼務)</t>
  </si>
  <si>
    <t>1(校長兼務を含む）</t>
    <phoneticPr fontId="3"/>
  </si>
  <si>
    <r>
      <t xml:space="preserve">4  </t>
    </r>
    <r>
      <rPr>
        <strike/>
        <sz val="11"/>
        <rFont val="ＭＳ Ｐゴシック"/>
        <family val="3"/>
        <charset val="128"/>
      </rPr>
      <t xml:space="preserve"> 6</t>
    </r>
  </si>
  <si>
    <r>
      <t xml:space="preserve">1 </t>
    </r>
    <r>
      <rPr>
        <strike/>
        <sz val="11"/>
        <rFont val="ＭＳ Ｐゴシック"/>
        <family val="3"/>
        <charset val="128"/>
      </rPr>
      <t xml:space="preserve">  3</t>
    </r>
  </si>
  <si>
    <t>2(校長兼務)</t>
    <rPh sb="2" eb="4">
      <t>コウチョウ</t>
    </rPh>
    <rPh sb="4" eb="6">
      <t>ケンム</t>
    </rPh>
    <phoneticPr fontId="3"/>
  </si>
  <si>
    <t>18(校長兼務）</t>
    <rPh sb="3" eb="5">
      <t>コウチョウ</t>
    </rPh>
    <rPh sb="5" eb="7">
      <t>ケンム</t>
    </rPh>
    <phoneticPr fontId="3"/>
  </si>
  <si>
    <t>（６）各種学校教職員数および生徒数</t>
    <rPh sb="3" eb="5">
      <t>カクシュ</t>
    </rPh>
    <rPh sb="5" eb="7">
      <t>ガッコウ</t>
    </rPh>
    <rPh sb="7" eb="10">
      <t>キョウショクイン</t>
    </rPh>
    <rPh sb="10" eb="11">
      <t>スウ</t>
    </rPh>
    <rPh sb="14" eb="17">
      <t>セイトスウ</t>
    </rPh>
    <phoneticPr fontId="3"/>
  </si>
  <si>
    <t>（１５）静岡理工科大学教職員数および学生数</t>
    <rPh sb="4" eb="6">
      <t>シズオカ</t>
    </rPh>
    <rPh sb="6" eb="9">
      <t>リコウカ</t>
    </rPh>
    <rPh sb="9" eb="11">
      <t>ダイガク</t>
    </rPh>
    <rPh sb="11" eb="14">
      <t>キョウショクイン</t>
    </rPh>
    <rPh sb="14" eb="15">
      <t>スウ</t>
    </rPh>
    <rPh sb="18" eb="21">
      <t>ガクセイスウ</t>
    </rPh>
    <phoneticPr fontId="3"/>
  </si>
  <si>
    <t>B,Cのうち就職している者</t>
    <rPh sb="6" eb="8">
      <t>シュウショク</t>
    </rPh>
    <rPh sb="12" eb="13">
      <t>モノ</t>
    </rPh>
    <phoneticPr fontId="3"/>
  </si>
  <si>
    <t>-</t>
    <phoneticPr fontId="3"/>
  </si>
  <si>
    <t>C専修、各種学校、公共職業能力</t>
    <rPh sb="1" eb="3">
      <t>センシュウ</t>
    </rPh>
    <rPh sb="4" eb="6">
      <t>カクシュ</t>
    </rPh>
    <rPh sb="6" eb="8">
      <t>ガッコウ</t>
    </rPh>
    <rPh sb="9" eb="11">
      <t>コウキョウ</t>
    </rPh>
    <rPh sb="11" eb="13">
      <t>ショクギョウ</t>
    </rPh>
    <rPh sb="13" eb="15">
      <t>ノウリョク</t>
    </rPh>
    <phoneticPr fontId="3"/>
  </si>
  <si>
    <t>平成31年４月現在</t>
    <rPh sb="0" eb="2">
      <t>ヘイセイ</t>
    </rPh>
    <rPh sb="4" eb="5">
      <t>ネン</t>
    </rPh>
    <rPh sb="6" eb="7">
      <t>ガツ</t>
    </rPh>
    <rPh sb="7" eb="9">
      <t>ゲンザイ</t>
    </rPh>
    <phoneticPr fontId="3"/>
  </si>
  <si>
    <t>20(校長兼務）</t>
    <rPh sb="3" eb="5">
      <t>コウチョウ</t>
    </rPh>
    <rPh sb="5" eb="7">
      <t>ケンム</t>
    </rPh>
    <phoneticPr fontId="3"/>
  </si>
  <si>
    <t>19(校長兼務）</t>
    <rPh sb="3" eb="5">
      <t>コウチョウ</t>
    </rPh>
    <rPh sb="5" eb="7">
      <t>ケンム</t>
    </rPh>
    <phoneticPr fontId="3"/>
  </si>
  <si>
    <t>出典：各高等学校</t>
    <rPh sb="3" eb="4">
      <t>カク</t>
    </rPh>
    <rPh sb="4" eb="6">
      <t>コウトウ</t>
    </rPh>
    <rPh sb="6" eb="8">
      <t>ガッコウ</t>
    </rPh>
    <phoneticPr fontId="3"/>
  </si>
  <si>
    <t>出典：学校基本調査(進路別卒業者数）</t>
    <rPh sb="3" eb="5">
      <t>ガッコウ</t>
    </rPh>
    <rPh sb="5" eb="7">
      <t>キホン</t>
    </rPh>
    <rPh sb="7" eb="9">
      <t>チョウサ</t>
    </rPh>
    <rPh sb="10" eb="12">
      <t>シンロ</t>
    </rPh>
    <rPh sb="12" eb="13">
      <t>ベツ</t>
    </rPh>
    <rPh sb="13" eb="16">
      <t>ソツギョウシャ</t>
    </rPh>
    <rPh sb="16" eb="17">
      <t>スウ</t>
    </rPh>
    <phoneticPr fontId="3"/>
  </si>
  <si>
    <t>出典：学校基本調査（高等学校等への入学志願者数及び進学者数）</t>
    <rPh sb="3" eb="5">
      <t>ガッコウ</t>
    </rPh>
    <rPh sb="5" eb="7">
      <t>キホン</t>
    </rPh>
    <rPh sb="7" eb="9">
      <t>チョウサ</t>
    </rPh>
    <rPh sb="10" eb="12">
      <t>コウトウ</t>
    </rPh>
    <rPh sb="12" eb="14">
      <t>ガッコウ</t>
    </rPh>
    <rPh sb="14" eb="15">
      <t>トウ</t>
    </rPh>
    <rPh sb="17" eb="19">
      <t>ニュウガク</t>
    </rPh>
    <rPh sb="19" eb="22">
      <t>シガンシャ</t>
    </rPh>
    <rPh sb="22" eb="23">
      <t>スウ</t>
    </rPh>
    <rPh sb="23" eb="24">
      <t>オヨ</t>
    </rPh>
    <rPh sb="25" eb="28">
      <t>シンガクシャ</t>
    </rPh>
    <rPh sb="28" eb="29">
      <t>スウ</t>
    </rPh>
    <phoneticPr fontId="3"/>
  </si>
  <si>
    <t>出典：学校基本調査(産業別就職者数）</t>
    <rPh sb="3" eb="5">
      <t>ガッコウ</t>
    </rPh>
    <rPh sb="5" eb="7">
      <t>キホン</t>
    </rPh>
    <rPh sb="7" eb="9">
      <t>チョウサ</t>
    </rPh>
    <rPh sb="10" eb="13">
      <t>サンギョウベツ</t>
    </rPh>
    <rPh sb="13" eb="16">
      <t>シュウショクシャ</t>
    </rPh>
    <rPh sb="16" eb="17">
      <t>スウ</t>
    </rPh>
    <phoneticPr fontId="3"/>
  </si>
  <si>
    <t>出典：教育委員会</t>
    <rPh sb="3" eb="5">
      <t>キョウイク</t>
    </rPh>
    <rPh sb="5" eb="8">
      <t>イインカイ</t>
    </rPh>
    <phoneticPr fontId="3"/>
  </si>
  <si>
    <t>出典：学校教育課</t>
    <rPh sb="3" eb="5">
      <t>ガッコウ</t>
    </rPh>
    <rPh sb="5" eb="7">
      <t>キョウイク</t>
    </rPh>
    <rPh sb="7" eb="8">
      <t>カ</t>
    </rPh>
    <phoneticPr fontId="3"/>
  </si>
  <si>
    <t>出典：教育企画課</t>
    <rPh sb="3" eb="5">
      <t>キョウイク</t>
    </rPh>
    <rPh sb="5" eb="7">
      <t>キカク</t>
    </rPh>
    <rPh sb="7" eb="8">
      <t>カ</t>
    </rPh>
    <phoneticPr fontId="3"/>
  </si>
  <si>
    <t>出典：静岡理工科大学</t>
    <rPh sb="3" eb="5">
      <t>シズオカ</t>
    </rPh>
    <rPh sb="5" eb="8">
      <t>リコウカ</t>
    </rPh>
    <rPh sb="8" eb="10">
      <t>ダイガク</t>
    </rPh>
    <phoneticPr fontId="3"/>
  </si>
  <si>
    <t>出典：東海アクシス看護専門学校</t>
  </si>
  <si>
    <t>60.0</t>
    <phoneticPr fontId="3"/>
  </si>
  <si>
    <t>令和２年</t>
    <rPh sb="0" eb="2">
      <t>レイワ</t>
    </rPh>
    <rPh sb="3" eb="4">
      <t>ネン</t>
    </rPh>
    <phoneticPr fontId="3"/>
  </si>
  <si>
    <t>19（校長兼務）</t>
  </si>
  <si>
    <t>令和２年４月現在</t>
    <rPh sb="0" eb="2">
      <t>レイワ</t>
    </rPh>
    <rPh sb="3" eb="4">
      <t>ネン</t>
    </rPh>
    <rPh sb="5" eb="6">
      <t>ガツ</t>
    </rPh>
    <rPh sb="6" eb="8">
      <t>ゲンザイ</t>
    </rPh>
    <phoneticPr fontId="3"/>
  </si>
  <si>
    <t>令和元年</t>
    <rPh sb="0" eb="2">
      <t>レイワ</t>
    </rPh>
    <rPh sb="2" eb="4">
      <t>ガンネン</t>
    </rPh>
    <phoneticPr fontId="3"/>
  </si>
  <si>
    <t>令和３年</t>
    <rPh sb="0" eb="2">
      <t>レイワ</t>
    </rPh>
    <rPh sb="3" eb="4">
      <t>ネン</t>
    </rPh>
    <phoneticPr fontId="3"/>
  </si>
  <si>
    <t>18（校長兼務）</t>
    <rPh sb="3" eb="5">
      <t>コウチョウ</t>
    </rPh>
    <rPh sb="5" eb="7">
      <t>ケンム</t>
    </rPh>
    <phoneticPr fontId="3"/>
  </si>
  <si>
    <t>廃止</t>
    <rPh sb="0" eb="2">
      <t>ハイシ</t>
    </rPh>
    <phoneticPr fontId="3"/>
  </si>
  <si>
    <t>64.6</t>
    <phoneticPr fontId="3"/>
  </si>
  <si>
    <t>令和４年</t>
    <rPh sb="0" eb="2">
      <t>レイワ</t>
    </rPh>
    <rPh sb="3" eb="4">
      <t>ネン</t>
    </rPh>
    <phoneticPr fontId="3"/>
  </si>
  <si>
    <t>令和4年</t>
    <rPh sb="0" eb="2">
      <t>レイワ</t>
    </rPh>
    <rPh sb="3" eb="4">
      <t>ネン</t>
    </rPh>
    <phoneticPr fontId="3"/>
  </si>
  <si>
    <t>平成31年</t>
    <rPh sb="0" eb="2">
      <t>ヘイセイ</t>
    </rPh>
    <rPh sb="4" eb="5">
      <t>ネン</t>
    </rPh>
    <phoneticPr fontId="3"/>
  </si>
  <si>
    <t>高等学校別科等　※１</t>
    <rPh sb="0" eb="2">
      <t>コウトウ</t>
    </rPh>
    <rPh sb="2" eb="4">
      <t>ガッコウ</t>
    </rPh>
    <rPh sb="4" eb="5">
      <t>ベツ</t>
    </rPh>
    <rPh sb="5" eb="6">
      <t>カ</t>
    </rPh>
    <rPh sb="6" eb="7">
      <t>トウ</t>
    </rPh>
    <phoneticPr fontId="3"/>
  </si>
  <si>
    <t>就職進学者を含む</t>
    <rPh sb="0" eb="2">
      <t>シュウショク</t>
    </rPh>
    <rPh sb="2" eb="5">
      <t>シンガクシャ</t>
    </rPh>
    <rPh sb="6" eb="7">
      <t>フク</t>
    </rPh>
    <phoneticPr fontId="3"/>
  </si>
  <si>
    <t>就職者総数には、就職者、進学者及び専修・各種学校、公共職業開発施設等</t>
    <rPh sb="0" eb="3">
      <t>シュウショクシャ</t>
    </rPh>
    <rPh sb="3" eb="5">
      <t>ソウスウ</t>
    </rPh>
    <rPh sb="8" eb="11">
      <t>シュウショクシャ</t>
    </rPh>
    <rPh sb="12" eb="15">
      <t>シンガクシャ</t>
    </rPh>
    <rPh sb="15" eb="16">
      <t>オヨ</t>
    </rPh>
    <rPh sb="17" eb="19">
      <t>センシュウ</t>
    </rPh>
    <rPh sb="20" eb="22">
      <t>カクシュ</t>
    </rPh>
    <rPh sb="22" eb="24">
      <t>ガッコウ</t>
    </rPh>
    <rPh sb="25" eb="27">
      <t>コウキョウ</t>
    </rPh>
    <rPh sb="27" eb="29">
      <t>ショクギョウ</t>
    </rPh>
    <rPh sb="29" eb="31">
      <t>カイハツ</t>
    </rPh>
    <rPh sb="31" eb="33">
      <t>シセツ</t>
    </rPh>
    <rPh sb="33" eb="34">
      <t>トウ</t>
    </rPh>
    <phoneticPr fontId="3"/>
  </si>
  <si>
    <t>入学者のうち就職しているものを含む。</t>
    <rPh sb="0" eb="3">
      <t>ニュウガクシャ</t>
    </rPh>
    <rPh sb="6" eb="8">
      <t>シュウショク</t>
    </rPh>
    <rPh sb="15" eb="16">
      <t>フク</t>
    </rPh>
    <phoneticPr fontId="3"/>
  </si>
  <si>
    <t>61.3</t>
    <phoneticPr fontId="3"/>
  </si>
  <si>
    <t>令和３年４月現在</t>
    <rPh sb="0" eb="2">
      <t>レイワ</t>
    </rPh>
    <rPh sb="3" eb="4">
      <t>ネン</t>
    </rPh>
    <rPh sb="4" eb="5">
      <t>ヘイネン</t>
    </rPh>
    <rPh sb="5" eb="6">
      <t>ガツ</t>
    </rPh>
    <rPh sb="6" eb="8">
      <t>ゲンザイ</t>
    </rPh>
    <phoneticPr fontId="3"/>
  </si>
  <si>
    <t>平成17年</t>
    <phoneticPr fontId="3"/>
  </si>
  <si>
    <t>平成18年</t>
    <phoneticPr fontId="3"/>
  </si>
  <si>
    <t>平成19年</t>
    <phoneticPr fontId="3"/>
  </si>
  <si>
    <t>平成20年</t>
    <phoneticPr fontId="3"/>
  </si>
  <si>
    <t>平成21年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</si>
  <si>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</si>
  <si>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</si>
  <si>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</si>
  <si>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</si>
  <si>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</si>
  <si>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</si>
  <si>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</si>
  <si>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</si>
  <si>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</si>
  <si>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平成31年</t>
  </si>
  <si>
    <t>会計年度任用職員、嘱託職員を除く。</t>
    <rPh sb="0" eb="4">
      <t>カイケイネンド</t>
    </rPh>
    <rPh sb="4" eb="6">
      <t>ニンヨウ</t>
    </rPh>
    <rPh sb="6" eb="8">
      <t>ショクイン</t>
    </rPh>
    <phoneticPr fontId="3"/>
  </si>
  <si>
    <t>１４　教育</t>
    <rPh sb="3" eb="5">
      <t>キョウイク</t>
    </rPh>
    <phoneticPr fontId="3"/>
  </si>
  <si>
    <t>令和５年</t>
    <rPh sb="0" eb="2">
      <t>レイワ</t>
    </rPh>
    <rPh sb="3" eb="4">
      <t>ネン</t>
    </rPh>
    <phoneticPr fontId="3"/>
  </si>
  <si>
    <t>63.2</t>
    <phoneticPr fontId="3"/>
  </si>
  <si>
    <t>令和４年４月現在</t>
    <rPh sb="0" eb="2">
      <t>レイワ</t>
    </rPh>
    <rPh sb="3" eb="4">
      <t>ネン</t>
    </rPh>
    <rPh sb="4" eb="5">
      <t>ヘイネン</t>
    </rPh>
    <rPh sb="5" eb="6">
      <t>ガツ</t>
    </rPh>
    <rPh sb="6" eb="8">
      <t>ゲンザイ</t>
    </rPh>
    <phoneticPr fontId="3"/>
  </si>
  <si>
    <t>注：県・市の数値は「袋井市学校保健統計調査結果」より</t>
    <rPh sb="0" eb="1">
      <t>チュウ</t>
    </rPh>
    <phoneticPr fontId="3"/>
  </si>
  <si>
    <t>注：国・県の数値は「令和３年度磐周児童生徒身体計測平均値」より</t>
    <rPh sb="0" eb="1">
      <t>チュウ</t>
    </rPh>
    <rPh sb="2" eb="3">
      <t>クニ</t>
    </rPh>
    <rPh sb="4" eb="5">
      <t>ケン</t>
    </rPh>
    <rPh sb="6" eb="8">
      <t>スウチ</t>
    </rPh>
    <rPh sb="10" eb="12">
      <t>レイワ</t>
    </rPh>
    <rPh sb="13" eb="14">
      <t>ネン</t>
    </rPh>
    <rPh sb="14" eb="15">
      <t>ド</t>
    </rPh>
    <rPh sb="15" eb="17">
      <t>バンシュウ</t>
    </rPh>
    <rPh sb="17" eb="19">
      <t>ジドウ</t>
    </rPh>
    <rPh sb="19" eb="21">
      <t>セイト</t>
    </rPh>
    <rPh sb="21" eb="23">
      <t>シンタイ</t>
    </rPh>
    <rPh sb="23" eb="25">
      <t>ケイソク</t>
    </rPh>
    <rPh sb="25" eb="28">
      <t>ヘイキンチ</t>
    </rPh>
    <phoneticPr fontId="3"/>
  </si>
  <si>
    <t>　　 市の数値は「袋井市学校保健統計調査結果」より</t>
    <rPh sb="3" eb="4">
      <t>シ</t>
    </rPh>
    <rPh sb="5" eb="7">
      <t>スウチ</t>
    </rPh>
    <rPh sb="9" eb="12">
      <t>フクロイシ</t>
    </rPh>
    <rPh sb="12" eb="14">
      <t>ガッコウ</t>
    </rPh>
    <rPh sb="14" eb="16">
      <t>ホケン</t>
    </rPh>
    <rPh sb="16" eb="18">
      <t>トウケイ</t>
    </rPh>
    <rPh sb="18" eb="20">
      <t>チョウサ</t>
    </rPh>
    <rPh sb="20" eb="22">
      <t>ケッカ</t>
    </rPh>
    <phoneticPr fontId="3"/>
  </si>
  <si>
    <t>19（校長兼務）</t>
    <rPh sb="3" eb="5">
      <t>コウチョウ</t>
    </rPh>
    <rPh sb="5" eb="7">
      <t>ケンム</t>
    </rPh>
    <phoneticPr fontId="3"/>
  </si>
  <si>
    <t>出典：学校教育課</t>
    <rPh sb="0" eb="2">
      <t>シュッテン</t>
    </rPh>
    <rPh sb="3" eb="5">
      <t>ガッコウ</t>
    </rPh>
    <rPh sb="5" eb="7">
      <t>キョウイク</t>
    </rPh>
    <rPh sb="7" eb="8">
      <t>カ</t>
    </rPh>
    <phoneticPr fontId="3"/>
  </si>
  <si>
    <t>（注）公立幼稚園のみ</t>
    <rPh sb="1" eb="2">
      <t>チュウ</t>
    </rPh>
    <rPh sb="3" eb="5">
      <t>コウリツ</t>
    </rPh>
    <rPh sb="5" eb="8">
      <t>ヨウチエン</t>
    </rPh>
    <phoneticPr fontId="3"/>
  </si>
  <si>
    <r>
      <t>看護２科　</t>
    </r>
    <r>
      <rPr>
        <sz val="9"/>
        <rFont val="ＭＳ Ｐゴシック"/>
        <family val="3"/>
        <charset val="128"/>
      </rPr>
      <t>※１</t>
    </r>
    <phoneticPr fontId="3"/>
  </si>
  <si>
    <t>※１　平成17年度をもって看護２科が廃止され、看護学科に一本化された。</t>
    <phoneticPr fontId="3"/>
  </si>
  <si>
    <t>（注）私立幼稚園を含む</t>
    <rPh sb="1" eb="2">
      <t>チュウ</t>
    </rPh>
    <rPh sb="3" eb="5">
      <t>シリツ</t>
    </rPh>
    <rPh sb="5" eb="8">
      <t>ヨウチエン</t>
    </rPh>
    <rPh sb="9" eb="10">
      <t>フク</t>
    </rPh>
    <phoneticPr fontId="3"/>
  </si>
  <si>
    <t>令和５年４月現在</t>
    <rPh sb="0" eb="2">
      <t>レイワ</t>
    </rPh>
    <rPh sb="3" eb="4">
      <t>ネン</t>
    </rPh>
    <rPh sb="4" eb="5">
      <t>ヘイネン</t>
    </rPh>
    <rPh sb="5" eb="6">
      <t>ガツ</t>
    </rPh>
    <rPh sb="6" eb="8">
      <t>ゲンザイ</t>
    </rPh>
    <phoneticPr fontId="3"/>
  </si>
  <si>
    <t>令和６年</t>
    <rPh sb="0" eb="2">
      <t>レイワ</t>
    </rPh>
    <rPh sb="3" eb="4">
      <t>ネン</t>
    </rPh>
    <phoneticPr fontId="3"/>
  </si>
  <si>
    <t>2(校長兼務を含む）</t>
    <phoneticPr fontId="3"/>
  </si>
  <si>
    <t>2(校長兼務）</t>
    <phoneticPr fontId="3"/>
  </si>
  <si>
    <t>県外就職者</t>
    <rPh sb="0" eb="2">
      <t>ケンガイ</t>
    </rPh>
    <rPh sb="2" eb="4">
      <t>シュウショク</t>
    </rPh>
    <rPh sb="4" eb="5">
      <t>シャ</t>
    </rPh>
    <phoneticPr fontId="3"/>
  </si>
  <si>
    <t>67.8</t>
    <phoneticPr fontId="3"/>
  </si>
  <si>
    <t>臨時労働者</t>
    <rPh sb="0" eb="2">
      <t>リンジ</t>
    </rPh>
    <rPh sb="2" eb="5">
      <t>ロウドウシャ</t>
    </rPh>
    <phoneticPr fontId="3"/>
  </si>
  <si>
    <t>自営業主等、常用労働者</t>
    <rPh sb="0" eb="3">
      <t>ジエイギョウ</t>
    </rPh>
    <rPh sb="3" eb="4">
      <t>ヌシ</t>
    </rPh>
    <rPh sb="4" eb="5">
      <t>ナド</t>
    </rPh>
    <rPh sb="6" eb="8">
      <t>ジョウヨウ</t>
    </rPh>
    <rPh sb="8" eb="11">
      <t>ロウドウシャ</t>
    </rPh>
    <phoneticPr fontId="3"/>
  </si>
  <si>
    <t>19（学長兼務）</t>
    <rPh sb="3" eb="5">
      <t>ガクチョウ</t>
    </rPh>
    <rPh sb="5" eb="7">
      <t>ケンム</t>
    </rPh>
    <phoneticPr fontId="3"/>
  </si>
  <si>
    <t>（２）幼保連携型認定こども園教員数および園児数</t>
    <rPh sb="3" eb="5">
      <t>ヨウホ</t>
    </rPh>
    <rPh sb="5" eb="7">
      <t>レンケイ</t>
    </rPh>
    <rPh sb="7" eb="8">
      <t>ガタ</t>
    </rPh>
    <rPh sb="8" eb="10">
      <t>ニンテイ</t>
    </rPh>
    <rPh sb="13" eb="14">
      <t>エン</t>
    </rPh>
    <phoneticPr fontId="3"/>
  </si>
  <si>
    <t>　　 国の数値は「令和４年度磐周児童生徒身体計測平均値」より</t>
    <rPh sb="3" eb="4">
      <t>クニ</t>
    </rPh>
    <phoneticPr fontId="3"/>
  </si>
  <si>
    <t>※１　高等専門学校盲・聾・養護学校高等部本科含む</t>
    <rPh sb="3" eb="5">
      <t>コウトウ</t>
    </rPh>
    <rPh sb="5" eb="7">
      <t>センモン</t>
    </rPh>
    <rPh sb="7" eb="9">
      <t>ガッコウ</t>
    </rPh>
    <rPh sb="9" eb="10">
      <t>モウ</t>
    </rPh>
    <rPh sb="11" eb="12">
      <t>ロウ</t>
    </rPh>
    <rPh sb="13" eb="15">
      <t>ヨウゴ</t>
    </rPh>
    <rPh sb="15" eb="17">
      <t>ガッコウ</t>
    </rPh>
    <rPh sb="17" eb="20">
      <t>コウトウブ</t>
    </rPh>
    <rPh sb="20" eb="22">
      <t>ホンカ</t>
    </rPh>
    <rPh sb="22" eb="23">
      <t>フク</t>
    </rPh>
    <phoneticPr fontId="3"/>
  </si>
  <si>
    <t>平成27年４月現在</t>
    <rPh sb="0" eb="2">
      <t>ヘイセイ</t>
    </rPh>
    <rPh sb="4" eb="5">
      <t>ネン</t>
    </rPh>
    <rPh sb="6" eb="7">
      <t>ガツ</t>
    </rPh>
    <rPh sb="7" eb="9">
      <t>ゲンザイ</t>
    </rPh>
    <phoneticPr fontId="3"/>
  </si>
  <si>
    <t>令和７年</t>
    <rPh sb="0" eb="2">
      <t>レイワ</t>
    </rPh>
    <rPh sb="3" eb="4">
      <t>ネン</t>
    </rPh>
    <phoneticPr fontId="3"/>
  </si>
  <si>
    <t>座高については平成28年度から学校保健安全法一部改正のにより、測定していない</t>
  </si>
  <si>
    <t>令和６年４月現在</t>
    <rPh sb="0" eb="2">
      <t>レイワ</t>
    </rPh>
    <rPh sb="3" eb="4">
      <t>ネン</t>
    </rPh>
    <rPh sb="4" eb="5">
      <t>ヘイネン</t>
    </rPh>
    <rPh sb="5" eb="6">
      <t>ガツ</t>
    </rPh>
    <rPh sb="6" eb="8">
      <t>ゲンザイ</t>
    </rPh>
    <phoneticPr fontId="3"/>
  </si>
  <si>
    <t>令和7年</t>
    <rPh sb="0" eb="2">
      <t>レイワ</t>
    </rPh>
    <rPh sb="3" eb="4">
      <t>ネン</t>
    </rPh>
    <phoneticPr fontId="3"/>
  </si>
  <si>
    <t>66.5</t>
    <phoneticPr fontId="3"/>
  </si>
  <si>
    <t>A卒業者総数</t>
    <rPh sb="1" eb="4">
      <t>ソツギョウシャ</t>
    </rPh>
    <rPh sb="4" eb="6">
      <t>ソウスウ</t>
    </rPh>
    <phoneticPr fontId="3"/>
  </si>
  <si>
    <t>B高等学校等、進学者</t>
    <rPh sb="1" eb="3">
      <t>コウトウ</t>
    </rPh>
    <rPh sb="3" eb="5">
      <t>ガッコウ</t>
    </rPh>
    <rPh sb="5" eb="6">
      <t>トウ</t>
    </rPh>
    <rPh sb="7" eb="10">
      <t>シンガクシャ</t>
    </rPh>
    <phoneticPr fontId="3"/>
  </si>
  <si>
    <t>死亡・不詳</t>
    <rPh sb="0" eb="2">
      <t>シボウ</t>
    </rPh>
    <rPh sb="3" eb="4">
      <t>フショウ</t>
    </rPh>
    <rPh sb="4" eb="5">
      <t>ショウ</t>
    </rPh>
    <phoneticPr fontId="3"/>
  </si>
  <si>
    <t>令和８年</t>
    <rPh sb="0" eb="2">
      <t>レイワ</t>
    </rPh>
    <rPh sb="3" eb="4">
      <t>ネン</t>
    </rPh>
    <phoneticPr fontId="3"/>
  </si>
  <si>
    <t>看護学科</t>
    <phoneticPr fontId="3"/>
  </si>
  <si>
    <t>出典：総合政策課</t>
    <phoneticPr fontId="3"/>
  </si>
  <si>
    <t>出典：教育保育課</t>
    <rPh sb="3" eb="5">
      <t>キョウイク</t>
    </rPh>
    <rPh sb="5" eb="7">
      <t>ホイク</t>
    </rPh>
    <rPh sb="7" eb="8">
      <t>カ</t>
    </rPh>
    <phoneticPr fontId="3"/>
  </si>
  <si>
    <t>65.6</t>
    <phoneticPr fontId="3"/>
  </si>
  <si>
    <t>出典：学校教育課</t>
    <rPh sb="3" eb="7">
      <t>ガッコウキョウイク</t>
    </rPh>
    <rPh sb="7" eb="8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</si>
</sst>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_ "/>
    <numFmt numFmtId="178" formatCode="#,###;\-#,###;&quot;-&quot;"/>
    <numFmt numFmtId="179" formatCode="#,##0_ "/>
    <numFmt numFmtId="180" formatCode="#,##0_);[Red]\(#,##0\)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5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9">
    <xf numFmtId="0" fontId="0" fillId="0" borderId="0"/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6" borderId="21" applyNumberFormat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0" fillId="3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9" borderId="2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49" borderId="3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24" applyNumberFormat="0" applyAlignment="0" applyProtection="0">
      <alignment vertical="center"/>
    </xf>
    <xf numFmtId="0" fontId="26" fillId="50" borderId="0" applyNumberFormat="0" applyBorder="0" applyAlignment="0" applyProtection="0">
      <alignment vertical="center"/>
    </xf>
  </cellStyleXfs>
  <cellXfs count="230">
    <xf numFmtId="0" fontId="0" fillId="0" borderId="0" xfId="0"/>
    <xf numFmtId="0" fontId="9" fillId="0" borderId="0" xfId="0" applyFont="1" applyProtection="1"/>
    <xf numFmtId="0" fontId="0" fillId="0" borderId="0" xfId="0" applyProtection="1"/>
    <xf numFmtId="0" fontId="6" fillId="0" borderId="0" xfId="0" applyFont="1" applyProtection="1"/>
    <xf numFmtId="0" fontId="0" fillId="0" borderId="0" xfId="0" applyAlignment="1" applyProtection="1">
      <alignment horizontal="right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0" borderId="16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/>
    </xf>
    <xf numFmtId="0" fontId="0" fillId="0" borderId="1" xfId="0" applyBorder="1" applyAlignment="1" applyProtection="1">
      <alignment shrinkToFi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shrinkToFit="1"/>
    </xf>
    <xf numFmtId="0" fontId="0" fillId="0" borderId="1" xfId="0" applyFont="1" applyFill="1" applyBorder="1" applyProtection="1"/>
    <xf numFmtId="38" fontId="0" fillId="0" borderId="1" xfId="57" applyFont="1" applyFill="1" applyBorder="1" applyProtection="1"/>
    <xf numFmtId="0" fontId="0" fillId="0" borderId="0" xfId="0" applyFont="1" applyFill="1" applyProtection="1"/>
    <xf numFmtId="0" fontId="0" fillId="0" borderId="1" xfId="0" applyBorder="1" applyProtection="1"/>
    <xf numFmtId="38" fontId="1" fillId="0" borderId="1" xfId="57" applyFont="1" applyFill="1" applyBorder="1" applyProtection="1"/>
    <xf numFmtId="38" fontId="1" fillId="0" borderId="5" xfId="57" applyFont="1" applyFill="1" applyBorder="1" applyProtection="1"/>
    <xf numFmtId="38" fontId="1" fillId="0" borderId="4" xfId="57" applyFont="1" applyFill="1" applyBorder="1" applyProtection="1"/>
    <xf numFmtId="38" fontId="0" fillId="0" borderId="1" xfId="0" applyNumberFormat="1" applyBorder="1" applyProtection="1"/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shrinkToFit="1"/>
    </xf>
    <xf numFmtId="38" fontId="2" fillId="0" borderId="4" xfId="57" applyFont="1" applyFill="1" applyBorder="1" applyProtection="1"/>
    <xf numFmtId="38" fontId="2" fillId="0" borderId="1" xfId="57" applyFont="1" applyFill="1" applyBorder="1" applyProtection="1"/>
    <xf numFmtId="0" fontId="0" fillId="0" borderId="1" xfId="0" applyFont="1" applyFill="1" applyBorder="1" applyAlignment="1" applyProtection="1">
      <alignment horizontal="center" vertical="center" shrinkToFit="1"/>
    </xf>
    <xf numFmtId="0" fontId="0" fillId="0" borderId="15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9" xfId="0" applyBorder="1" applyAlignment="1" applyProtection="1">
      <alignment wrapText="1"/>
    </xf>
    <xf numFmtId="0" fontId="0" fillId="0" borderId="16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wrapText="1"/>
    </xf>
    <xf numFmtId="0" fontId="0" fillId="0" borderId="8" xfId="0" applyBorder="1" applyAlignment="1" applyProtection="1">
      <alignment horizontal="center" wrapText="1"/>
    </xf>
    <xf numFmtId="178" fontId="2" fillId="0" borderId="1" xfId="57" applyNumberFormat="1" applyFont="1" applyFill="1" applyBorder="1" applyAlignment="1" applyProtection="1"/>
    <xf numFmtId="179" fontId="0" fillId="0" borderId="1" xfId="0" applyNumberFormat="1" applyBorder="1" applyProtection="1"/>
    <xf numFmtId="179" fontId="0" fillId="0" borderId="1" xfId="0" applyNumberFormat="1" applyFont="1" applyFill="1" applyBorder="1" applyProtection="1"/>
    <xf numFmtId="0" fontId="0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/>
    </xf>
    <xf numFmtId="0" fontId="0" fillId="0" borderId="9" xfId="0" applyFont="1" applyFill="1" applyBorder="1" applyAlignment="1" applyProtection="1">
      <alignment horizontal="center" vertical="center" wrapText="1"/>
    </xf>
    <xf numFmtId="0" fontId="0" fillId="0" borderId="13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center" vertical="center" wrapText="1"/>
    </xf>
    <xf numFmtId="0" fontId="0" fillId="0" borderId="0" xfId="0" applyFont="1" applyFill="1" applyAlignment="1" applyProtection="1">
      <alignment horizontal="center" vertical="center" shrinkToFit="1"/>
    </xf>
    <xf numFmtId="38" fontId="0" fillId="0" borderId="0" xfId="57" applyFont="1" applyFill="1" applyBorder="1" applyProtection="1"/>
    <xf numFmtId="178" fontId="0" fillId="0" borderId="0" xfId="57" applyNumberFormat="1" applyFont="1" applyFill="1" applyBorder="1" applyProtection="1"/>
    <xf numFmtId="178" fontId="0" fillId="0" borderId="0" xfId="57" applyNumberFormat="1" applyFont="1" applyFill="1" applyBorder="1" applyAlignment="1" applyProtection="1"/>
    <xf numFmtId="0" fontId="0" fillId="0" borderId="0" xfId="0" applyAlignment="1" applyProtection="1">
      <alignment horizontal="center" vertical="center" shrinkToFit="1"/>
    </xf>
    <xf numFmtId="38" fontId="1" fillId="0" borderId="0" xfId="57" applyFont="1" applyFill="1" applyBorder="1" applyProtection="1"/>
    <xf numFmtId="179" fontId="0" fillId="0" borderId="0" xfId="0" applyNumberFormat="1" applyProtection="1"/>
    <xf numFmtId="0" fontId="0" fillId="0" borderId="9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right"/>
    </xf>
    <xf numFmtId="178" fontId="2" fillId="0" borderId="1" xfId="57" applyNumberFormat="1" applyFont="1" applyFill="1" applyBorder="1" applyProtection="1"/>
    <xf numFmtId="0" fontId="0" fillId="0" borderId="1" xfId="0" applyFill="1" applyBorder="1" applyAlignment="1" applyProtection="1">
      <alignment horizontal="center" vertical="center" shrinkToFit="1"/>
    </xf>
    <xf numFmtId="0" fontId="0" fillId="0" borderId="1" xfId="0" applyFill="1" applyBorder="1" applyProtection="1"/>
    <xf numFmtId="0" fontId="0" fillId="0" borderId="0" xfId="0" applyFill="1" applyProtection="1"/>
    <xf numFmtId="3" fontId="0" fillId="0" borderId="1" xfId="0" applyNumberFormat="1" applyBorder="1" applyProtection="1"/>
    <xf numFmtId="38" fontId="2" fillId="0" borderId="1" xfId="57" applyFill="1" applyBorder="1" applyProtection="1"/>
    <xf numFmtId="0" fontId="0" fillId="0" borderId="0" xfId="0" applyAlignment="1" applyProtection="1">
      <alignment vertical="center" shrinkToFit="1"/>
    </xf>
    <xf numFmtId="0" fontId="0" fillId="0" borderId="1" xfId="0" applyFill="1" applyBorder="1" applyAlignment="1" applyProtection="1">
      <alignment horizontal="center" vertical="center"/>
    </xf>
    <xf numFmtId="0" fontId="0" fillId="0" borderId="6" xfId="0" applyFill="1" applyBorder="1" applyAlignment="1" applyProtection="1">
      <alignment horizontal="center" vertical="center"/>
    </xf>
    <xf numFmtId="0" fontId="0" fillId="0" borderId="11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10" xfId="0" applyFill="1" applyBorder="1" applyAlignment="1" applyProtection="1">
      <alignment horizontal="center" vertical="center"/>
    </xf>
    <xf numFmtId="0" fontId="0" fillId="0" borderId="17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6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6" xfId="0" applyFill="1" applyBorder="1" applyProtection="1"/>
    <xf numFmtId="0" fontId="0" fillId="0" borderId="5" xfId="0" applyFill="1" applyBorder="1" applyProtection="1"/>
    <xf numFmtId="0" fontId="0" fillId="0" borderId="6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6" xfId="0" applyBorder="1" applyProtection="1"/>
    <xf numFmtId="0" fontId="0" fillId="0" borderId="5" xfId="0" applyBorder="1" applyProtection="1"/>
    <xf numFmtId="0" fontId="0" fillId="0" borderId="2" xfId="0" applyBorder="1" applyProtection="1"/>
    <xf numFmtId="0" fontId="0" fillId="0" borderId="12" xfId="0" applyBorder="1" applyProtection="1"/>
    <xf numFmtId="0" fontId="0" fillId="0" borderId="10" xfId="0" applyBorder="1" applyProtection="1"/>
    <xf numFmtId="0" fontId="0" fillId="0" borderId="0" xfId="0" applyAlignment="1" applyProtection="1">
      <alignment horizontal="right" vertical="center"/>
    </xf>
    <xf numFmtId="0" fontId="0" fillId="0" borderId="9" xfId="0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wrapText="1"/>
    </xf>
    <xf numFmtId="0" fontId="0" fillId="0" borderId="15" xfId="0" applyBorder="1" applyAlignment="1" applyProtection="1">
      <alignment horizontal="center" shrinkToFit="1"/>
    </xf>
    <xf numFmtId="0" fontId="1" fillId="0" borderId="11" xfId="0" applyFont="1" applyBorder="1" applyAlignment="1" applyProtection="1">
      <alignment horizontal="center" shrinkToFit="1"/>
    </xf>
    <xf numFmtId="0" fontId="1" fillId="0" borderId="3" xfId="0" applyFont="1" applyBorder="1" applyAlignment="1" applyProtection="1">
      <alignment horizontal="center" shrinkToFit="1"/>
    </xf>
    <xf numFmtId="0" fontId="5" fillId="0" borderId="15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0" fontId="4" fillId="0" borderId="17" xfId="0" applyFont="1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5" fillId="0" borderId="16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/>
    </xf>
    <xf numFmtId="0" fontId="0" fillId="0" borderId="9" xfId="0" applyFill="1" applyBorder="1" applyProtection="1"/>
    <xf numFmtId="0" fontId="0" fillId="0" borderId="1" xfId="0" applyFill="1" applyBorder="1" applyAlignment="1" applyProtection="1">
      <alignment horizontal="right"/>
    </xf>
    <xf numFmtId="176" fontId="0" fillId="0" borderId="1" xfId="0" applyNumberFormat="1" applyFill="1" applyBorder="1" applyProtection="1"/>
    <xf numFmtId="0" fontId="6" fillId="0" borderId="0" xfId="0" applyFont="1" applyFill="1" applyProtection="1"/>
    <xf numFmtId="0" fontId="0" fillId="0" borderId="7" xfId="0" applyBorder="1" applyProtection="1"/>
    <xf numFmtId="0" fontId="0" fillId="0" borderId="11" xfId="0" applyBorder="1" applyProtection="1"/>
    <xf numFmtId="0" fontId="0" fillId="0" borderId="0" xfId="0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4" fillId="0" borderId="0" xfId="0" applyFont="1" applyProtection="1"/>
    <xf numFmtId="0" fontId="4" fillId="0" borderId="11" xfId="0" applyFont="1" applyBorder="1" applyProtection="1"/>
    <xf numFmtId="177" fontId="0" fillId="0" borderId="1" xfId="0" applyNumberFormat="1" applyBorder="1" applyProtection="1"/>
    <xf numFmtId="176" fontId="0" fillId="0" borderId="1" xfId="0" applyNumberFormat="1" applyBorder="1" applyProtection="1"/>
    <xf numFmtId="176" fontId="0" fillId="0" borderId="1" xfId="0" applyNumberFormat="1" applyBorder="1" applyAlignment="1" applyProtection="1">
      <alignment horizontal="right"/>
    </xf>
    <xf numFmtId="0" fontId="0" fillId="0" borderId="9" xfId="0" applyBorder="1" applyProtection="1"/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right"/>
    </xf>
    <xf numFmtId="0" fontId="0" fillId="0" borderId="14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/>
    </xf>
    <xf numFmtId="0" fontId="6" fillId="0" borderId="0" xfId="0" applyFont="1" applyAlignment="1" applyProtection="1">
      <alignment vertical="center"/>
    </xf>
    <xf numFmtId="0" fontId="0" fillId="0" borderId="10" xfId="0" applyBorder="1" applyAlignment="1" applyProtection="1">
      <alignment horizontal="right" vertical="center"/>
    </xf>
    <xf numFmtId="0" fontId="0" fillId="0" borderId="4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right" vertical="center"/>
    </xf>
    <xf numFmtId="49" fontId="0" fillId="0" borderId="1" xfId="0" applyNumberFormat="1" applyBorder="1" applyAlignment="1" applyProtection="1">
      <alignment horizontal="right"/>
    </xf>
    <xf numFmtId="0" fontId="0" fillId="0" borderId="1" xfId="0" applyFill="1" applyBorder="1" applyAlignment="1" applyProtection="1">
      <alignment horizontal="right" vertical="center"/>
    </xf>
    <xf numFmtId="49" fontId="0" fillId="0" borderId="1" xfId="0" applyNumberFormat="1" applyFill="1" applyBorder="1" applyAlignment="1" applyProtection="1">
      <alignment horizontal="right"/>
    </xf>
    <xf numFmtId="0" fontId="0" fillId="0" borderId="0" xfId="0" applyFill="1" applyAlignment="1" applyProtection="1">
      <alignment vertical="center"/>
    </xf>
    <xf numFmtId="0" fontId="0" fillId="0" borderId="2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right" vertical="center"/>
    </xf>
    <xf numFmtId="177" fontId="0" fillId="0" borderId="1" xfId="0" applyNumberFormat="1" applyBorder="1" applyAlignment="1" applyProtection="1">
      <alignment horizontal="right" vertical="center"/>
    </xf>
    <xf numFmtId="177" fontId="0" fillId="0" borderId="0" xfId="0" applyNumberFormat="1" applyProtection="1"/>
    <xf numFmtId="0" fontId="0" fillId="0" borderId="10" xfId="0" applyBorder="1" applyAlignment="1" applyProtection="1">
      <alignment horizontal="right"/>
    </xf>
    <xf numFmtId="0" fontId="0" fillId="0" borderId="10" xfId="0" applyBorder="1" applyAlignment="1" applyProtection="1">
      <alignment horizontal="center"/>
    </xf>
    <xf numFmtId="0" fontId="0" fillId="0" borderId="10" xfId="0" applyBorder="1" applyAlignment="1" applyProtection="1">
      <alignment horizontal="right"/>
    </xf>
    <xf numFmtId="0" fontId="0" fillId="0" borderId="14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16" xfId="0" applyFill="1" applyBorder="1" applyAlignment="1" applyProtection="1">
      <alignment horizontal="center"/>
    </xf>
    <xf numFmtId="0" fontId="0" fillId="0" borderId="10" xfId="0" applyFill="1" applyBorder="1" applyAlignment="1" applyProtection="1">
      <alignment horizontal="center"/>
    </xf>
    <xf numFmtId="0" fontId="0" fillId="0" borderId="17" xfId="0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1" xfId="0" applyBorder="1" applyAlignment="1" applyProtection="1">
      <alignment vertical="center" textRotation="255"/>
    </xf>
    <xf numFmtId="0" fontId="0" fillId="0" borderId="1" xfId="0" applyBorder="1" applyAlignment="1" applyProtection="1">
      <alignment vertical="top" textRotation="255"/>
    </xf>
    <xf numFmtId="177" fontId="0" fillId="0" borderId="18" xfId="0" applyNumberFormat="1" applyBorder="1" applyAlignment="1" applyProtection="1">
      <alignment horizontal="center"/>
    </xf>
    <xf numFmtId="0" fontId="0" fillId="0" borderId="9" xfId="0" applyBorder="1" applyAlignment="1" applyProtection="1">
      <alignment horizontal="center" vertical="center" textRotation="255"/>
    </xf>
    <xf numFmtId="0" fontId="0" fillId="0" borderId="9" xfId="0" applyBorder="1" applyAlignment="1" applyProtection="1">
      <alignment horizontal="center" vertical="top" textRotation="255"/>
    </xf>
    <xf numFmtId="177" fontId="0" fillId="0" borderId="1" xfId="0" applyNumberFormat="1" applyFill="1" applyBorder="1" applyProtection="1"/>
    <xf numFmtId="177" fontId="0" fillId="0" borderId="18" xfId="0" applyNumberFormat="1" applyFill="1" applyBorder="1" applyAlignment="1" applyProtection="1">
      <alignment horizontal="center"/>
    </xf>
    <xf numFmtId="177" fontId="0" fillId="0" borderId="19" xfId="0" applyNumberFormat="1" applyBorder="1" applyAlignment="1" applyProtection="1">
      <alignment horizontal="center"/>
    </xf>
    <xf numFmtId="0" fontId="0" fillId="0" borderId="13" xfId="0" applyBorder="1" applyAlignment="1" applyProtection="1">
      <alignment horizontal="center" vertical="center" textRotation="255"/>
    </xf>
    <xf numFmtId="0" fontId="0" fillId="0" borderId="13" xfId="0" applyBorder="1" applyAlignment="1" applyProtection="1">
      <alignment horizontal="center" vertical="top" textRotation="255"/>
    </xf>
    <xf numFmtId="177" fontId="0" fillId="0" borderId="19" xfId="0" applyNumberFormat="1" applyFill="1" applyBorder="1" applyAlignment="1" applyProtection="1">
      <alignment horizontal="center"/>
    </xf>
    <xf numFmtId="0" fontId="0" fillId="0" borderId="8" xfId="0" applyBorder="1" applyAlignment="1" applyProtection="1">
      <alignment horizontal="center" vertical="top" textRotation="255"/>
    </xf>
    <xf numFmtId="0" fontId="0" fillId="0" borderId="8" xfId="0" applyBorder="1" applyAlignment="1" applyProtection="1">
      <alignment horizontal="center" vertical="center" textRotation="255"/>
    </xf>
    <xf numFmtId="0" fontId="0" fillId="0" borderId="1" xfId="0" applyBorder="1" applyAlignment="1" applyProtection="1">
      <alignment horizontal="center" vertical="center" textRotation="255"/>
    </xf>
    <xf numFmtId="177" fontId="0" fillId="0" borderId="20" xfId="0" applyNumberFormat="1" applyBorder="1" applyAlignment="1" applyProtection="1">
      <alignment horizontal="center"/>
    </xf>
    <xf numFmtId="177" fontId="0" fillId="0" borderId="20" xfId="0" applyNumberFormat="1" applyFill="1" applyBorder="1" applyAlignment="1" applyProtection="1">
      <alignment horizontal="center"/>
    </xf>
    <xf numFmtId="0" fontId="0" fillId="0" borderId="11" xfId="0" applyBorder="1" applyAlignment="1" applyProtection="1">
      <alignment wrapText="1"/>
    </xf>
    <xf numFmtId="177" fontId="0" fillId="0" borderId="11" xfId="0" applyNumberFormat="1" applyBorder="1" applyProtection="1"/>
    <xf numFmtId="0" fontId="0" fillId="0" borderId="0" xfId="0" applyAlignment="1" applyProtection="1">
      <alignment wrapText="1"/>
    </xf>
    <xf numFmtId="0" fontId="0" fillId="0" borderId="0" xfId="0" applyFont="1" applyProtection="1"/>
    <xf numFmtId="0" fontId="5" fillId="0" borderId="0" xfId="0" applyFont="1" applyProtection="1"/>
    <xf numFmtId="0" fontId="29" fillId="0" borderId="0" xfId="0" applyFont="1" applyProtection="1"/>
    <xf numFmtId="0" fontId="28" fillId="0" borderId="0" xfId="0" applyFont="1" applyProtection="1"/>
    <xf numFmtId="177" fontId="0" fillId="0" borderId="1" xfId="0" applyNumberFormat="1" applyBorder="1" applyAlignment="1" applyProtection="1">
      <alignment horizontal="right"/>
    </xf>
    <xf numFmtId="0" fontId="2" fillId="0" borderId="0" xfId="0" applyFont="1" applyAlignment="1" applyProtection="1">
      <alignment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0" fillId="0" borderId="1" xfId="0" applyBorder="1" applyAlignment="1" applyProtection="1">
      <alignment vertical="center"/>
    </xf>
    <xf numFmtId="38" fontId="2" fillId="0" borderId="1" xfId="57" applyFill="1" applyBorder="1" applyAlignment="1" applyProtection="1">
      <alignment vertical="center"/>
    </xf>
    <xf numFmtId="38" fontId="2" fillId="0" borderId="0" xfId="57" applyFill="1" applyBorder="1" applyAlignment="1" applyProtection="1">
      <alignment vertical="center"/>
    </xf>
    <xf numFmtId="38" fontId="0" fillId="0" borderId="1" xfId="57" applyFont="1" applyFill="1" applyBorder="1" applyAlignment="1" applyProtection="1">
      <alignment vertical="center" wrapText="1"/>
    </xf>
    <xf numFmtId="0" fontId="0" fillId="0" borderId="1" xfId="0" applyFill="1" applyBorder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5" fillId="0" borderId="1" xfId="0" applyFont="1" applyBorder="1" applyAlignment="1" applyProtection="1">
      <alignment horizontal="center"/>
    </xf>
    <xf numFmtId="180" fontId="0" fillId="0" borderId="1" xfId="0" applyNumberFormat="1" applyBorder="1" applyAlignment="1" applyProtection="1">
      <alignment vertical="center"/>
    </xf>
    <xf numFmtId="180" fontId="0" fillId="0" borderId="1" xfId="0" applyNumberFormat="1" applyBorder="1" applyProtection="1"/>
    <xf numFmtId="180" fontId="2" fillId="0" borderId="1" xfId="57" applyNumberFormat="1" applyFill="1" applyBorder="1" applyProtection="1"/>
    <xf numFmtId="180" fontId="0" fillId="0" borderId="1" xfId="57" applyNumberFormat="1" applyFont="1" applyFill="1" applyBorder="1" applyProtection="1"/>
    <xf numFmtId="180" fontId="0" fillId="0" borderId="1" xfId="0" applyNumberFormat="1" applyFill="1" applyBorder="1" applyProtection="1"/>
    <xf numFmtId="180" fontId="5" fillId="0" borderId="1" xfId="0" applyNumberFormat="1" applyFont="1" applyBorder="1" applyAlignment="1" applyProtection="1">
      <alignment vertical="center"/>
    </xf>
    <xf numFmtId="180" fontId="2" fillId="0" borderId="1" xfId="57" applyNumberFormat="1" applyFill="1" applyBorder="1" applyAlignment="1" applyProtection="1">
      <alignment vertical="center"/>
    </xf>
    <xf numFmtId="180" fontId="0" fillId="0" borderId="1" xfId="57" applyNumberFormat="1" applyFont="1" applyFill="1" applyBorder="1" applyAlignment="1" applyProtection="1">
      <alignment vertical="center"/>
    </xf>
    <xf numFmtId="180" fontId="27" fillId="0" borderId="1" xfId="57" applyNumberFormat="1" applyFont="1" applyFill="1" applyBorder="1" applyAlignment="1" applyProtection="1">
      <alignment vertical="center"/>
    </xf>
    <xf numFmtId="180" fontId="0" fillId="0" borderId="1" xfId="0" applyNumberFormat="1" applyFill="1" applyBorder="1" applyAlignment="1" applyProtection="1">
      <alignment vertical="center"/>
    </xf>
    <xf numFmtId="180" fontId="2" fillId="0" borderId="1" xfId="57" applyNumberFormat="1" applyFont="1" applyFill="1" applyBorder="1" applyAlignment="1" applyProtection="1">
      <alignment vertical="center"/>
    </xf>
    <xf numFmtId="180" fontId="1" fillId="0" borderId="1" xfId="57" applyNumberFormat="1" applyFont="1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center" vertical="center" wrapText="1"/>
    </xf>
    <xf numFmtId="0" fontId="0" fillId="0" borderId="15" xfId="0" applyFill="1" applyBorder="1" applyAlignment="1" applyProtection="1">
      <alignment horizontal="center" vertical="center"/>
    </xf>
    <xf numFmtId="0" fontId="0" fillId="0" borderId="13" xfId="0" applyFill="1" applyBorder="1" applyAlignment="1" applyProtection="1">
      <alignment horizontal="center" vertical="center" wrapText="1"/>
    </xf>
    <xf numFmtId="0" fontId="0" fillId="0" borderId="14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0" fillId="0" borderId="7" xfId="0" applyFill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/>
    </xf>
    <xf numFmtId="0" fontId="0" fillId="0" borderId="1" xfId="0" applyFill="1" applyBorder="1" applyAlignment="1" applyProtection="1">
      <alignment shrinkToFit="1"/>
    </xf>
    <xf numFmtId="0" fontId="7" fillId="0" borderId="1" xfId="0" applyFont="1" applyFill="1" applyBorder="1" applyProtection="1"/>
    <xf numFmtId="0" fontId="0" fillId="0" borderId="9" xfId="0" applyBorder="1" applyAlignment="1" applyProtection="1">
      <alignment shrinkToFit="1"/>
    </xf>
    <xf numFmtId="0" fontId="0" fillId="0" borderId="4" xfId="0" applyBorder="1" applyAlignment="1" applyProtection="1">
      <alignment horizontal="center"/>
    </xf>
    <xf numFmtId="0" fontId="0" fillId="0" borderId="15" xfId="0" applyBorder="1" applyProtection="1"/>
    <xf numFmtId="0" fontId="0" fillId="0" borderId="8" xfId="0" applyBorder="1" applyProtection="1"/>
    <xf numFmtId="0" fontId="0" fillId="0" borderId="8" xfId="0" applyBorder="1" applyAlignment="1" applyProtection="1">
      <alignment shrinkToFit="1"/>
    </xf>
    <xf numFmtId="0" fontId="0" fillId="0" borderId="3" xfId="0" applyBorder="1" applyProtection="1"/>
    <xf numFmtId="0" fontId="0" fillId="0" borderId="15" xfId="0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7" fillId="0" borderId="1" xfId="0" applyFont="1" applyBorder="1" applyProtection="1"/>
  </cellXfs>
  <cellStyles count="69">
    <cellStyle name="20% - アクセント 1 2" xfId="1" xr:uid="{3E7CD9B9-9BD1-4F97-9D13-BC634D65E933}"/>
    <cellStyle name="20% - アクセント 1 2 2" xfId="2" xr:uid="{A83A5487-4973-47C8-A627-73FA76BE802D}"/>
    <cellStyle name="20% - アクセント 1 3" xfId="3" xr:uid="{169929EF-9CA6-47AC-B0EA-FB0E8C98F70F}"/>
    <cellStyle name="20% - アクセント 2 2" xfId="4" xr:uid="{4980FCEB-C911-4661-A5D1-335BF135C37A}"/>
    <cellStyle name="20% - アクセント 2 2 2" xfId="5" xr:uid="{C769B860-8A06-4253-92FD-7445FDFB1E81}"/>
    <cellStyle name="20% - アクセント 2 3" xfId="6" xr:uid="{68B232EA-8558-4AFE-A5F6-AB39FCA9E424}"/>
    <cellStyle name="20% - アクセント 3 2" xfId="7" xr:uid="{F7EA94E0-6A73-486D-BEC3-0304989B984B}"/>
    <cellStyle name="20% - アクセント 3 2 2" xfId="8" xr:uid="{F16FB7EC-8618-4022-A755-7A461A7B317B}"/>
    <cellStyle name="20% - アクセント 3 3" xfId="9" xr:uid="{02AB9DAB-1465-4417-9829-EF3061F59E31}"/>
    <cellStyle name="20% - アクセント 4 2" xfId="10" xr:uid="{DE807E95-7D57-4CBF-9644-7DE303D746C1}"/>
    <cellStyle name="20% - アクセント 4 2 2" xfId="11" xr:uid="{8348030E-99DB-418F-B9C5-119C67E74B32}"/>
    <cellStyle name="20% - アクセント 4 3" xfId="12" xr:uid="{F4FD7C44-573F-4285-8123-B4EFEF5F6020}"/>
    <cellStyle name="20% - アクセント 5 2" xfId="13" xr:uid="{B7BED352-700E-4A53-9871-7500E73F2562}"/>
    <cellStyle name="20% - アクセント 5 2 2" xfId="14" xr:uid="{4368D7E6-F28B-4590-A601-093E6104BB28}"/>
    <cellStyle name="20% - アクセント 5 3" xfId="15" xr:uid="{89EEC67F-8E81-48C9-A616-48490171A921}"/>
    <cellStyle name="20% - アクセント 6 2" xfId="16" xr:uid="{A03777A8-F456-42DC-8A0A-080BB6DEAC1C}"/>
    <cellStyle name="20% - アクセント 6 2 2" xfId="17" xr:uid="{63E2BCF5-F0C5-4128-BE78-22D7A8AB93B0}"/>
    <cellStyle name="20% - アクセント 6 3" xfId="18" xr:uid="{74D3B296-B8FC-43DC-A86F-03525D13685A}"/>
    <cellStyle name="40% - アクセント 1 2" xfId="19" xr:uid="{0E4DD26E-8359-4DC6-B753-44277FC2D56E}"/>
    <cellStyle name="40% - アクセント 1 2 2" xfId="20" xr:uid="{F4D4BF16-F554-4500-BDD0-B13235F2C909}"/>
    <cellStyle name="40% - アクセント 1 3" xfId="21" xr:uid="{30DD49EE-E4CE-4C92-BC77-AA20603AB128}"/>
    <cellStyle name="40% - アクセント 2 2" xfId="22" xr:uid="{30C67D9C-7A77-4245-8C73-BB905A06CAF0}"/>
    <cellStyle name="40% - アクセント 2 2 2" xfId="23" xr:uid="{9DC72FC4-061D-45C7-AEF2-B2C456747C23}"/>
    <cellStyle name="40% - アクセント 2 3" xfId="24" xr:uid="{086404CE-3199-4A92-99B8-A27CB67BC355}"/>
    <cellStyle name="40% - アクセント 3 2" xfId="25" xr:uid="{84DE875D-B8D3-44DD-B6C7-0D5E6102586D}"/>
    <cellStyle name="40% - アクセント 3 2 2" xfId="26" xr:uid="{513A57BD-146B-4F12-A25D-AAC6DFF43293}"/>
    <cellStyle name="40% - アクセント 3 3" xfId="27" xr:uid="{E0E65B7D-B89B-4FE7-872E-1EBFB7B538C8}"/>
    <cellStyle name="40% - アクセント 4 2" xfId="28" xr:uid="{CD5178EF-61D6-48E3-BEB6-16809387FC1D}"/>
    <cellStyle name="40% - アクセント 4 2 2" xfId="29" xr:uid="{8F537163-0A33-4DA5-B03F-57C8C98F23B7}"/>
    <cellStyle name="40% - アクセント 4 3" xfId="30" xr:uid="{0C38BB76-1B55-4A27-99BC-E43606045076}"/>
    <cellStyle name="40% - アクセント 5 2" xfId="31" xr:uid="{177DF348-43C1-4C69-BCCF-0A6723EC0142}"/>
    <cellStyle name="40% - アクセント 5 2 2" xfId="32" xr:uid="{58F78306-F215-4814-8D38-626FC96A8D85}"/>
    <cellStyle name="40% - アクセント 5 3" xfId="33" xr:uid="{86727567-ADC5-4DDB-9F9E-1EF4E92CA5D1}"/>
    <cellStyle name="40% - アクセント 6 2" xfId="34" xr:uid="{9AF36F09-9C02-442F-88F1-33E1A75BB7FF}"/>
    <cellStyle name="40% - アクセント 6 2 2" xfId="35" xr:uid="{5F66D600-F120-4196-9322-520E8820E910}"/>
    <cellStyle name="40% - アクセント 6 3" xfId="36" xr:uid="{40F04FE7-B84F-4E34-B252-5C4AA222AD89}"/>
    <cellStyle name="60% - アクセント 1 2" xfId="37" xr:uid="{8698FE5C-8209-4C5A-8D07-AC5A7502A646}"/>
    <cellStyle name="60% - アクセント 2 2" xfId="38" xr:uid="{79F1C76C-1F9D-411C-95FD-AE07AAF492BE}"/>
    <cellStyle name="60% - アクセント 3 2" xfId="39" xr:uid="{77C53AA2-C6C3-4708-BB94-C4D8F778869F}"/>
    <cellStyle name="60% - アクセント 4 2" xfId="40" xr:uid="{641B0058-0C0F-4E7F-B087-8A5D0176F1D7}"/>
    <cellStyle name="60% - アクセント 5 2" xfId="41" xr:uid="{87C420C4-1BA8-4279-96BB-D5638355CDF8}"/>
    <cellStyle name="60% - アクセント 6 2" xfId="42" xr:uid="{2F75CC84-EED7-41C0-A750-52F063390032}"/>
    <cellStyle name="アクセント 1 2" xfId="43" xr:uid="{862B519D-B89C-4425-AA04-B995F49DE376}"/>
    <cellStyle name="アクセント 2 2" xfId="44" xr:uid="{9DDF4FCC-9613-45DA-80D4-D9F13357243D}"/>
    <cellStyle name="アクセント 3 2" xfId="45" xr:uid="{E2C9402F-86B8-4740-84F3-40C952D3ABA1}"/>
    <cellStyle name="アクセント 4 2" xfId="46" xr:uid="{6C3A5D22-1AB2-498E-BF6D-FE3F368FDA0A}"/>
    <cellStyle name="アクセント 5 2" xfId="47" xr:uid="{946BC80D-5CA8-48C0-AB08-BD4FD1610BD3}"/>
    <cellStyle name="アクセント 6 2" xfId="48" xr:uid="{0DD28238-1877-4304-B138-A7F747E13128}"/>
    <cellStyle name="タイトル 2" xfId="49" xr:uid="{F2E8C405-0300-4364-A1B9-8F237AB5F188}"/>
    <cellStyle name="チェック セル 2" xfId="50" xr:uid="{F1C5444A-D4F0-4AB7-8987-9731A1AC7D82}"/>
    <cellStyle name="どちらでもない 2" xfId="51" xr:uid="{AC368FC9-8809-4A0F-9A0A-45936BD7B2A7}"/>
    <cellStyle name="メモ 2" xfId="52" xr:uid="{1DC78388-D477-43EB-A36B-B840F3195CD5}"/>
    <cellStyle name="リンク セル" xfId="53" builtinId="24" customBuiltin="1"/>
    <cellStyle name="悪い 2" xfId="54" xr:uid="{9AF381A0-E844-436D-8204-A595C657DAE7}"/>
    <cellStyle name="計算 2" xfId="55" xr:uid="{83A7A16B-250D-4E00-A158-2D133E5E3984}"/>
    <cellStyle name="警告文 2" xfId="56" xr:uid="{91F56F6F-5056-4F87-9892-81304C691301}"/>
    <cellStyle name="桁区切り" xfId="57" builtinId="6"/>
    <cellStyle name="見出し 1" xfId="58" builtinId="16" customBuiltin="1"/>
    <cellStyle name="見出し 2 2" xfId="59" xr:uid="{70AB49FA-6C15-4BB5-86B3-8CB27AA889B2}"/>
    <cellStyle name="見出し 2 2 2" xfId="60" xr:uid="{2998EB7A-EE10-4A0C-9A13-9E4E1EF295D7}"/>
    <cellStyle name="見出し 2 3" xfId="61" xr:uid="{11232D93-CCE9-4B4D-9CFA-ABABCAD20AF7}"/>
    <cellStyle name="見出し 3" xfId="62" builtinId="18" customBuiltin="1"/>
    <cellStyle name="見出し 4" xfId="63" builtinId="19" customBuiltin="1"/>
    <cellStyle name="集計 2" xfId="64" xr:uid="{780B0D71-D9EE-45C3-AE46-097726E6B014}"/>
    <cellStyle name="出力 2" xfId="65" xr:uid="{36ACBB01-46FF-4B26-8EF9-B0EE1B7FE2A3}"/>
    <cellStyle name="説明文" xfId="66" builtinId="53" customBuiltin="1"/>
    <cellStyle name="入力 2" xfId="67" xr:uid="{D168DE8C-B03D-4DC7-B648-0C158E480C8C}"/>
    <cellStyle name="標準" xfId="0" builtinId="0"/>
    <cellStyle name="良い 2" xfId="68" xr:uid="{21BA0EBB-2B48-4684-9B58-BA2E0841029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52A27-9993-4AB0-AFEA-3D4C8906DC79}">
  <dimension ref="A1:R73"/>
  <sheetViews>
    <sheetView tabSelected="1" view="pageBreakPreview" zoomScaleNormal="100" zoomScaleSheetLayoutView="100" workbookViewId="0"/>
  </sheetViews>
  <sheetFormatPr defaultRowHeight="13.5" x14ac:dyDescent="0.15"/>
  <cols>
    <col min="1" max="4" width="9" style="2"/>
    <col min="5" max="7" width="6.5" style="2" customWidth="1"/>
    <col min="8" max="16384" width="9" style="2"/>
  </cols>
  <sheetData>
    <row r="1" spans="1:18" ht="21" x14ac:dyDescent="0.2">
      <c r="A1" s="1" t="s">
        <v>232</v>
      </c>
    </row>
    <row r="2" spans="1:18" ht="17.25" x14ac:dyDescent="0.2">
      <c r="A2" s="3" t="s">
        <v>82</v>
      </c>
    </row>
    <row r="3" spans="1:18" ht="12.95" customHeight="1" x14ac:dyDescent="0.2">
      <c r="A3" s="3"/>
    </row>
    <row r="4" spans="1:18" x14ac:dyDescent="0.15">
      <c r="N4" s="4" t="s">
        <v>12</v>
      </c>
      <c r="P4" s="2" t="s">
        <v>13</v>
      </c>
    </row>
    <row r="5" spans="1:18" x14ac:dyDescent="0.15">
      <c r="A5" s="5" t="s">
        <v>0</v>
      </c>
      <c r="B5" s="6" t="s">
        <v>11</v>
      </c>
      <c r="C5" s="7" t="s">
        <v>1</v>
      </c>
      <c r="D5" s="8" t="s">
        <v>5</v>
      </c>
      <c r="E5" s="9"/>
      <c r="F5" s="9"/>
      <c r="G5" s="10"/>
      <c r="H5" s="11" t="s">
        <v>6</v>
      </c>
      <c r="I5" s="5"/>
      <c r="J5" s="5"/>
      <c r="K5" s="12" t="s">
        <v>10</v>
      </c>
      <c r="L5" s="12"/>
      <c r="M5" s="12"/>
      <c r="N5" s="12"/>
      <c r="O5" s="12"/>
      <c r="P5" s="12"/>
    </row>
    <row r="6" spans="1:18" x14ac:dyDescent="0.15">
      <c r="A6" s="5"/>
      <c r="B6" s="6"/>
      <c r="C6" s="7"/>
      <c r="D6" s="13"/>
      <c r="E6" s="14"/>
      <c r="F6" s="14"/>
      <c r="G6" s="15"/>
      <c r="H6" s="11"/>
      <c r="I6" s="5"/>
      <c r="J6" s="5"/>
      <c r="K6" s="12" t="s">
        <v>7</v>
      </c>
      <c r="L6" s="12"/>
      <c r="M6" s="12" t="s">
        <v>8</v>
      </c>
      <c r="N6" s="12"/>
      <c r="O6" s="12" t="s">
        <v>9</v>
      </c>
      <c r="P6" s="12"/>
    </row>
    <row r="7" spans="1:18" x14ac:dyDescent="0.15">
      <c r="A7" s="5"/>
      <c r="B7" s="6"/>
      <c r="C7" s="6"/>
      <c r="D7" s="16" t="s">
        <v>2</v>
      </c>
      <c r="E7" s="16" t="s">
        <v>3</v>
      </c>
      <c r="F7" s="16" t="s">
        <v>4</v>
      </c>
      <c r="G7" s="17" t="s">
        <v>62</v>
      </c>
      <c r="H7" s="18" t="s">
        <v>2</v>
      </c>
      <c r="I7" s="18" t="s">
        <v>3</v>
      </c>
      <c r="J7" s="18" t="s">
        <v>4</v>
      </c>
      <c r="K7" s="18" t="s">
        <v>3</v>
      </c>
      <c r="L7" s="18" t="s">
        <v>4</v>
      </c>
      <c r="M7" s="18" t="s">
        <v>3</v>
      </c>
      <c r="N7" s="18" t="s">
        <v>4</v>
      </c>
      <c r="O7" s="18" t="s">
        <v>3</v>
      </c>
      <c r="P7" s="18" t="s">
        <v>4</v>
      </c>
    </row>
    <row r="8" spans="1:18" ht="18.75" customHeight="1" x14ac:dyDescent="0.15">
      <c r="A8" s="19" t="s">
        <v>266</v>
      </c>
      <c r="B8" s="20">
        <v>9</v>
      </c>
      <c r="C8" s="20">
        <v>18</v>
      </c>
      <c r="D8" s="20">
        <f>SUM(E8:F8)</f>
        <v>45</v>
      </c>
      <c r="E8" s="20">
        <v>3</v>
      </c>
      <c r="F8" s="20">
        <v>42</v>
      </c>
      <c r="G8" s="20">
        <v>23</v>
      </c>
      <c r="H8" s="21">
        <f>SUM(I8:J8)</f>
        <v>254</v>
      </c>
      <c r="I8" s="20">
        <f>SUM(K8,M8,O8)</f>
        <v>130</v>
      </c>
      <c r="J8" s="20">
        <f>SUM(L8,N8,P8)</f>
        <v>124</v>
      </c>
      <c r="K8" s="21">
        <v>33</v>
      </c>
      <c r="L8" s="21">
        <v>40</v>
      </c>
      <c r="M8" s="21">
        <v>47</v>
      </c>
      <c r="N8" s="21">
        <v>37</v>
      </c>
      <c r="O8" s="21">
        <v>50</v>
      </c>
      <c r="P8" s="21">
        <v>47</v>
      </c>
      <c r="Q8" s="22"/>
      <c r="R8" s="22"/>
    </row>
    <row r="9" spans="1:18" x14ac:dyDescent="0.15">
      <c r="A9" s="2" t="s">
        <v>269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</row>
    <row r="10" spans="1:18" x14ac:dyDescent="0.15">
      <c r="A10" s="2" t="s">
        <v>244</v>
      </c>
    </row>
    <row r="41" spans="1:16" ht="17.25" x14ac:dyDescent="0.2">
      <c r="A41" s="3" t="s">
        <v>82</v>
      </c>
    </row>
    <row r="42" spans="1:16" ht="12.95" customHeight="1" x14ac:dyDescent="0.2">
      <c r="A42" s="3"/>
    </row>
    <row r="43" spans="1:16" x14ac:dyDescent="0.15">
      <c r="N43" s="4" t="s">
        <v>12</v>
      </c>
      <c r="P43" s="2" t="s">
        <v>13</v>
      </c>
    </row>
    <row r="44" spans="1:16" x14ac:dyDescent="0.15">
      <c r="A44" s="5" t="s">
        <v>0</v>
      </c>
      <c r="B44" s="6" t="s">
        <v>11</v>
      </c>
      <c r="C44" s="7" t="s">
        <v>1</v>
      </c>
      <c r="D44" s="8" t="s">
        <v>5</v>
      </c>
      <c r="E44" s="9"/>
      <c r="F44" s="9"/>
      <c r="G44" s="10"/>
      <c r="H44" s="11" t="s">
        <v>6</v>
      </c>
      <c r="I44" s="5"/>
      <c r="J44" s="5"/>
      <c r="K44" s="12" t="s">
        <v>10</v>
      </c>
      <c r="L44" s="12"/>
      <c r="M44" s="12"/>
      <c r="N44" s="12"/>
      <c r="O44" s="12"/>
      <c r="P44" s="12"/>
    </row>
    <row r="45" spans="1:16" x14ac:dyDescent="0.15">
      <c r="A45" s="5"/>
      <c r="B45" s="6"/>
      <c r="C45" s="7"/>
      <c r="D45" s="13"/>
      <c r="E45" s="14"/>
      <c r="F45" s="14"/>
      <c r="G45" s="15"/>
      <c r="H45" s="11"/>
      <c r="I45" s="5"/>
      <c r="J45" s="5"/>
      <c r="K45" s="12" t="s">
        <v>7</v>
      </c>
      <c r="L45" s="12"/>
      <c r="M45" s="12" t="s">
        <v>8</v>
      </c>
      <c r="N45" s="12"/>
      <c r="O45" s="12" t="s">
        <v>9</v>
      </c>
      <c r="P45" s="12"/>
    </row>
    <row r="46" spans="1:16" x14ac:dyDescent="0.15">
      <c r="A46" s="5"/>
      <c r="B46" s="6"/>
      <c r="C46" s="6"/>
      <c r="D46" s="16" t="s">
        <v>2</v>
      </c>
      <c r="E46" s="16" t="s">
        <v>3</v>
      </c>
      <c r="F46" s="16" t="s">
        <v>4</v>
      </c>
      <c r="G46" s="17" t="s">
        <v>62</v>
      </c>
      <c r="H46" s="18" t="s">
        <v>2</v>
      </c>
      <c r="I46" s="18" t="s">
        <v>3</v>
      </c>
      <c r="J46" s="18" t="s">
        <v>4</v>
      </c>
      <c r="K46" s="18" t="s">
        <v>3</v>
      </c>
      <c r="L46" s="18" t="s">
        <v>4</v>
      </c>
      <c r="M46" s="18" t="s">
        <v>3</v>
      </c>
      <c r="N46" s="18" t="s">
        <v>4</v>
      </c>
      <c r="O46" s="18" t="s">
        <v>3</v>
      </c>
      <c r="P46" s="18" t="s">
        <v>4</v>
      </c>
    </row>
    <row r="47" spans="1:16" ht="18.75" customHeight="1" x14ac:dyDescent="0.15">
      <c r="A47" s="19" t="s">
        <v>64</v>
      </c>
      <c r="B47" s="23">
        <v>16</v>
      </c>
      <c r="C47" s="23">
        <v>88</v>
      </c>
      <c r="D47" s="23">
        <v>131</v>
      </c>
      <c r="E47" s="23">
        <v>2</v>
      </c>
      <c r="F47" s="23">
        <v>129</v>
      </c>
      <c r="G47" s="23">
        <v>31</v>
      </c>
      <c r="H47" s="24">
        <v>1973</v>
      </c>
      <c r="I47" s="23">
        <v>982</v>
      </c>
      <c r="J47" s="23">
        <v>991</v>
      </c>
      <c r="K47" s="23">
        <v>314</v>
      </c>
      <c r="L47" s="23">
        <v>316</v>
      </c>
      <c r="M47" s="23">
        <v>340</v>
      </c>
      <c r="N47" s="23">
        <v>342</v>
      </c>
      <c r="O47" s="23">
        <v>328</v>
      </c>
      <c r="P47" s="23">
        <v>333</v>
      </c>
    </row>
    <row r="48" spans="1:16" ht="18.75" customHeight="1" x14ac:dyDescent="0.15">
      <c r="A48" s="19" t="s">
        <v>65</v>
      </c>
      <c r="B48" s="23">
        <v>16</v>
      </c>
      <c r="C48" s="23">
        <v>87</v>
      </c>
      <c r="D48" s="23">
        <v>135</v>
      </c>
      <c r="E48" s="23">
        <v>5</v>
      </c>
      <c r="F48" s="23">
        <v>130</v>
      </c>
      <c r="G48" s="23">
        <v>34</v>
      </c>
      <c r="H48" s="24">
        <v>1964</v>
      </c>
      <c r="I48" s="23">
        <v>985</v>
      </c>
      <c r="J48" s="23">
        <v>979</v>
      </c>
      <c r="K48" s="23">
        <v>329</v>
      </c>
      <c r="L48" s="23">
        <v>311</v>
      </c>
      <c r="M48" s="23">
        <v>312</v>
      </c>
      <c r="N48" s="23">
        <v>329</v>
      </c>
      <c r="O48" s="23">
        <v>344</v>
      </c>
      <c r="P48" s="23">
        <v>339</v>
      </c>
    </row>
    <row r="49" spans="1:16" ht="18.75" customHeight="1" x14ac:dyDescent="0.15">
      <c r="A49" s="19" t="s">
        <v>66</v>
      </c>
      <c r="B49" s="23">
        <v>16</v>
      </c>
      <c r="C49" s="23">
        <v>89</v>
      </c>
      <c r="D49" s="23">
        <v>138</v>
      </c>
      <c r="E49" s="23">
        <v>10</v>
      </c>
      <c r="F49" s="23">
        <v>128</v>
      </c>
      <c r="G49" s="23">
        <v>35</v>
      </c>
      <c r="H49" s="24">
        <v>1937</v>
      </c>
      <c r="I49" s="23">
        <v>970</v>
      </c>
      <c r="J49" s="23">
        <v>967</v>
      </c>
      <c r="K49" s="23">
        <v>319</v>
      </c>
      <c r="L49" s="23">
        <v>324</v>
      </c>
      <c r="M49" s="23">
        <v>341</v>
      </c>
      <c r="N49" s="23">
        <v>314</v>
      </c>
      <c r="O49" s="23">
        <v>310</v>
      </c>
      <c r="P49" s="23">
        <v>329</v>
      </c>
    </row>
    <row r="50" spans="1:16" ht="18.75" customHeight="1" x14ac:dyDescent="0.15">
      <c r="A50" s="19" t="s">
        <v>67</v>
      </c>
      <c r="B50" s="23">
        <v>16</v>
      </c>
      <c r="C50" s="23">
        <v>89</v>
      </c>
      <c r="D50" s="23">
        <v>136</v>
      </c>
      <c r="E50" s="23">
        <v>10</v>
      </c>
      <c r="F50" s="23">
        <v>126</v>
      </c>
      <c r="G50" s="23">
        <v>46</v>
      </c>
      <c r="H50" s="24">
        <v>1974</v>
      </c>
      <c r="I50" s="23">
        <v>992</v>
      </c>
      <c r="J50" s="23">
        <v>982</v>
      </c>
      <c r="K50" s="23">
        <v>329</v>
      </c>
      <c r="L50" s="23">
        <v>328</v>
      </c>
      <c r="M50" s="23">
        <v>324</v>
      </c>
      <c r="N50" s="23">
        <v>339</v>
      </c>
      <c r="O50" s="23">
        <v>339</v>
      </c>
      <c r="P50" s="23">
        <v>315</v>
      </c>
    </row>
    <row r="51" spans="1:16" ht="18.75" customHeight="1" x14ac:dyDescent="0.15">
      <c r="A51" s="19" t="s">
        <v>70</v>
      </c>
      <c r="B51" s="23">
        <v>16</v>
      </c>
      <c r="C51" s="23">
        <v>89</v>
      </c>
      <c r="D51" s="23">
        <v>138</v>
      </c>
      <c r="E51" s="23">
        <v>8</v>
      </c>
      <c r="F51" s="23">
        <v>130</v>
      </c>
      <c r="G51" s="23">
        <v>48</v>
      </c>
      <c r="H51" s="24">
        <v>1942</v>
      </c>
      <c r="I51" s="23">
        <v>992</v>
      </c>
      <c r="J51" s="23">
        <v>950</v>
      </c>
      <c r="K51" s="23">
        <v>318</v>
      </c>
      <c r="L51" s="23">
        <v>288</v>
      </c>
      <c r="M51" s="23">
        <v>339</v>
      </c>
      <c r="N51" s="23">
        <v>329</v>
      </c>
      <c r="O51" s="23">
        <v>335</v>
      </c>
      <c r="P51" s="23">
        <v>333</v>
      </c>
    </row>
    <row r="52" spans="1:16" ht="18.75" customHeight="1" x14ac:dyDescent="0.15">
      <c r="A52" s="19" t="s">
        <v>72</v>
      </c>
      <c r="B52" s="23">
        <v>16</v>
      </c>
      <c r="C52" s="23">
        <v>95</v>
      </c>
      <c r="D52" s="23">
        <v>133</v>
      </c>
      <c r="E52" s="23">
        <v>8</v>
      </c>
      <c r="F52" s="23">
        <v>125</v>
      </c>
      <c r="G52" s="23">
        <v>63</v>
      </c>
      <c r="H52" s="24">
        <v>1989</v>
      </c>
      <c r="I52" s="23">
        <v>1045</v>
      </c>
      <c r="J52" s="23">
        <v>944</v>
      </c>
      <c r="K52" s="23">
        <v>382</v>
      </c>
      <c r="L52" s="23">
        <v>322</v>
      </c>
      <c r="M52" s="23">
        <v>319</v>
      </c>
      <c r="N52" s="23">
        <v>292</v>
      </c>
      <c r="O52" s="23">
        <v>344</v>
      </c>
      <c r="P52" s="23">
        <v>330</v>
      </c>
    </row>
    <row r="53" spans="1:16" ht="18.75" customHeight="1" x14ac:dyDescent="0.15">
      <c r="A53" s="19" t="s">
        <v>73</v>
      </c>
      <c r="B53" s="23">
        <v>17</v>
      </c>
      <c r="C53" s="23">
        <v>97</v>
      </c>
      <c r="D53" s="23">
        <v>138</v>
      </c>
      <c r="E53" s="23">
        <v>11</v>
      </c>
      <c r="F53" s="23">
        <v>127</v>
      </c>
      <c r="G53" s="23">
        <v>74</v>
      </c>
      <c r="H53" s="24">
        <f>SUM(K53:P53)</f>
        <v>2024</v>
      </c>
      <c r="I53" s="23">
        <f>SUM(K53,M53,O53)</f>
        <v>1085</v>
      </c>
      <c r="J53" s="23">
        <f>SUM(L53,N53,P53)</f>
        <v>939</v>
      </c>
      <c r="K53" s="23">
        <v>371</v>
      </c>
      <c r="L53" s="23">
        <v>329</v>
      </c>
      <c r="M53" s="23">
        <v>386</v>
      </c>
      <c r="N53" s="23">
        <v>317</v>
      </c>
      <c r="O53" s="23">
        <v>328</v>
      </c>
      <c r="P53" s="23">
        <v>293</v>
      </c>
    </row>
    <row r="54" spans="1:16" ht="18.75" customHeight="1" x14ac:dyDescent="0.15">
      <c r="A54" s="19" t="s">
        <v>74</v>
      </c>
      <c r="B54" s="23">
        <v>17</v>
      </c>
      <c r="C54" s="23">
        <v>97</v>
      </c>
      <c r="D54" s="23">
        <f>SUM(E54:F54)</f>
        <v>138</v>
      </c>
      <c r="E54" s="23">
        <v>9</v>
      </c>
      <c r="F54" s="23">
        <v>129</v>
      </c>
      <c r="G54" s="23">
        <v>72</v>
      </c>
      <c r="H54" s="24">
        <v>2028</v>
      </c>
      <c r="I54" s="23">
        <v>1080</v>
      </c>
      <c r="J54" s="23">
        <f>SUM(L54,N54,P54)</f>
        <v>948</v>
      </c>
      <c r="K54" s="23">
        <v>325</v>
      </c>
      <c r="L54" s="23">
        <v>304</v>
      </c>
      <c r="M54" s="23">
        <v>367</v>
      </c>
      <c r="N54" s="23">
        <v>331</v>
      </c>
      <c r="O54" s="23">
        <v>383</v>
      </c>
      <c r="P54" s="23">
        <v>313</v>
      </c>
    </row>
    <row r="55" spans="1:16" ht="18.75" customHeight="1" x14ac:dyDescent="0.15">
      <c r="A55" s="19" t="s">
        <v>75</v>
      </c>
      <c r="B55" s="23">
        <v>17</v>
      </c>
      <c r="C55" s="23">
        <v>98</v>
      </c>
      <c r="D55" s="23">
        <v>140</v>
      </c>
      <c r="E55" s="23">
        <v>10</v>
      </c>
      <c r="F55" s="23">
        <v>130</v>
      </c>
      <c r="G55" s="23">
        <v>70</v>
      </c>
      <c r="H55" s="24">
        <v>2017</v>
      </c>
      <c r="I55" s="23">
        <v>1034</v>
      </c>
      <c r="J55" s="23">
        <v>983</v>
      </c>
      <c r="K55" s="23">
        <v>343</v>
      </c>
      <c r="L55" s="23">
        <v>342</v>
      </c>
      <c r="M55" s="23">
        <v>324</v>
      </c>
      <c r="N55" s="23">
        <v>305</v>
      </c>
      <c r="O55" s="23">
        <v>367</v>
      </c>
      <c r="P55" s="23">
        <v>336</v>
      </c>
    </row>
    <row r="56" spans="1:16" ht="18.75" customHeight="1" x14ac:dyDescent="0.15">
      <c r="A56" s="19" t="s">
        <v>76</v>
      </c>
      <c r="B56" s="23">
        <v>17</v>
      </c>
      <c r="C56" s="23">
        <v>94</v>
      </c>
      <c r="D56" s="23">
        <v>144</v>
      </c>
      <c r="E56" s="23">
        <v>11</v>
      </c>
      <c r="F56" s="23">
        <v>133</v>
      </c>
      <c r="G56" s="23">
        <v>67</v>
      </c>
      <c r="H56" s="25">
        <v>1885</v>
      </c>
      <c r="I56" s="23">
        <v>979</v>
      </c>
      <c r="J56" s="23">
        <v>906</v>
      </c>
      <c r="K56" s="23">
        <v>304</v>
      </c>
      <c r="L56" s="23">
        <v>271</v>
      </c>
      <c r="M56" s="23">
        <v>350</v>
      </c>
      <c r="N56" s="23">
        <v>335</v>
      </c>
      <c r="O56" s="23">
        <v>325</v>
      </c>
      <c r="P56" s="23">
        <v>300</v>
      </c>
    </row>
    <row r="57" spans="1:16" ht="18.75" customHeight="1" x14ac:dyDescent="0.15">
      <c r="A57" s="19" t="s">
        <v>78</v>
      </c>
      <c r="B57" s="23">
        <v>16</v>
      </c>
      <c r="C57" s="23">
        <v>82</v>
      </c>
      <c r="D57" s="23">
        <v>124</v>
      </c>
      <c r="E57" s="23">
        <v>11</v>
      </c>
      <c r="F57" s="23">
        <v>113</v>
      </c>
      <c r="G57" s="23">
        <v>62</v>
      </c>
      <c r="H57" s="26">
        <f>I57+J57</f>
        <v>1859</v>
      </c>
      <c r="I57" s="23">
        <f>K57+M57+O57</f>
        <v>978</v>
      </c>
      <c r="J57" s="23">
        <f>L57+N57+P57</f>
        <v>881</v>
      </c>
      <c r="K57" s="23">
        <v>351</v>
      </c>
      <c r="L57" s="23">
        <v>281</v>
      </c>
      <c r="M57" s="23">
        <v>287</v>
      </c>
      <c r="N57" s="23">
        <v>272</v>
      </c>
      <c r="O57" s="23">
        <v>340</v>
      </c>
      <c r="P57" s="23">
        <v>328</v>
      </c>
    </row>
    <row r="58" spans="1:16" ht="18.75" customHeight="1" x14ac:dyDescent="0.15">
      <c r="A58" s="19" t="s">
        <v>79</v>
      </c>
      <c r="B58" s="23">
        <v>16</v>
      </c>
      <c r="C58" s="23">
        <v>78</v>
      </c>
      <c r="D58" s="23">
        <f t="shared" ref="D58:D66" si="0">SUM(E58:F58)</f>
        <v>125</v>
      </c>
      <c r="E58" s="23">
        <v>12</v>
      </c>
      <c r="F58" s="23">
        <v>113</v>
      </c>
      <c r="G58" s="23">
        <v>59</v>
      </c>
      <c r="H58" s="24">
        <f t="shared" ref="H58:H66" si="1">SUM(I58:J58)</f>
        <v>1758</v>
      </c>
      <c r="I58" s="23">
        <v>937</v>
      </c>
      <c r="J58" s="23">
        <v>821</v>
      </c>
      <c r="K58" s="23">
        <v>300</v>
      </c>
      <c r="L58" s="23">
        <v>257</v>
      </c>
      <c r="M58" s="23">
        <v>348</v>
      </c>
      <c r="N58" s="23">
        <v>287</v>
      </c>
      <c r="O58" s="23">
        <v>289</v>
      </c>
      <c r="P58" s="23">
        <v>277</v>
      </c>
    </row>
    <row r="59" spans="1:16" ht="18.75" customHeight="1" x14ac:dyDescent="0.15">
      <c r="A59" s="19" t="s">
        <v>90</v>
      </c>
      <c r="B59" s="23">
        <v>15</v>
      </c>
      <c r="C59" s="23">
        <v>73</v>
      </c>
      <c r="D59" s="23">
        <f t="shared" si="0"/>
        <v>120</v>
      </c>
      <c r="E59" s="23">
        <v>12</v>
      </c>
      <c r="F59" s="23">
        <v>108</v>
      </c>
      <c r="G59" s="23">
        <v>45</v>
      </c>
      <c r="H59" s="24">
        <f t="shared" si="1"/>
        <v>1650</v>
      </c>
      <c r="I59" s="23">
        <f t="shared" ref="I59:J61" si="2">SUM(K59,M59,O59)</f>
        <v>880</v>
      </c>
      <c r="J59" s="23">
        <f t="shared" si="2"/>
        <v>770</v>
      </c>
      <c r="K59" s="23">
        <v>226</v>
      </c>
      <c r="L59" s="23">
        <v>240</v>
      </c>
      <c r="M59" s="23">
        <v>307</v>
      </c>
      <c r="N59" s="23">
        <v>249</v>
      </c>
      <c r="O59" s="23">
        <v>347</v>
      </c>
      <c r="P59" s="23">
        <v>281</v>
      </c>
    </row>
    <row r="60" spans="1:16" ht="18.75" customHeight="1" x14ac:dyDescent="0.15">
      <c r="A60" s="19" t="s">
        <v>92</v>
      </c>
      <c r="B60" s="23">
        <v>15</v>
      </c>
      <c r="C60" s="23">
        <v>67</v>
      </c>
      <c r="D60" s="23">
        <f t="shared" si="0"/>
        <v>117</v>
      </c>
      <c r="E60" s="23">
        <v>14</v>
      </c>
      <c r="F60" s="23">
        <v>103</v>
      </c>
      <c r="G60" s="23">
        <v>34</v>
      </c>
      <c r="H60" s="24">
        <f t="shared" si="1"/>
        <v>1537</v>
      </c>
      <c r="I60" s="23">
        <f t="shared" ref="I60:I65" si="3">SUM(K60,M60,O60)</f>
        <v>797</v>
      </c>
      <c r="J60" s="23">
        <f t="shared" si="2"/>
        <v>740</v>
      </c>
      <c r="K60" s="23">
        <v>249</v>
      </c>
      <c r="L60" s="23">
        <v>247</v>
      </c>
      <c r="M60" s="23">
        <v>236</v>
      </c>
      <c r="N60" s="23">
        <v>245</v>
      </c>
      <c r="O60" s="23">
        <v>312</v>
      </c>
      <c r="P60" s="23">
        <v>248</v>
      </c>
    </row>
    <row r="61" spans="1:16" ht="18.75" customHeight="1" x14ac:dyDescent="0.15">
      <c r="A61" s="19" t="s">
        <v>209</v>
      </c>
      <c r="B61" s="23">
        <v>15</v>
      </c>
      <c r="C61" s="23">
        <v>67</v>
      </c>
      <c r="D61" s="23">
        <f t="shared" si="0"/>
        <v>110</v>
      </c>
      <c r="E61" s="23">
        <v>15</v>
      </c>
      <c r="F61" s="23">
        <v>95</v>
      </c>
      <c r="G61" s="23">
        <v>39</v>
      </c>
      <c r="H61" s="24">
        <f t="shared" si="1"/>
        <v>1435</v>
      </c>
      <c r="I61" s="23">
        <f t="shared" si="3"/>
        <v>710</v>
      </c>
      <c r="J61" s="23">
        <f t="shared" si="2"/>
        <v>725</v>
      </c>
      <c r="K61" s="23">
        <v>214</v>
      </c>
      <c r="L61" s="23">
        <v>233</v>
      </c>
      <c r="M61" s="23">
        <v>254</v>
      </c>
      <c r="N61" s="23">
        <v>242</v>
      </c>
      <c r="O61" s="23">
        <v>242</v>
      </c>
      <c r="P61" s="23">
        <v>250</v>
      </c>
    </row>
    <row r="62" spans="1:16" ht="18.75" customHeight="1" x14ac:dyDescent="0.15">
      <c r="A62" s="19" t="s">
        <v>199</v>
      </c>
      <c r="B62" s="23">
        <v>14</v>
      </c>
      <c r="C62" s="23">
        <v>64</v>
      </c>
      <c r="D62" s="23">
        <f t="shared" si="0"/>
        <v>94</v>
      </c>
      <c r="E62" s="23">
        <v>12</v>
      </c>
      <c r="F62" s="23">
        <v>82</v>
      </c>
      <c r="G62" s="23">
        <v>42</v>
      </c>
      <c r="H62" s="24">
        <f t="shared" si="1"/>
        <v>1252</v>
      </c>
      <c r="I62" s="23">
        <f t="shared" si="3"/>
        <v>627</v>
      </c>
      <c r="J62" s="27">
        <f t="shared" ref="J62:J67" si="4">SUM(L62,N62,P62)</f>
        <v>625</v>
      </c>
      <c r="K62" s="24">
        <v>166</v>
      </c>
      <c r="L62" s="24">
        <v>173</v>
      </c>
      <c r="M62" s="24">
        <v>205</v>
      </c>
      <c r="N62" s="24">
        <v>224</v>
      </c>
      <c r="O62" s="24">
        <v>256</v>
      </c>
      <c r="P62" s="24">
        <v>228</v>
      </c>
    </row>
    <row r="63" spans="1:16" ht="18.75" customHeight="1" x14ac:dyDescent="0.15">
      <c r="A63" s="19" t="s">
        <v>203</v>
      </c>
      <c r="B63" s="23">
        <v>12</v>
      </c>
      <c r="C63" s="23">
        <v>49</v>
      </c>
      <c r="D63" s="23">
        <f t="shared" si="0"/>
        <v>57</v>
      </c>
      <c r="E63" s="23">
        <v>3</v>
      </c>
      <c r="F63" s="23">
        <v>54</v>
      </c>
      <c r="G63" s="23">
        <v>19</v>
      </c>
      <c r="H63" s="24">
        <f t="shared" si="1"/>
        <v>928</v>
      </c>
      <c r="I63" s="23">
        <f t="shared" si="3"/>
        <v>457</v>
      </c>
      <c r="J63" s="23">
        <f t="shared" si="4"/>
        <v>471</v>
      </c>
      <c r="K63" s="24">
        <v>145</v>
      </c>
      <c r="L63" s="24">
        <v>130</v>
      </c>
      <c r="M63" s="24">
        <v>140</v>
      </c>
      <c r="N63" s="24">
        <v>157</v>
      </c>
      <c r="O63" s="24">
        <v>172</v>
      </c>
      <c r="P63" s="24">
        <v>184</v>
      </c>
    </row>
    <row r="64" spans="1:16" ht="18.75" customHeight="1" x14ac:dyDescent="0.15">
      <c r="A64" s="19" t="s">
        <v>207</v>
      </c>
      <c r="B64" s="23">
        <v>9</v>
      </c>
      <c r="C64" s="23">
        <v>30</v>
      </c>
      <c r="D64" s="23">
        <f t="shared" si="0"/>
        <v>43</v>
      </c>
      <c r="E64" s="23">
        <v>1</v>
      </c>
      <c r="F64" s="23">
        <v>42</v>
      </c>
      <c r="G64" s="23">
        <v>26</v>
      </c>
      <c r="H64" s="24">
        <f t="shared" si="1"/>
        <v>501</v>
      </c>
      <c r="I64" s="23">
        <f t="shared" si="3"/>
        <v>251</v>
      </c>
      <c r="J64" s="23">
        <f t="shared" si="4"/>
        <v>250</v>
      </c>
      <c r="K64" s="24">
        <v>73</v>
      </c>
      <c r="L64" s="24">
        <v>78</v>
      </c>
      <c r="M64" s="24">
        <v>88</v>
      </c>
      <c r="N64" s="24">
        <v>83</v>
      </c>
      <c r="O64" s="24">
        <v>90</v>
      </c>
      <c r="P64" s="24">
        <v>89</v>
      </c>
    </row>
    <row r="65" spans="1:16" ht="18.75" customHeight="1" x14ac:dyDescent="0.15">
      <c r="A65" s="19" t="s">
        <v>233</v>
      </c>
      <c r="B65" s="23">
        <v>9</v>
      </c>
      <c r="C65" s="23">
        <v>27</v>
      </c>
      <c r="D65" s="23">
        <f t="shared" si="0"/>
        <v>36</v>
      </c>
      <c r="E65" s="23">
        <v>1</v>
      </c>
      <c r="F65" s="23">
        <v>35</v>
      </c>
      <c r="G65" s="23">
        <v>27</v>
      </c>
      <c r="H65" s="24">
        <f t="shared" si="1"/>
        <v>445</v>
      </c>
      <c r="I65" s="23">
        <f t="shared" si="3"/>
        <v>218</v>
      </c>
      <c r="J65" s="23">
        <f t="shared" si="4"/>
        <v>227</v>
      </c>
      <c r="K65" s="24">
        <v>53</v>
      </c>
      <c r="L65" s="24">
        <v>64</v>
      </c>
      <c r="M65" s="24">
        <v>75</v>
      </c>
      <c r="N65" s="24">
        <v>80</v>
      </c>
      <c r="O65" s="24">
        <v>90</v>
      </c>
      <c r="P65" s="24">
        <v>83</v>
      </c>
    </row>
    <row r="66" spans="1:16" ht="18.75" customHeight="1" x14ac:dyDescent="0.15">
      <c r="A66" s="19" t="s">
        <v>246</v>
      </c>
      <c r="B66" s="23">
        <v>9</v>
      </c>
      <c r="C66" s="23">
        <v>22</v>
      </c>
      <c r="D66" s="23">
        <f t="shared" si="0"/>
        <v>38</v>
      </c>
      <c r="E66" s="23">
        <v>0</v>
      </c>
      <c r="F66" s="23">
        <v>38</v>
      </c>
      <c r="G66" s="23">
        <v>27</v>
      </c>
      <c r="H66" s="24">
        <f t="shared" si="1"/>
        <v>364</v>
      </c>
      <c r="I66" s="23">
        <f>SUM(K66,M66,O66)</f>
        <v>178</v>
      </c>
      <c r="J66" s="23">
        <f t="shared" si="4"/>
        <v>186</v>
      </c>
      <c r="K66" s="24">
        <v>49</v>
      </c>
      <c r="L66" s="24">
        <v>45</v>
      </c>
      <c r="M66" s="24">
        <v>52</v>
      </c>
      <c r="N66" s="24">
        <v>62</v>
      </c>
      <c r="O66" s="24">
        <v>77</v>
      </c>
      <c r="P66" s="24">
        <v>79</v>
      </c>
    </row>
    <row r="67" spans="1:16" ht="18.75" customHeight="1" x14ac:dyDescent="0.15">
      <c r="A67" s="19" t="s">
        <v>258</v>
      </c>
      <c r="B67" s="23">
        <v>9</v>
      </c>
      <c r="C67" s="23">
        <v>22</v>
      </c>
      <c r="D67" s="23">
        <f>SUM(E67:F67)</f>
        <v>37</v>
      </c>
      <c r="E67" s="23">
        <v>0</v>
      </c>
      <c r="F67" s="23">
        <v>37</v>
      </c>
      <c r="G67" s="23">
        <v>28</v>
      </c>
      <c r="H67" s="21">
        <f>SUM(I67:J67)</f>
        <v>302</v>
      </c>
      <c r="I67" s="23">
        <f>SUM(K67,M67,O67)</f>
        <v>156</v>
      </c>
      <c r="J67" s="23">
        <f t="shared" si="4"/>
        <v>146</v>
      </c>
      <c r="K67" s="21">
        <v>48</v>
      </c>
      <c r="L67" s="21">
        <v>39</v>
      </c>
      <c r="M67" s="21">
        <v>53</v>
      </c>
      <c r="N67" s="21">
        <v>46</v>
      </c>
      <c r="O67" s="21">
        <v>55</v>
      </c>
      <c r="P67" s="21">
        <v>61</v>
      </c>
    </row>
    <row r="68" spans="1:16" x14ac:dyDescent="0.15">
      <c r="A68" s="2" t="s">
        <v>269</v>
      </c>
    </row>
    <row r="69" spans="1:16" x14ac:dyDescent="0.15">
      <c r="A69" s="2" t="s">
        <v>244</v>
      </c>
    </row>
    <row r="70" spans="1:16" x14ac:dyDescent="0.15">
      <c r="N70" s="4"/>
    </row>
    <row r="71" spans="1:16" x14ac:dyDescent="0.15">
      <c r="A71" s="28"/>
      <c r="B71" s="29"/>
      <c r="C71" s="29"/>
      <c r="D71" s="28"/>
      <c r="E71" s="28"/>
      <c r="F71" s="28"/>
      <c r="G71" s="28"/>
      <c r="H71" s="28"/>
      <c r="I71" s="28"/>
      <c r="J71" s="28"/>
    </row>
    <row r="72" spans="1:16" x14ac:dyDescent="0.15">
      <c r="A72" s="28"/>
      <c r="B72" s="29"/>
      <c r="C72" s="29"/>
      <c r="D72" s="28"/>
      <c r="E72" s="28"/>
      <c r="F72" s="28"/>
      <c r="G72" s="28"/>
      <c r="H72" s="28"/>
      <c r="I72" s="28"/>
      <c r="J72" s="28"/>
    </row>
    <row r="73" spans="1:16" x14ac:dyDescent="0.15">
      <c r="A73" s="28"/>
      <c r="B73" s="29"/>
      <c r="C73" s="29"/>
      <c r="D73" s="30"/>
      <c r="E73" s="30"/>
      <c r="F73" s="30"/>
      <c r="G73" s="31"/>
      <c r="H73" s="30"/>
      <c r="I73" s="30"/>
      <c r="J73" s="30"/>
      <c r="K73" s="30"/>
      <c r="L73" s="30"/>
      <c r="M73" s="30"/>
      <c r="N73" s="30"/>
      <c r="O73" s="30"/>
      <c r="P73" s="30"/>
    </row>
  </sheetData>
  <sheetProtection formatCells="0" insertColumns="0" insertRows="0"/>
  <mergeCells count="18">
    <mergeCell ref="D5:G6"/>
    <mergeCell ref="H5:J6"/>
    <mergeCell ref="D44:G45"/>
    <mergeCell ref="H44:J45"/>
    <mergeCell ref="K44:P44"/>
    <mergeCell ref="O45:P45"/>
    <mergeCell ref="K45:L45"/>
    <mergeCell ref="M45:N45"/>
    <mergeCell ref="K5:P5"/>
    <mergeCell ref="K6:L6"/>
    <mergeCell ref="M6:N6"/>
    <mergeCell ref="O6:P6"/>
    <mergeCell ref="A44:A46"/>
    <mergeCell ref="B44:B46"/>
    <mergeCell ref="C44:C46"/>
    <mergeCell ref="A5:A7"/>
    <mergeCell ref="B5:B7"/>
    <mergeCell ref="C5:C7"/>
  </mergeCells>
  <phoneticPr fontId="3"/>
  <pageMargins left="0.82677165354330717" right="0.59055118110236227" top="0.78740157480314965" bottom="0.59055118110236227" header="0.51181102362204722" footer="0.51181102362204722"/>
  <pageSetup paperSize="9" scale="97" orientation="landscape" r:id="rId1"/>
  <headerFooter scaleWithDoc="0" alignWithMargins="0">
    <oddFooter>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564BD-BBF7-4C11-86C5-A7F1DF90BA7C}">
  <dimension ref="A1:AC64"/>
  <sheetViews>
    <sheetView view="pageBreakPreview" zoomScaleNormal="100" zoomScaleSheetLayoutView="100" workbookViewId="0"/>
  </sheetViews>
  <sheetFormatPr defaultRowHeight="13.5" x14ac:dyDescent="0.15"/>
  <cols>
    <col min="1" max="1" width="10.875" style="2" customWidth="1"/>
    <col min="2" max="19" width="8.125" style="2" customWidth="1"/>
    <col min="20" max="22" width="6.625" style="2" customWidth="1"/>
    <col min="23" max="26" width="8.125" style="2" customWidth="1"/>
    <col min="27" max="16384" width="9" style="2"/>
  </cols>
  <sheetData>
    <row r="1" spans="1:29" ht="22.5" customHeight="1" x14ac:dyDescent="0.15">
      <c r="A1" s="140" t="s">
        <v>89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1:29" ht="12.95" customHeight="1" x14ac:dyDescent="0.15">
      <c r="A2" s="140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9" ht="16.5" customHeight="1" x14ac:dyDescent="0.1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N3" s="29"/>
      <c r="O3" s="29"/>
      <c r="P3" s="29"/>
      <c r="Q3" s="29"/>
      <c r="R3" s="29"/>
      <c r="S3" s="29"/>
      <c r="T3" s="29"/>
      <c r="U3" s="29"/>
      <c r="V3" s="29"/>
      <c r="W3" s="141" t="s">
        <v>35</v>
      </c>
      <c r="X3" s="141"/>
    </row>
    <row r="4" spans="1:29" ht="27" customHeight="1" x14ac:dyDescent="0.15">
      <c r="A4" s="6" t="s">
        <v>56</v>
      </c>
      <c r="B4" s="35" t="s">
        <v>29</v>
      </c>
      <c r="C4" s="36"/>
      <c r="D4" s="37"/>
      <c r="E4" s="8" t="s">
        <v>30</v>
      </c>
      <c r="F4" s="9"/>
      <c r="G4" s="10"/>
      <c r="H4" s="7" t="s">
        <v>31</v>
      </c>
      <c r="I4" s="142"/>
      <c r="J4" s="142"/>
      <c r="K4" s="142"/>
      <c r="L4" s="142"/>
      <c r="M4" s="129"/>
      <c r="N4" s="8" t="s">
        <v>32</v>
      </c>
      <c r="O4" s="9"/>
      <c r="P4" s="10"/>
      <c r="Q4" s="35" t="s">
        <v>63</v>
      </c>
      <c r="R4" s="36"/>
      <c r="S4" s="37"/>
      <c r="T4" s="35" t="s">
        <v>47</v>
      </c>
      <c r="U4" s="36"/>
      <c r="V4" s="37"/>
      <c r="W4" s="6" t="s">
        <v>33</v>
      </c>
      <c r="X4" s="6" t="s">
        <v>34</v>
      </c>
    </row>
    <row r="5" spans="1:29" ht="27" customHeight="1" x14ac:dyDescent="0.15">
      <c r="A5" s="6"/>
      <c r="B5" s="39"/>
      <c r="C5" s="40"/>
      <c r="D5" s="41"/>
      <c r="E5" s="13"/>
      <c r="F5" s="14"/>
      <c r="G5" s="15"/>
      <c r="H5" s="7" t="s">
        <v>252</v>
      </c>
      <c r="I5" s="142"/>
      <c r="J5" s="129"/>
      <c r="K5" s="7" t="s">
        <v>251</v>
      </c>
      <c r="L5" s="142"/>
      <c r="M5" s="129"/>
      <c r="N5" s="13"/>
      <c r="O5" s="14"/>
      <c r="P5" s="15"/>
      <c r="Q5" s="39"/>
      <c r="R5" s="40"/>
      <c r="S5" s="41"/>
      <c r="T5" s="39"/>
      <c r="U5" s="40"/>
      <c r="V5" s="41"/>
      <c r="W5" s="6"/>
      <c r="X5" s="6"/>
    </row>
    <row r="6" spans="1:29" s="81" customFormat="1" ht="27" customHeight="1" x14ac:dyDescent="0.15">
      <c r="A6" s="6"/>
      <c r="B6" s="18" t="s">
        <v>2</v>
      </c>
      <c r="C6" s="18" t="s">
        <v>3</v>
      </c>
      <c r="D6" s="18" t="s">
        <v>4</v>
      </c>
      <c r="E6" s="18" t="s">
        <v>2</v>
      </c>
      <c r="F6" s="18" t="s">
        <v>3</v>
      </c>
      <c r="G6" s="18" t="s">
        <v>4</v>
      </c>
      <c r="H6" s="18" t="s">
        <v>2</v>
      </c>
      <c r="I6" s="18" t="s">
        <v>3</v>
      </c>
      <c r="J6" s="18" t="s">
        <v>4</v>
      </c>
      <c r="K6" s="18" t="s">
        <v>2</v>
      </c>
      <c r="L6" s="18" t="s">
        <v>3</v>
      </c>
      <c r="M6" s="143" t="s">
        <v>4</v>
      </c>
      <c r="N6" s="18" t="s">
        <v>2</v>
      </c>
      <c r="O6" s="18" t="s">
        <v>3</v>
      </c>
      <c r="P6" s="18" t="s">
        <v>4</v>
      </c>
      <c r="Q6" s="18" t="s">
        <v>2</v>
      </c>
      <c r="R6" s="18" t="s">
        <v>3</v>
      </c>
      <c r="S6" s="18" t="s">
        <v>4</v>
      </c>
      <c r="T6" s="18" t="s">
        <v>2</v>
      </c>
      <c r="U6" s="18" t="s">
        <v>3</v>
      </c>
      <c r="V6" s="18" t="s">
        <v>4</v>
      </c>
      <c r="W6" s="6"/>
      <c r="X6" s="6"/>
      <c r="AA6" s="2"/>
      <c r="AB6" s="2"/>
      <c r="AC6" s="2"/>
    </row>
    <row r="7" spans="1:29" ht="24" customHeight="1" x14ac:dyDescent="0.15">
      <c r="A7" s="18" t="s">
        <v>199</v>
      </c>
      <c r="B7" s="23">
        <f t="shared" ref="B7:B12" si="0">C7+D7</f>
        <v>486</v>
      </c>
      <c r="C7" s="23">
        <f t="shared" ref="C7:D10" si="1">SUM(F7,I7,L7,O7,R7,U7)</f>
        <v>218</v>
      </c>
      <c r="D7" s="23">
        <f t="shared" si="1"/>
        <v>268</v>
      </c>
      <c r="E7" s="23">
        <f t="shared" ref="E7:E12" si="2">F7+G7</f>
        <v>314</v>
      </c>
      <c r="F7" s="23">
        <v>154</v>
      </c>
      <c r="G7" s="23">
        <v>160</v>
      </c>
      <c r="H7" s="23">
        <f t="shared" ref="H7:H12" si="3">I7+J7</f>
        <v>100</v>
      </c>
      <c r="I7" s="23">
        <v>37</v>
      </c>
      <c r="J7" s="23">
        <v>63</v>
      </c>
      <c r="K7" s="144" t="s">
        <v>48</v>
      </c>
      <c r="L7" s="144" t="s">
        <v>48</v>
      </c>
      <c r="M7" s="144" t="s">
        <v>48</v>
      </c>
      <c r="N7" s="23">
        <f t="shared" ref="N7:N12" si="4">O7+P7</f>
        <v>63</v>
      </c>
      <c r="O7" s="23">
        <v>24</v>
      </c>
      <c r="P7" s="23">
        <v>39</v>
      </c>
      <c r="Q7" s="23">
        <f t="shared" ref="Q7:Q12" si="5">SUM(R7:S7)</f>
        <v>9</v>
      </c>
      <c r="R7" s="144">
        <v>3</v>
      </c>
      <c r="S7" s="23">
        <v>6</v>
      </c>
      <c r="T7" s="144" t="s">
        <v>48</v>
      </c>
      <c r="U7" s="144" t="s">
        <v>48</v>
      </c>
      <c r="V7" s="144" t="s">
        <v>48</v>
      </c>
      <c r="W7" s="145" t="s">
        <v>206</v>
      </c>
      <c r="X7" s="23">
        <v>20.6</v>
      </c>
    </row>
    <row r="8" spans="1:29" ht="24" customHeight="1" x14ac:dyDescent="0.15">
      <c r="A8" s="18" t="s">
        <v>203</v>
      </c>
      <c r="B8" s="23">
        <f t="shared" si="0"/>
        <v>452</v>
      </c>
      <c r="C8" s="23">
        <f t="shared" si="1"/>
        <v>235</v>
      </c>
      <c r="D8" s="23">
        <f t="shared" si="1"/>
        <v>217</v>
      </c>
      <c r="E8" s="23">
        <f t="shared" si="2"/>
        <v>277</v>
      </c>
      <c r="F8" s="23">
        <v>155</v>
      </c>
      <c r="G8" s="23">
        <v>122</v>
      </c>
      <c r="H8" s="23">
        <f t="shared" si="3"/>
        <v>104</v>
      </c>
      <c r="I8" s="23">
        <v>51</v>
      </c>
      <c r="J8" s="23">
        <v>53</v>
      </c>
      <c r="K8" s="144" t="s">
        <v>48</v>
      </c>
      <c r="L8" s="144" t="s">
        <v>48</v>
      </c>
      <c r="M8" s="144" t="s">
        <v>48</v>
      </c>
      <c r="N8" s="23">
        <f t="shared" si="4"/>
        <v>64</v>
      </c>
      <c r="O8" s="23">
        <v>23</v>
      </c>
      <c r="P8" s="23">
        <v>41</v>
      </c>
      <c r="Q8" s="23">
        <f t="shared" si="5"/>
        <v>7</v>
      </c>
      <c r="R8" s="63">
        <v>6</v>
      </c>
      <c r="S8" s="23">
        <v>1</v>
      </c>
      <c r="T8" s="144" t="s">
        <v>48</v>
      </c>
      <c r="U8" s="144" t="s">
        <v>48</v>
      </c>
      <c r="V8" s="144" t="s">
        <v>48</v>
      </c>
      <c r="W8" s="145" t="s">
        <v>214</v>
      </c>
      <c r="X8" s="23">
        <v>23.2</v>
      </c>
    </row>
    <row r="9" spans="1:29" ht="24" customHeight="1" x14ac:dyDescent="0.15">
      <c r="A9" s="18" t="s">
        <v>207</v>
      </c>
      <c r="B9" s="23">
        <f t="shared" si="0"/>
        <v>456</v>
      </c>
      <c r="C9" s="23">
        <f t="shared" si="1"/>
        <v>215</v>
      </c>
      <c r="D9" s="23">
        <f t="shared" si="1"/>
        <v>241</v>
      </c>
      <c r="E9" s="23">
        <f t="shared" si="2"/>
        <v>288</v>
      </c>
      <c r="F9" s="23">
        <v>147</v>
      </c>
      <c r="G9" s="23">
        <v>141</v>
      </c>
      <c r="H9" s="23">
        <f t="shared" si="3"/>
        <v>102</v>
      </c>
      <c r="I9" s="23">
        <v>42</v>
      </c>
      <c r="J9" s="23">
        <v>60</v>
      </c>
      <c r="K9" s="144" t="s">
        <v>48</v>
      </c>
      <c r="L9" s="144" t="s">
        <v>48</v>
      </c>
      <c r="M9" s="144" t="s">
        <v>48</v>
      </c>
      <c r="N9" s="23">
        <f t="shared" si="4"/>
        <v>57</v>
      </c>
      <c r="O9" s="23">
        <v>18</v>
      </c>
      <c r="P9" s="23">
        <v>39</v>
      </c>
      <c r="Q9" s="23">
        <f t="shared" si="5"/>
        <v>9</v>
      </c>
      <c r="R9" s="63">
        <v>8</v>
      </c>
      <c r="S9" s="23">
        <v>1</v>
      </c>
      <c r="T9" s="144" t="s">
        <v>48</v>
      </c>
      <c r="U9" s="144" t="s">
        <v>48</v>
      </c>
      <c r="V9" s="144" t="s">
        <v>48</v>
      </c>
      <c r="W9" s="145" t="s">
        <v>234</v>
      </c>
      <c r="X9" s="23">
        <v>22.4</v>
      </c>
    </row>
    <row r="10" spans="1:29" ht="24" customHeight="1" x14ac:dyDescent="0.15">
      <c r="A10" s="18" t="s">
        <v>233</v>
      </c>
      <c r="B10" s="23">
        <f t="shared" si="0"/>
        <v>425</v>
      </c>
      <c r="C10" s="23">
        <f t="shared" si="1"/>
        <v>213</v>
      </c>
      <c r="D10" s="23">
        <f t="shared" si="1"/>
        <v>212</v>
      </c>
      <c r="E10" s="23">
        <f t="shared" si="2"/>
        <v>288</v>
      </c>
      <c r="F10" s="23">
        <v>152</v>
      </c>
      <c r="G10" s="23">
        <v>136</v>
      </c>
      <c r="H10" s="23">
        <f t="shared" si="3"/>
        <v>72</v>
      </c>
      <c r="I10" s="23">
        <v>38</v>
      </c>
      <c r="J10" s="23">
        <v>34</v>
      </c>
      <c r="K10" s="144" t="s">
        <v>48</v>
      </c>
      <c r="L10" s="144" t="s">
        <v>48</v>
      </c>
      <c r="M10" s="144" t="s">
        <v>48</v>
      </c>
      <c r="N10" s="23">
        <f t="shared" si="4"/>
        <v>60</v>
      </c>
      <c r="O10" s="23">
        <v>19</v>
      </c>
      <c r="P10" s="23">
        <v>41</v>
      </c>
      <c r="Q10" s="23">
        <f t="shared" si="5"/>
        <v>5</v>
      </c>
      <c r="R10" s="63">
        <v>4</v>
      </c>
      <c r="S10" s="23">
        <v>1</v>
      </c>
      <c r="T10" s="144" t="s">
        <v>48</v>
      </c>
      <c r="U10" s="144" t="s">
        <v>48</v>
      </c>
      <c r="V10" s="144" t="s">
        <v>48</v>
      </c>
      <c r="W10" s="145" t="s">
        <v>250</v>
      </c>
      <c r="X10" s="23">
        <v>17.2</v>
      </c>
    </row>
    <row r="11" spans="1:29" ht="24" customHeight="1" x14ac:dyDescent="0.15">
      <c r="A11" s="18" t="s">
        <v>246</v>
      </c>
      <c r="B11" s="23">
        <f t="shared" si="0"/>
        <v>355</v>
      </c>
      <c r="C11" s="23">
        <f>SUM(F11,I11,L11,O11,R11,U11)</f>
        <v>182</v>
      </c>
      <c r="D11" s="23">
        <f>SUM(G11,J11,M11,P11,S11,V11)</f>
        <v>173</v>
      </c>
      <c r="E11" s="23">
        <f t="shared" si="2"/>
        <v>236</v>
      </c>
      <c r="F11" s="23">
        <v>133</v>
      </c>
      <c r="G11" s="23">
        <v>103</v>
      </c>
      <c r="H11" s="23">
        <f t="shared" si="3"/>
        <v>52</v>
      </c>
      <c r="I11" s="23">
        <v>23</v>
      </c>
      <c r="J11" s="23">
        <v>29</v>
      </c>
      <c r="K11" s="144" t="s">
        <v>48</v>
      </c>
      <c r="L11" s="144" t="s">
        <v>48</v>
      </c>
      <c r="M11" s="144" t="s">
        <v>48</v>
      </c>
      <c r="N11" s="23">
        <f t="shared" si="4"/>
        <v>61</v>
      </c>
      <c r="O11" s="23">
        <v>24</v>
      </c>
      <c r="P11" s="23">
        <v>37</v>
      </c>
      <c r="Q11" s="23">
        <f t="shared" si="5"/>
        <v>6</v>
      </c>
      <c r="R11" s="63">
        <v>2</v>
      </c>
      <c r="S11" s="23">
        <v>4</v>
      </c>
      <c r="T11" s="144" t="s">
        <v>48</v>
      </c>
      <c r="U11" s="144" t="s">
        <v>48</v>
      </c>
      <c r="V11" s="144" t="s">
        <v>48</v>
      </c>
      <c r="W11" s="145" t="s">
        <v>262</v>
      </c>
      <c r="X11" s="23">
        <v>14.6</v>
      </c>
    </row>
    <row r="12" spans="1:29" ht="24" customHeight="1" x14ac:dyDescent="0.15">
      <c r="A12" s="77" t="s">
        <v>258</v>
      </c>
      <c r="B12" s="66">
        <f t="shared" si="0"/>
        <v>392</v>
      </c>
      <c r="C12" s="66">
        <f>SUM(F12,I12,L12,O12,R12,U12)</f>
        <v>205</v>
      </c>
      <c r="D12" s="66">
        <f>SUM(G12,J12,M12,P12,S12,V12)</f>
        <v>187</v>
      </c>
      <c r="E12" s="66">
        <f t="shared" si="2"/>
        <v>257</v>
      </c>
      <c r="F12" s="66">
        <v>149</v>
      </c>
      <c r="G12" s="66">
        <v>108</v>
      </c>
      <c r="H12" s="66">
        <f t="shared" si="3"/>
        <v>72</v>
      </c>
      <c r="I12" s="66">
        <v>33</v>
      </c>
      <c r="J12" s="66">
        <v>39</v>
      </c>
      <c r="K12" s="146" t="s">
        <v>48</v>
      </c>
      <c r="L12" s="146" t="s">
        <v>48</v>
      </c>
      <c r="M12" s="146" t="s">
        <v>48</v>
      </c>
      <c r="N12" s="66">
        <f t="shared" si="4"/>
        <v>53</v>
      </c>
      <c r="O12" s="66">
        <v>13</v>
      </c>
      <c r="P12" s="66">
        <v>40</v>
      </c>
      <c r="Q12" s="66">
        <f t="shared" si="5"/>
        <v>10</v>
      </c>
      <c r="R12" s="111">
        <v>10</v>
      </c>
      <c r="S12" s="146" t="s">
        <v>48</v>
      </c>
      <c r="T12" s="146" t="s">
        <v>48</v>
      </c>
      <c r="U12" s="146" t="s">
        <v>48</v>
      </c>
      <c r="V12" s="146" t="s">
        <v>48</v>
      </c>
      <c r="W12" s="147" t="s">
        <v>270</v>
      </c>
      <c r="X12" s="66">
        <v>18.399999999999999</v>
      </c>
      <c r="Y12" s="67"/>
      <c r="Z12" s="67"/>
    </row>
    <row r="13" spans="1:29" x14ac:dyDescent="0.15">
      <c r="A13" s="148" t="s">
        <v>190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</row>
    <row r="44" spans="1:29" ht="22.5" customHeight="1" x14ac:dyDescent="0.15">
      <c r="A44" s="140" t="s">
        <v>89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</row>
    <row r="45" spans="1:29" ht="12.95" customHeight="1" x14ac:dyDescent="0.15">
      <c r="A45" s="140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</row>
    <row r="46" spans="1:29" ht="16.5" customHeight="1" x14ac:dyDescent="0.1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N46" s="29"/>
      <c r="O46" s="29"/>
      <c r="P46" s="29"/>
      <c r="Q46" s="29"/>
      <c r="R46" s="29"/>
      <c r="S46" s="29"/>
      <c r="T46" s="29"/>
      <c r="U46" s="29"/>
      <c r="V46" s="29"/>
      <c r="W46" s="141" t="s">
        <v>35</v>
      </c>
      <c r="X46" s="141"/>
    </row>
    <row r="47" spans="1:29" ht="27" customHeight="1" x14ac:dyDescent="0.15">
      <c r="A47" s="6" t="s">
        <v>56</v>
      </c>
      <c r="B47" s="6" t="s">
        <v>29</v>
      </c>
      <c r="C47" s="6"/>
      <c r="D47" s="6"/>
      <c r="E47" s="5" t="s">
        <v>30</v>
      </c>
      <c r="F47" s="5"/>
      <c r="G47" s="5"/>
      <c r="H47" s="6" t="s">
        <v>31</v>
      </c>
      <c r="I47" s="6"/>
      <c r="J47" s="6"/>
      <c r="K47" s="6" t="s">
        <v>71</v>
      </c>
      <c r="L47" s="6"/>
      <c r="M47" s="7"/>
      <c r="N47" s="149" t="s">
        <v>32</v>
      </c>
      <c r="O47" s="150"/>
      <c r="P47" s="11"/>
      <c r="Q47" s="6" t="s">
        <v>63</v>
      </c>
      <c r="R47" s="6"/>
      <c r="S47" s="6"/>
      <c r="T47" s="6" t="s">
        <v>47</v>
      </c>
      <c r="U47" s="6"/>
      <c r="V47" s="6"/>
      <c r="W47" s="6" t="s">
        <v>33</v>
      </c>
      <c r="X47" s="6" t="s">
        <v>34</v>
      </c>
    </row>
    <row r="48" spans="1:29" s="81" customFormat="1" ht="27" customHeight="1" x14ac:dyDescent="0.15">
      <c r="A48" s="6"/>
      <c r="B48" s="18" t="s">
        <v>2</v>
      </c>
      <c r="C48" s="18" t="s">
        <v>3</v>
      </c>
      <c r="D48" s="18" t="s">
        <v>4</v>
      </c>
      <c r="E48" s="18" t="s">
        <v>2</v>
      </c>
      <c r="F48" s="18" t="s">
        <v>3</v>
      </c>
      <c r="G48" s="18" t="s">
        <v>4</v>
      </c>
      <c r="H48" s="18" t="s">
        <v>2</v>
      </c>
      <c r="I48" s="18" t="s">
        <v>3</v>
      </c>
      <c r="J48" s="18" t="s">
        <v>4</v>
      </c>
      <c r="K48" s="18" t="s">
        <v>2</v>
      </c>
      <c r="L48" s="18" t="s">
        <v>3</v>
      </c>
      <c r="M48" s="143" t="s">
        <v>4</v>
      </c>
      <c r="N48" s="18" t="s">
        <v>2</v>
      </c>
      <c r="O48" s="18" t="s">
        <v>3</v>
      </c>
      <c r="P48" s="18" t="s">
        <v>4</v>
      </c>
      <c r="Q48" s="18" t="s">
        <v>2</v>
      </c>
      <c r="R48" s="18" t="s">
        <v>3</v>
      </c>
      <c r="S48" s="18" t="s">
        <v>4</v>
      </c>
      <c r="T48" s="18" t="s">
        <v>2</v>
      </c>
      <c r="U48" s="18" t="s">
        <v>3</v>
      </c>
      <c r="V48" s="18" t="s">
        <v>4</v>
      </c>
      <c r="W48" s="6"/>
      <c r="X48" s="6"/>
      <c r="AA48" s="2"/>
      <c r="AB48" s="2"/>
      <c r="AC48" s="2"/>
    </row>
    <row r="49" spans="1:24" ht="27" customHeight="1" x14ac:dyDescent="0.15">
      <c r="A49" s="18" t="s">
        <v>64</v>
      </c>
      <c r="B49" s="144">
        <v>595</v>
      </c>
      <c r="C49" s="144">
        <v>236</v>
      </c>
      <c r="D49" s="144">
        <v>359</v>
      </c>
      <c r="E49" s="144">
        <v>285</v>
      </c>
      <c r="F49" s="144">
        <v>133</v>
      </c>
      <c r="G49" s="144">
        <v>152</v>
      </c>
      <c r="H49" s="144">
        <v>146</v>
      </c>
      <c r="I49" s="144">
        <v>41</v>
      </c>
      <c r="J49" s="144">
        <v>105</v>
      </c>
      <c r="K49" s="144" t="s">
        <v>61</v>
      </c>
      <c r="L49" s="144" t="s">
        <v>61</v>
      </c>
      <c r="M49" s="144" t="s">
        <v>61</v>
      </c>
      <c r="N49" s="144">
        <v>140</v>
      </c>
      <c r="O49" s="144">
        <v>49</v>
      </c>
      <c r="P49" s="144">
        <v>91</v>
      </c>
      <c r="Q49" s="144">
        <v>23</v>
      </c>
      <c r="R49" s="144">
        <v>13</v>
      </c>
      <c r="S49" s="144">
        <v>10</v>
      </c>
      <c r="T49" s="144">
        <v>1</v>
      </c>
      <c r="U49" s="144" t="s">
        <v>48</v>
      </c>
      <c r="V49" s="144">
        <v>1</v>
      </c>
      <c r="W49" s="144">
        <v>47.9</v>
      </c>
      <c r="X49" s="144">
        <v>24.5</v>
      </c>
    </row>
    <row r="50" spans="1:24" ht="27" customHeight="1" x14ac:dyDescent="0.15">
      <c r="A50" s="18" t="s">
        <v>65</v>
      </c>
      <c r="B50" s="144">
        <v>595</v>
      </c>
      <c r="C50" s="144">
        <v>260</v>
      </c>
      <c r="D50" s="144">
        <v>335</v>
      </c>
      <c r="E50" s="144">
        <v>312</v>
      </c>
      <c r="F50" s="144">
        <v>160</v>
      </c>
      <c r="G50" s="144">
        <v>152</v>
      </c>
      <c r="H50" s="144">
        <v>147</v>
      </c>
      <c r="I50" s="144">
        <v>47</v>
      </c>
      <c r="J50" s="144">
        <v>100</v>
      </c>
      <c r="K50" s="144" t="s">
        <v>61</v>
      </c>
      <c r="L50" s="144" t="s">
        <v>61</v>
      </c>
      <c r="M50" s="144" t="s">
        <v>61</v>
      </c>
      <c r="N50" s="144">
        <v>111</v>
      </c>
      <c r="O50" s="144">
        <v>35</v>
      </c>
      <c r="P50" s="144">
        <v>76</v>
      </c>
      <c r="Q50" s="144">
        <v>25</v>
      </c>
      <c r="R50" s="144">
        <v>18</v>
      </c>
      <c r="S50" s="144">
        <v>7</v>
      </c>
      <c r="T50" s="144" t="s">
        <v>48</v>
      </c>
      <c r="U50" s="144" t="s">
        <v>48</v>
      </c>
      <c r="V50" s="144" t="s">
        <v>48</v>
      </c>
      <c r="W50" s="144">
        <v>52.4</v>
      </c>
      <c r="X50" s="144">
        <v>24.7</v>
      </c>
    </row>
    <row r="51" spans="1:24" ht="27" customHeight="1" x14ac:dyDescent="0.15">
      <c r="A51" s="18" t="s">
        <v>66</v>
      </c>
      <c r="B51" s="144">
        <v>552</v>
      </c>
      <c r="C51" s="144">
        <v>236</v>
      </c>
      <c r="D51" s="144">
        <v>316</v>
      </c>
      <c r="E51" s="144">
        <v>291</v>
      </c>
      <c r="F51" s="144">
        <v>135</v>
      </c>
      <c r="G51" s="144">
        <v>156</v>
      </c>
      <c r="H51" s="144">
        <v>135</v>
      </c>
      <c r="I51" s="144">
        <v>41</v>
      </c>
      <c r="J51" s="144">
        <v>94</v>
      </c>
      <c r="K51" s="144">
        <v>3</v>
      </c>
      <c r="L51" s="144">
        <v>2</v>
      </c>
      <c r="M51" s="151">
        <v>1</v>
      </c>
      <c r="N51" s="144">
        <v>92</v>
      </c>
      <c r="O51" s="144">
        <v>38</v>
      </c>
      <c r="P51" s="144">
        <v>54</v>
      </c>
      <c r="Q51" s="144">
        <v>31</v>
      </c>
      <c r="R51" s="144">
        <v>20</v>
      </c>
      <c r="S51" s="144">
        <v>11</v>
      </c>
      <c r="T51" s="144" t="s">
        <v>48</v>
      </c>
      <c r="U51" s="144" t="s">
        <v>48</v>
      </c>
      <c r="V51" s="144" t="s">
        <v>48</v>
      </c>
      <c r="W51" s="144">
        <v>52.7</v>
      </c>
      <c r="X51" s="144">
        <v>24.5</v>
      </c>
    </row>
    <row r="52" spans="1:24" ht="27" customHeight="1" x14ac:dyDescent="0.15">
      <c r="A52" s="18" t="s">
        <v>67</v>
      </c>
      <c r="B52" s="144">
        <v>511</v>
      </c>
      <c r="C52" s="144">
        <v>210</v>
      </c>
      <c r="D52" s="144">
        <v>301</v>
      </c>
      <c r="E52" s="144">
        <v>285</v>
      </c>
      <c r="F52" s="144">
        <v>143</v>
      </c>
      <c r="G52" s="144">
        <v>142</v>
      </c>
      <c r="H52" s="144">
        <v>136</v>
      </c>
      <c r="I52" s="144">
        <v>43</v>
      </c>
      <c r="J52" s="144">
        <v>93</v>
      </c>
      <c r="K52" s="144">
        <v>1</v>
      </c>
      <c r="L52" s="144">
        <v>1</v>
      </c>
      <c r="M52" s="144" t="s">
        <v>61</v>
      </c>
      <c r="N52" s="144">
        <v>81</v>
      </c>
      <c r="O52" s="144">
        <v>18</v>
      </c>
      <c r="P52" s="144">
        <v>63</v>
      </c>
      <c r="Q52" s="144">
        <v>8</v>
      </c>
      <c r="R52" s="144">
        <v>5</v>
      </c>
      <c r="S52" s="144">
        <v>3</v>
      </c>
      <c r="T52" s="144" t="s">
        <v>48</v>
      </c>
      <c r="U52" s="144" t="s">
        <v>48</v>
      </c>
      <c r="V52" s="144" t="s">
        <v>48</v>
      </c>
      <c r="W52" s="144">
        <v>55.8</v>
      </c>
      <c r="X52" s="144">
        <v>26.6</v>
      </c>
    </row>
    <row r="53" spans="1:24" ht="27" customHeight="1" x14ac:dyDescent="0.15">
      <c r="A53" s="18" t="s">
        <v>70</v>
      </c>
      <c r="B53" s="144">
        <v>491</v>
      </c>
      <c r="C53" s="144">
        <v>228</v>
      </c>
      <c r="D53" s="144">
        <v>263</v>
      </c>
      <c r="E53" s="144">
        <v>274</v>
      </c>
      <c r="F53" s="144">
        <v>138</v>
      </c>
      <c r="G53" s="144">
        <v>136</v>
      </c>
      <c r="H53" s="144">
        <v>132</v>
      </c>
      <c r="I53" s="144">
        <v>56</v>
      </c>
      <c r="J53" s="144">
        <v>76</v>
      </c>
      <c r="K53" s="144" t="s">
        <v>61</v>
      </c>
      <c r="L53" s="144" t="s">
        <v>61</v>
      </c>
      <c r="M53" s="144" t="s">
        <v>61</v>
      </c>
      <c r="N53" s="144">
        <v>69</v>
      </c>
      <c r="O53" s="144">
        <v>22</v>
      </c>
      <c r="P53" s="144">
        <v>47</v>
      </c>
      <c r="Q53" s="144">
        <v>16</v>
      </c>
      <c r="R53" s="144">
        <v>12</v>
      </c>
      <c r="S53" s="144">
        <v>4</v>
      </c>
      <c r="T53" s="144" t="s">
        <v>48</v>
      </c>
      <c r="U53" s="144" t="s">
        <v>48</v>
      </c>
      <c r="V53" s="144" t="s">
        <v>48</v>
      </c>
      <c r="W53" s="144">
        <v>55.8</v>
      </c>
      <c r="X53" s="144">
        <v>26.9</v>
      </c>
    </row>
    <row r="54" spans="1:24" ht="27" customHeight="1" x14ac:dyDescent="0.15">
      <c r="A54" s="18" t="s">
        <v>72</v>
      </c>
      <c r="B54" s="144">
        <v>498</v>
      </c>
      <c r="C54" s="144">
        <v>217</v>
      </c>
      <c r="D54" s="144">
        <v>281</v>
      </c>
      <c r="E54" s="144">
        <v>280</v>
      </c>
      <c r="F54" s="144">
        <v>136</v>
      </c>
      <c r="G54" s="144">
        <v>144</v>
      </c>
      <c r="H54" s="144">
        <v>123</v>
      </c>
      <c r="I54" s="144">
        <v>38</v>
      </c>
      <c r="J54" s="144">
        <v>85</v>
      </c>
      <c r="K54" s="144" t="s">
        <v>61</v>
      </c>
      <c r="L54" s="144" t="s">
        <v>61</v>
      </c>
      <c r="M54" s="144" t="s">
        <v>61</v>
      </c>
      <c r="N54" s="144">
        <v>90</v>
      </c>
      <c r="O54" s="144">
        <v>41</v>
      </c>
      <c r="P54" s="144">
        <v>49</v>
      </c>
      <c r="Q54" s="144">
        <v>5</v>
      </c>
      <c r="R54" s="144">
        <v>2</v>
      </c>
      <c r="S54" s="144">
        <v>3</v>
      </c>
      <c r="T54" s="144" t="s">
        <v>48</v>
      </c>
      <c r="U54" s="144" t="s">
        <v>48</v>
      </c>
      <c r="V54" s="144" t="s">
        <v>48</v>
      </c>
      <c r="W54" s="144">
        <v>56.2</v>
      </c>
      <c r="X54" s="144">
        <v>24.7</v>
      </c>
    </row>
    <row r="55" spans="1:24" ht="27" customHeight="1" x14ac:dyDescent="0.15">
      <c r="A55" s="18" t="s">
        <v>73</v>
      </c>
      <c r="B55" s="144">
        <v>472</v>
      </c>
      <c r="C55" s="144">
        <v>203</v>
      </c>
      <c r="D55" s="144">
        <v>269</v>
      </c>
      <c r="E55" s="144">
        <v>265</v>
      </c>
      <c r="F55" s="144">
        <v>126</v>
      </c>
      <c r="G55" s="144">
        <v>139</v>
      </c>
      <c r="H55" s="144">
        <v>115</v>
      </c>
      <c r="I55" s="144">
        <v>44</v>
      </c>
      <c r="J55" s="144">
        <v>71</v>
      </c>
      <c r="K55" s="144" t="s">
        <v>48</v>
      </c>
      <c r="L55" s="144" t="s">
        <v>48</v>
      </c>
      <c r="M55" s="144" t="s">
        <v>48</v>
      </c>
      <c r="N55" s="144">
        <v>65</v>
      </c>
      <c r="O55" s="144">
        <v>15</v>
      </c>
      <c r="P55" s="144">
        <v>50</v>
      </c>
      <c r="Q55" s="144">
        <v>27</v>
      </c>
      <c r="R55" s="144">
        <v>18</v>
      </c>
      <c r="S55" s="144">
        <v>9</v>
      </c>
      <c r="T55" s="144" t="s">
        <v>48</v>
      </c>
      <c r="U55" s="144" t="s">
        <v>48</v>
      </c>
      <c r="V55" s="144" t="s">
        <v>48</v>
      </c>
      <c r="W55" s="144">
        <v>56.1</v>
      </c>
      <c r="X55" s="144">
        <v>24.4</v>
      </c>
    </row>
    <row r="56" spans="1:24" ht="27" customHeight="1" x14ac:dyDescent="0.15">
      <c r="A56" s="18" t="s">
        <v>74</v>
      </c>
      <c r="B56" s="144">
        <f>SUM(C56:D56)</f>
        <v>475</v>
      </c>
      <c r="C56" s="144">
        <v>220</v>
      </c>
      <c r="D56" s="144">
        <v>255</v>
      </c>
      <c r="E56" s="144">
        <f>SUM(F56:G56)</f>
        <v>275</v>
      </c>
      <c r="F56" s="144">
        <v>137</v>
      </c>
      <c r="G56" s="144">
        <v>138</v>
      </c>
      <c r="H56" s="144">
        <f>SUM(I56:J56)</f>
        <v>120</v>
      </c>
      <c r="I56" s="144">
        <v>56</v>
      </c>
      <c r="J56" s="144">
        <v>64</v>
      </c>
      <c r="K56" s="144" t="s">
        <v>48</v>
      </c>
      <c r="L56" s="144" t="s">
        <v>48</v>
      </c>
      <c r="M56" s="144" t="s">
        <v>48</v>
      </c>
      <c r="N56" s="144">
        <f>SUM(O56:P56)</f>
        <v>63</v>
      </c>
      <c r="O56" s="144">
        <v>17</v>
      </c>
      <c r="P56" s="144">
        <v>46</v>
      </c>
      <c r="Q56" s="144">
        <f>SUM(R56:S56)</f>
        <v>17</v>
      </c>
      <c r="R56" s="144">
        <v>10</v>
      </c>
      <c r="S56" s="144">
        <v>7</v>
      </c>
      <c r="T56" s="144" t="s">
        <v>48</v>
      </c>
      <c r="U56" s="144" t="s">
        <v>48</v>
      </c>
      <c r="V56" s="144" t="s">
        <v>48</v>
      </c>
      <c r="W56" s="144">
        <v>57.9</v>
      </c>
      <c r="X56" s="144">
        <v>25.3</v>
      </c>
    </row>
    <row r="57" spans="1:24" ht="27" customHeight="1" x14ac:dyDescent="0.15">
      <c r="A57" s="18" t="s">
        <v>75</v>
      </c>
      <c r="B57" s="144">
        <v>458</v>
      </c>
      <c r="C57" s="144">
        <v>218</v>
      </c>
      <c r="D57" s="144">
        <v>240</v>
      </c>
      <c r="E57" s="144">
        <v>261</v>
      </c>
      <c r="F57" s="144">
        <v>141</v>
      </c>
      <c r="G57" s="144">
        <v>120</v>
      </c>
      <c r="H57" s="144">
        <v>104</v>
      </c>
      <c r="I57" s="144">
        <v>33</v>
      </c>
      <c r="J57" s="144">
        <v>71</v>
      </c>
      <c r="K57" s="144" t="s">
        <v>48</v>
      </c>
      <c r="L57" s="144" t="s">
        <v>48</v>
      </c>
      <c r="M57" s="144" t="s">
        <v>48</v>
      </c>
      <c r="N57" s="144">
        <v>90</v>
      </c>
      <c r="O57" s="144">
        <v>44</v>
      </c>
      <c r="P57" s="144">
        <v>46</v>
      </c>
      <c r="Q57" s="144">
        <v>3</v>
      </c>
      <c r="R57" s="144" t="s">
        <v>48</v>
      </c>
      <c r="S57" s="144">
        <v>3</v>
      </c>
      <c r="T57" s="144" t="s">
        <v>48</v>
      </c>
      <c r="U57" s="144" t="s">
        <v>48</v>
      </c>
      <c r="V57" s="144" t="s">
        <v>48</v>
      </c>
      <c r="W57" s="152">
        <v>57</v>
      </c>
      <c r="X57" s="144">
        <v>22.7</v>
      </c>
    </row>
    <row r="58" spans="1:24" ht="24" customHeight="1" x14ac:dyDescent="0.15">
      <c r="A58" s="18" t="s">
        <v>76</v>
      </c>
      <c r="B58" s="23">
        <f t="shared" ref="B58:B63" si="6">C58+D58</f>
        <v>483</v>
      </c>
      <c r="C58" s="23">
        <v>239</v>
      </c>
      <c r="D58" s="23">
        <v>244</v>
      </c>
      <c r="E58" s="23">
        <f t="shared" ref="E58:E63" si="7">F58+G58</f>
        <v>269</v>
      </c>
      <c r="F58" s="23">
        <v>145</v>
      </c>
      <c r="G58" s="23">
        <v>124</v>
      </c>
      <c r="H58" s="23">
        <f t="shared" ref="H58:H63" si="8">I58+J58</f>
        <v>101</v>
      </c>
      <c r="I58" s="23">
        <v>45</v>
      </c>
      <c r="J58" s="23">
        <v>56</v>
      </c>
      <c r="K58" s="144" t="s">
        <v>48</v>
      </c>
      <c r="L58" s="144" t="s">
        <v>48</v>
      </c>
      <c r="M58" s="144" t="s">
        <v>48</v>
      </c>
      <c r="N58" s="23">
        <f t="shared" ref="N58:N63" si="9">O58+P58</f>
        <v>111</v>
      </c>
      <c r="O58" s="23">
        <v>49</v>
      </c>
      <c r="P58" s="23">
        <v>62</v>
      </c>
      <c r="Q58" s="23">
        <f>R58+S58</f>
        <v>2</v>
      </c>
      <c r="R58" s="23">
        <v>0</v>
      </c>
      <c r="S58" s="23">
        <v>2</v>
      </c>
      <c r="T58" s="144" t="s">
        <v>48</v>
      </c>
      <c r="U58" s="144" t="s">
        <v>48</v>
      </c>
      <c r="V58" s="144" t="s">
        <v>48</v>
      </c>
      <c r="W58" s="23">
        <v>55.7</v>
      </c>
      <c r="X58" s="23">
        <v>20.9</v>
      </c>
    </row>
    <row r="59" spans="1:24" ht="24" customHeight="1" x14ac:dyDescent="0.15">
      <c r="A59" s="18" t="s">
        <v>78</v>
      </c>
      <c r="B59" s="23">
        <f t="shared" si="6"/>
        <v>465</v>
      </c>
      <c r="C59" s="23">
        <v>205</v>
      </c>
      <c r="D59" s="23">
        <v>260</v>
      </c>
      <c r="E59" s="23">
        <f t="shared" si="7"/>
        <v>254</v>
      </c>
      <c r="F59" s="23">
        <v>121</v>
      </c>
      <c r="G59" s="23">
        <v>133</v>
      </c>
      <c r="H59" s="23">
        <f t="shared" si="8"/>
        <v>123</v>
      </c>
      <c r="I59" s="23">
        <v>47</v>
      </c>
      <c r="J59" s="23">
        <v>76</v>
      </c>
      <c r="K59" s="144" t="s">
        <v>48</v>
      </c>
      <c r="L59" s="144" t="s">
        <v>48</v>
      </c>
      <c r="M59" s="144" t="s">
        <v>48</v>
      </c>
      <c r="N59" s="23">
        <f t="shared" si="9"/>
        <v>86</v>
      </c>
      <c r="O59" s="23">
        <v>36</v>
      </c>
      <c r="P59" s="23">
        <v>50</v>
      </c>
      <c r="Q59" s="23">
        <f>R59+S59</f>
        <v>2</v>
      </c>
      <c r="R59" s="23">
        <v>1</v>
      </c>
      <c r="S59" s="23">
        <v>1</v>
      </c>
      <c r="T59" s="144" t="s">
        <v>48</v>
      </c>
      <c r="U59" s="144" t="s">
        <v>48</v>
      </c>
      <c r="V59" s="144" t="s">
        <v>48</v>
      </c>
      <c r="W59" s="23">
        <v>54.6</v>
      </c>
      <c r="X59" s="23">
        <v>26.5</v>
      </c>
    </row>
    <row r="60" spans="1:24" ht="24" customHeight="1" x14ac:dyDescent="0.15">
      <c r="A60" s="18" t="s">
        <v>79</v>
      </c>
      <c r="B60" s="23">
        <f t="shared" si="6"/>
        <v>477</v>
      </c>
      <c r="C60" s="23">
        <v>206</v>
      </c>
      <c r="D60" s="23">
        <v>271</v>
      </c>
      <c r="E60" s="23">
        <f t="shared" si="7"/>
        <v>269</v>
      </c>
      <c r="F60" s="23">
        <v>137</v>
      </c>
      <c r="G60" s="23">
        <v>132</v>
      </c>
      <c r="H60" s="23">
        <f t="shared" si="8"/>
        <v>116</v>
      </c>
      <c r="I60" s="23">
        <v>41</v>
      </c>
      <c r="J60" s="23">
        <v>75</v>
      </c>
      <c r="K60" s="144" t="s">
        <v>48</v>
      </c>
      <c r="L60" s="144" t="s">
        <v>48</v>
      </c>
      <c r="M60" s="144" t="s">
        <v>48</v>
      </c>
      <c r="N60" s="23">
        <f t="shared" si="9"/>
        <v>82</v>
      </c>
      <c r="O60" s="23">
        <v>24</v>
      </c>
      <c r="P60" s="23">
        <v>58</v>
      </c>
      <c r="Q60" s="23">
        <f>R60+S60</f>
        <v>10</v>
      </c>
      <c r="R60" s="23">
        <v>4</v>
      </c>
      <c r="S60" s="23">
        <v>6</v>
      </c>
      <c r="T60" s="144" t="s">
        <v>48</v>
      </c>
      <c r="U60" s="144" t="s">
        <v>48</v>
      </c>
      <c r="V60" s="144" t="s">
        <v>48</v>
      </c>
      <c r="W60" s="23">
        <v>56.4</v>
      </c>
      <c r="X60" s="23">
        <v>24.3</v>
      </c>
    </row>
    <row r="61" spans="1:24" ht="24" customHeight="1" x14ac:dyDescent="0.15">
      <c r="A61" s="18" t="s">
        <v>90</v>
      </c>
      <c r="B61" s="23">
        <f t="shared" si="6"/>
        <v>499</v>
      </c>
      <c r="C61" s="23">
        <v>258</v>
      </c>
      <c r="D61" s="23">
        <v>241</v>
      </c>
      <c r="E61" s="23">
        <f t="shared" si="7"/>
        <v>317</v>
      </c>
      <c r="F61" s="23">
        <v>176</v>
      </c>
      <c r="G61" s="23">
        <v>141</v>
      </c>
      <c r="H61" s="23">
        <f t="shared" si="8"/>
        <v>87</v>
      </c>
      <c r="I61" s="23">
        <v>43</v>
      </c>
      <c r="J61" s="23">
        <v>44</v>
      </c>
      <c r="K61" s="144" t="s">
        <v>48</v>
      </c>
      <c r="L61" s="144" t="s">
        <v>48</v>
      </c>
      <c r="M61" s="144" t="s">
        <v>48</v>
      </c>
      <c r="N61" s="23">
        <f t="shared" si="9"/>
        <v>84</v>
      </c>
      <c r="O61" s="23">
        <v>33</v>
      </c>
      <c r="P61" s="23">
        <v>51</v>
      </c>
      <c r="Q61" s="23">
        <f>R61+S61</f>
        <v>11</v>
      </c>
      <c r="R61" s="23">
        <v>6</v>
      </c>
      <c r="S61" s="23">
        <v>5</v>
      </c>
      <c r="T61" s="144" t="s">
        <v>48</v>
      </c>
      <c r="U61" s="144" t="s">
        <v>48</v>
      </c>
      <c r="V61" s="144" t="s">
        <v>48</v>
      </c>
      <c r="W61" s="23">
        <v>63.5</v>
      </c>
      <c r="X61" s="23">
        <v>17.600000000000001</v>
      </c>
    </row>
    <row r="62" spans="1:24" ht="24" customHeight="1" x14ac:dyDescent="0.15">
      <c r="A62" s="18" t="s">
        <v>92</v>
      </c>
      <c r="B62" s="23">
        <f t="shared" si="6"/>
        <v>511</v>
      </c>
      <c r="C62" s="23">
        <f>SUM(F62,I62,L62,O62,R62,U62)</f>
        <v>238</v>
      </c>
      <c r="D62" s="23">
        <f>SUM(G62,J62,M62,P62,S62,V62)</f>
        <v>273</v>
      </c>
      <c r="E62" s="23">
        <f t="shared" si="7"/>
        <v>301</v>
      </c>
      <c r="F62" s="23">
        <v>150</v>
      </c>
      <c r="G62" s="23">
        <v>151</v>
      </c>
      <c r="H62" s="23">
        <f t="shared" si="8"/>
        <v>101</v>
      </c>
      <c r="I62" s="23">
        <v>40</v>
      </c>
      <c r="J62" s="23">
        <v>61</v>
      </c>
      <c r="K62" s="144" t="s">
        <v>48</v>
      </c>
      <c r="L62" s="144" t="s">
        <v>48</v>
      </c>
      <c r="M62" s="144" t="s">
        <v>48</v>
      </c>
      <c r="N62" s="23">
        <f t="shared" si="9"/>
        <v>103</v>
      </c>
      <c r="O62" s="23">
        <v>44</v>
      </c>
      <c r="P62" s="23">
        <v>59</v>
      </c>
      <c r="Q62" s="23">
        <f>R62+S62</f>
        <v>6</v>
      </c>
      <c r="R62" s="23">
        <v>4</v>
      </c>
      <c r="S62" s="23">
        <v>2</v>
      </c>
      <c r="T62" s="144" t="s">
        <v>48</v>
      </c>
      <c r="U62" s="144" t="s">
        <v>48</v>
      </c>
      <c r="V62" s="144" t="s">
        <v>48</v>
      </c>
      <c r="W62" s="23">
        <v>58.9</v>
      </c>
      <c r="X62" s="23">
        <v>19.8</v>
      </c>
    </row>
    <row r="63" spans="1:24" ht="24" customHeight="1" x14ac:dyDescent="0.15">
      <c r="A63" s="18" t="s">
        <v>202</v>
      </c>
      <c r="B63" s="23">
        <f t="shared" si="6"/>
        <v>507</v>
      </c>
      <c r="C63" s="23">
        <f>SUM(F63,I63,L63,O63,R63,U63)</f>
        <v>247</v>
      </c>
      <c r="D63" s="23">
        <f>SUM(G63,J63,M63,P63,S63,V63)</f>
        <v>260</v>
      </c>
      <c r="E63" s="23">
        <f t="shared" si="7"/>
        <v>304</v>
      </c>
      <c r="F63" s="23">
        <v>168</v>
      </c>
      <c r="G63" s="23">
        <v>136</v>
      </c>
      <c r="H63" s="23">
        <f t="shared" si="8"/>
        <v>129</v>
      </c>
      <c r="I63" s="23">
        <v>54</v>
      </c>
      <c r="J63" s="23">
        <v>75</v>
      </c>
      <c r="K63" s="144" t="s">
        <v>48</v>
      </c>
      <c r="L63" s="144" t="s">
        <v>48</v>
      </c>
      <c r="M63" s="144" t="s">
        <v>48</v>
      </c>
      <c r="N63" s="23">
        <f t="shared" si="9"/>
        <v>72</v>
      </c>
      <c r="O63" s="23">
        <v>25</v>
      </c>
      <c r="P63" s="23">
        <v>47</v>
      </c>
      <c r="Q63" s="23">
        <v>2</v>
      </c>
      <c r="R63" s="144" t="s">
        <v>48</v>
      </c>
      <c r="S63" s="23">
        <v>2</v>
      </c>
      <c r="T63" s="144" t="s">
        <v>48</v>
      </c>
      <c r="U63" s="144" t="s">
        <v>48</v>
      </c>
      <c r="V63" s="144" t="s">
        <v>48</v>
      </c>
      <c r="W63" s="145" t="s">
        <v>198</v>
      </c>
      <c r="X63" s="23">
        <v>25.4</v>
      </c>
    </row>
    <row r="64" spans="1:24" x14ac:dyDescent="0.15">
      <c r="A64" s="29" t="s">
        <v>190</v>
      </c>
    </row>
  </sheetData>
  <sheetProtection formatCells="0" insertColumns="0" insertRows="0"/>
  <mergeCells count="23">
    <mergeCell ref="W3:X3"/>
    <mergeCell ref="A4:A6"/>
    <mergeCell ref="W4:W6"/>
    <mergeCell ref="A47:A48"/>
    <mergeCell ref="B47:D47"/>
    <mergeCell ref="E47:G47"/>
    <mergeCell ref="H47:J47"/>
    <mergeCell ref="E4:G5"/>
    <mergeCell ref="B4:D5"/>
    <mergeCell ref="X4:X6"/>
    <mergeCell ref="K5:M5"/>
    <mergeCell ref="H4:M4"/>
    <mergeCell ref="H5:J5"/>
    <mergeCell ref="T4:V5"/>
    <mergeCell ref="Q4:S5"/>
    <mergeCell ref="N4:P5"/>
    <mergeCell ref="X47:X48"/>
    <mergeCell ref="W46:X46"/>
    <mergeCell ref="K47:M47"/>
    <mergeCell ref="N47:P47"/>
    <mergeCell ref="W47:W48"/>
    <mergeCell ref="Q47:S47"/>
    <mergeCell ref="T47:V47"/>
  </mergeCells>
  <phoneticPr fontId="3"/>
  <pageMargins left="0.74803149606299213" right="0.27559055118110237" top="0.98425196850393704" bottom="0.98425196850393704" header="0.51181102362204722" footer="0.51181102362204722"/>
  <pageSetup paperSize="9" scale="71" orientation="landscape" r:id="rId1"/>
  <headerFooter scaleWithDoc="0" alignWithMargins="0">
    <oddFooter>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ED10B-E235-482F-AC06-0DB5520C569C}">
  <dimension ref="A1:Z366"/>
  <sheetViews>
    <sheetView view="pageBreakPreview" zoomScaleNormal="100" zoomScaleSheetLayoutView="100" workbookViewId="0"/>
  </sheetViews>
  <sheetFormatPr defaultRowHeight="13.5" x14ac:dyDescent="0.15"/>
  <cols>
    <col min="1" max="1" width="7.875" style="2" customWidth="1"/>
    <col min="2" max="2" width="6.875" style="2" customWidth="1"/>
    <col min="3" max="9" width="9" style="2"/>
    <col min="10" max="10" width="6.875" style="2" customWidth="1"/>
    <col min="11" max="11" width="7.875" style="2" customWidth="1"/>
    <col min="12" max="12" width="6.875" style="2" customWidth="1"/>
    <col min="13" max="16384" width="9" style="2"/>
  </cols>
  <sheetData>
    <row r="1" spans="1:26" ht="17.25" customHeight="1" x14ac:dyDescent="0.2">
      <c r="A1" s="3" t="s">
        <v>112</v>
      </c>
      <c r="C1" s="81"/>
      <c r="I1" s="153"/>
      <c r="M1" s="81"/>
      <c r="S1" s="153"/>
    </row>
    <row r="2" spans="1:26" ht="13.5" customHeight="1" x14ac:dyDescent="0.2">
      <c r="A2" s="3"/>
      <c r="C2" s="81"/>
      <c r="I2" s="153"/>
      <c r="M2" s="81"/>
      <c r="S2" s="153"/>
    </row>
    <row r="3" spans="1:26" ht="18.600000000000001" customHeight="1" x14ac:dyDescent="0.15">
      <c r="C3" s="81"/>
      <c r="F3" s="154" t="s">
        <v>245</v>
      </c>
      <c r="G3" s="154"/>
      <c r="I3" s="4" t="s">
        <v>93</v>
      </c>
      <c r="K3" s="91"/>
      <c r="L3" s="91"/>
      <c r="M3" s="155"/>
      <c r="N3" s="91"/>
      <c r="O3" s="91"/>
      <c r="P3" s="91" t="s">
        <v>260</v>
      </c>
      <c r="Q3" s="91"/>
      <c r="R3" s="91"/>
      <c r="S3" s="156" t="s">
        <v>93</v>
      </c>
      <c r="T3" s="29"/>
      <c r="U3" s="29"/>
      <c r="V3" s="29"/>
      <c r="W3" s="29"/>
      <c r="X3" s="29"/>
      <c r="Y3" s="29"/>
      <c r="Z3" s="29"/>
    </row>
    <row r="4" spans="1:26" ht="18.600000000000001" customHeight="1" x14ac:dyDescent="0.15">
      <c r="A4" s="6" t="s">
        <v>94</v>
      </c>
      <c r="B4" s="6"/>
      <c r="C4" s="6"/>
      <c r="D4" s="12" t="s">
        <v>95</v>
      </c>
      <c r="E4" s="12"/>
      <c r="F4" s="12"/>
      <c r="G4" s="12" t="s">
        <v>96</v>
      </c>
      <c r="H4" s="12"/>
      <c r="I4" s="12"/>
      <c r="K4" s="157" t="s">
        <v>94</v>
      </c>
      <c r="L4" s="116"/>
      <c r="M4" s="158"/>
      <c r="N4" s="159" t="s">
        <v>95</v>
      </c>
      <c r="O4" s="160"/>
      <c r="P4" s="161"/>
      <c r="Q4" s="159" t="s">
        <v>96</v>
      </c>
      <c r="R4" s="160"/>
      <c r="S4" s="161"/>
      <c r="T4" s="29"/>
      <c r="U4" s="29"/>
      <c r="V4" s="29"/>
      <c r="W4" s="29"/>
      <c r="X4" s="29"/>
      <c r="Y4" s="29"/>
      <c r="Z4" s="29"/>
    </row>
    <row r="5" spans="1:26" ht="18.600000000000001" customHeight="1" x14ac:dyDescent="0.15">
      <c r="A5" s="6"/>
      <c r="B5" s="6"/>
      <c r="C5" s="6"/>
      <c r="D5" s="109" t="s">
        <v>97</v>
      </c>
      <c r="E5" s="109" t="s">
        <v>98</v>
      </c>
      <c r="F5" s="109" t="s">
        <v>99</v>
      </c>
      <c r="G5" s="109" t="s">
        <v>97</v>
      </c>
      <c r="H5" s="109" t="s">
        <v>98</v>
      </c>
      <c r="I5" s="109" t="s">
        <v>99</v>
      </c>
      <c r="K5" s="39"/>
      <c r="L5" s="40"/>
      <c r="M5" s="41"/>
      <c r="N5" s="162" t="s">
        <v>97</v>
      </c>
      <c r="O5" s="162" t="s">
        <v>98</v>
      </c>
      <c r="P5" s="162" t="s">
        <v>99</v>
      </c>
      <c r="Q5" s="162" t="s">
        <v>97</v>
      </c>
      <c r="R5" s="162" t="s">
        <v>98</v>
      </c>
      <c r="S5" s="162" t="s">
        <v>99</v>
      </c>
      <c r="T5" s="29"/>
      <c r="U5" s="29"/>
      <c r="V5" s="29"/>
      <c r="W5" s="29"/>
      <c r="X5" s="29"/>
      <c r="Y5" s="29"/>
      <c r="Z5" s="29"/>
    </row>
    <row r="6" spans="1:26" ht="18.600000000000001" customHeight="1" x14ac:dyDescent="0.15">
      <c r="A6" s="163" t="s">
        <v>100</v>
      </c>
      <c r="B6" s="164" t="s">
        <v>101</v>
      </c>
      <c r="C6" s="109" t="s">
        <v>102</v>
      </c>
      <c r="D6" s="121">
        <v>116.9</v>
      </c>
      <c r="E6" s="121">
        <v>21.6</v>
      </c>
      <c r="F6" s="165"/>
      <c r="G6" s="121">
        <v>116</v>
      </c>
      <c r="H6" s="121">
        <v>21.2</v>
      </c>
      <c r="I6" s="165"/>
      <c r="K6" s="166" t="s">
        <v>100</v>
      </c>
      <c r="L6" s="167" t="s">
        <v>101</v>
      </c>
      <c r="M6" s="109" t="s">
        <v>102</v>
      </c>
      <c r="N6" s="168">
        <v>116.7</v>
      </c>
      <c r="O6" s="168">
        <v>21.4</v>
      </c>
      <c r="P6" s="169"/>
      <c r="Q6" s="168">
        <v>115.8</v>
      </c>
      <c r="R6" s="168">
        <v>21</v>
      </c>
      <c r="S6" s="169"/>
      <c r="T6" s="29"/>
      <c r="U6" s="29"/>
      <c r="V6" s="29"/>
      <c r="W6" s="29"/>
      <c r="X6" s="29"/>
      <c r="Y6" s="29"/>
      <c r="Z6" s="29"/>
    </row>
    <row r="7" spans="1:26" ht="18.600000000000001" customHeight="1" x14ac:dyDescent="0.15">
      <c r="A7" s="163"/>
      <c r="B7" s="164"/>
      <c r="C7" s="109" t="s">
        <v>103</v>
      </c>
      <c r="D7" s="121">
        <v>116.6</v>
      </c>
      <c r="E7" s="121">
        <v>21.3</v>
      </c>
      <c r="F7" s="170"/>
      <c r="G7" s="121">
        <v>115.7</v>
      </c>
      <c r="H7" s="121">
        <v>20.9</v>
      </c>
      <c r="I7" s="170"/>
      <c r="K7" s="171"/>
      <c r="L7" s="172"/>
      <c r="M7" s="109" t="s">
        <v>103</v>
      </c>
      <c r="N7" s="168">
        <v>116.6</v>
      </c>
      <c r="O7" s="168">
        <v>21.3</v>
      </c>
      <c r="P7" s="173"/>
      <c r="Q7" s="168">
        <v>115.5</v>
      </c>
      <c r="R7" s="168">
        <v>20.9</v>
      </c>
      <c r="S7" s="173"/>
      <c r="T7" s="29"/>
      <c r="U7" s="29"/>
      <c r="V7" s="29"/>
      <c r="W7" s="29"/>
      <c r="X7" s="29"/>
      <c r="Y7" s="29"/>
      <c r="Z7" s="29"/>
    </row>
    <row r="8" spans="1:26" ht="18.600000000000001" customHeight="1" x14ac:dyDescent="0.15">
      <c r="A8" s="163"/>
      <c r="B8" s="164"/>
      <c r="C8" s="109" t="s">
        <v>104</v>
      </c>
      <c r="D8" s="121">
        <v>116.5</v>
      </c>
      <c r="E8" s="121">
        <v>21.6</v>
      </c>
      <c r="F8" s="170"/>
      <c r="G8" s="121">
        <v>115.4</v>
      </c>
      <c r="H8" s="121">
        <v>21</v>
      </c>
      <c r="I8" s="170"/>
      <c r="K8" s="171"/>
      <c r="L8" s="174"/>
      <c r="M8" s="109" t="s">
        <v>104</v>
      </c>
      <c r="N8" s="168">
        <v>116.5</v>
      </c>
      <c r="O8" s="168">
        <v>21.6</v>
      </c>
      <c r="P8" s="173"/>
      <c r="Q8" s="168">
        <v>115.7</v>
      </c>
      <c r="R8" s="168">
        <v>21.3</v>
      </c>
      <c r="S8" s="173"/>
      <c r="T8" s="29"/>
      <c r="U8" s="29"/>
      <c r="V8" s="29"/>
      <c r="W8" s="29"/>
      <c r="X8" s="29"/>
      <c r="Y8" s="29"/>
      <c r="Z8" s="29"/>
    </row>
    <row r="9" spans="1:26" ht="18.600000000000001" customHeight="1" x14ac:dyDescent="0.15">
      <c r="A9" s="163"/>
      <c r="B9" s="164" t="s">
        <v>105</v>
      </c>
      <c r="C9" s="109" t="s">
        <v>102</v>
      </c>
      <c r="D9" s="121">
        <v>123</v>
      </c>
      <c r="E9" s="121">
        <v>24.5</v>
      </c>
      <c r="F9" s="170"/>
      <c r="G9" s="121">
        <v>122.1</v>
      </c>
      <c r="H9" s="121">
        <v>24</v>
      </c>
      <c r="I9" s="170"/>
      <c r="K9" s="171"/>
      <c r="L9" s="167" t="s">
        <v>105</v>
      </c>
      <c r="M9" s="109" t="s">
        <v>102</v>
      </c>
      <c r="N9" s="168">
        <v>122.6</v>
      </c>
      <c r="O9" s="168">
        <v>24.2</v>
      </c>
      <c r="P9" s="173"/>
      <c r="Q9" s="168">
        <v>121.8</v>
      </c>
      <c r="R9" s="168">
        <v>23.7</v>
      </c>
      <c r="S9" s="173"/>
      <c r="T9" s="29"/>
      <c r="U9" s="29"/>
      <c r="V9" s="29"/>
      <c r="W9" s="29"/>
      <c r="X9" s="29"/>
      <c r="Y9" s="29"/>
      <c r="Z9" s="29"/>
    </row>
    <row r="10" spans="1:26" ht="18.600000000000001" customHeight="1" x14ac:dyDescent="0.15">
      <c r="A10" s="163"/>
      <c r="B10" s="164"/>
      <c r="C10" s="109" t="s">
        <v>103</v>
      </c>
      <c r="D10" s="121">
        <v>122.6</v>
      </c>
      <c r="E10" s="121">
        <v>24.5</v>
      </c>
      <c r="F10" s="170"/>
      <c r="G10" s="121">
        <v>121.3</v>
      </c>
      <c r="H10" s="121">
        <v>23.6</v>
      </c>
      <c r="I10" s="170"/>
      <c r="K10" s="171"/>
      <c r="L10" s="172"/>
      <c r="M10" s="109" t="s">
        <v>103</v>
      </c>
      <c r="N10" s="168">
        <v>122.5</v>
      </c>
      <c r="O10" s="168">
        <v>24.3</v>
      </c>
      <c r="P10" s="173"/>
      <c r="Q10" s="168">
        <v>121.6</v>
      </c>
      <c r="R10" s="168">
        <v>23.9</v>
      </c>
      <c r="S10" s="173"/>
      <c r="T10" s="29"/>
      <c r="U10" s="29"/>
      <c r="V10" s="29"/>
      <c r="W10" s="29"/>
      <c r="X10" s="29"/>
      <c r="Y10" s="29"/>
      <c r="Z10" s="29"/>
    </row>
    <row r="11" spans="1:26" ht="18.600000000000001" customHeight="1" x14ac:dyDescent="0.15">
      <c r="A11" s="163"/>
      <c r="B11" s="164"/>
      <c r="C11" s="109" t="s">
        <v>104</v>
      </c>
      <c r="D11" s="121">
        <v>122.7</v>
      </c>
      <c r="E11" s="121">
        <v>24.7</v>
      </c>
      <c r="F11" s="170"/>
      <c r="G11" s="121">
        <v>121.5</v>
      </c>
      <c r="H11" s="121">
        <v>23.9</v>
      </c>
      <c r="I11" s="170"/>
      <c r="K11" s="171"/>
      <c r="L11" s="174"/>
      <c r="M11" s="109" t="s">
        <v>104</v>
      </c>
      <c r="N11" s="168">
        <v>122.2</v>
      </c>
      <c r="O11" s="168">
        <v>24.1</v>
      </c>
      <c r="P11" s="173"/>
      <c r="Q11" s="168">
        <v>121.3</v>
      </c>
      <c r="R11" s="168">
        <v>23.6</v>
      </c>
      <c r="S11" s="173"/>
      <c r="T11" s="29"/>
      <c r="U11" s="29"/>
      <c r="V11" s="29"/>
      <c r="W11" s="29"/>
      <c r="X11" s="29"/>
      <c r="Y11" s="29"/>
      <c r="Z11" s="29"/>
    </row>
    <row r="12" spans="1:26" ht="18.600000000000001" customHeight="1" x14ac:dyDescent="0.15">
      <c r="A12" s="163"/>
      <c r="B12" s="164" t="s">
        <v>106</v>
      </c>
      <c r="C12" s="109" t="s">
        <v>102</v>
      </c>
      <c r="D12" s="121">
        <v>128.6</v>
      </c>
      <c r="E12" s="121">
        <v>27.8</v>
      </c>
      <c r="F12" s="170"/>
      <c r="G12" s="121">
        <v>127.8</v>
      </c>
      <c r="H12" s="121">
        <v>27</v>
      </c>
      <c r="I12" s="170"/>
      <c r="K12" s="171"/>
      <c r="L12" s="167" t="s">
        <v>106</v>
      </c>
      <c r="M12" s="109" t="s">
        <v>102</v>
      </c>
      <c r="N12" s="168">
        <v>128.5</v>
      </c>
      <c r="O12" s="168">
        <v>27.6</v>
      </c>
      <c r="P12" s="173"/>
      <c r="Q12" s="168">
        <v>127.7</v>
      </c>
      <c r="R12" s="168">
        <v>26.9</v>
      </c>
      <c r="S12" s="173"/>
      <c r="T12" s="29"/>
      <c r="U12" s="29"/>
      <c r="V12" s="29"/>
      <c r="W12" s="29"/>
      <c r="X12" s="29"/>
      <c r="Y12" s="29"/>
      <c r="Z12" s="29"/>
    </row>
    <row r="13" spans="1:26" ht="18.600000000000001" customHeight="1" x14ac:dyDescent="0.15">
      <c r="A13" s="163"/>
      <c r="B13" s="164"/>
      <c r="C13" s="109" t="s">
        <v>103</v>
      </c>
      <c r="D13" s="121">
        <v>128.30000000000001</v>
      </c>
      <c r="E13" s="121">
        <v>27.6</v>
      </c>
      <c r="F13" s="170"/>
      <c r="G13" s="121">
        <v>127.6</v>
      </c>
      <c r="H13" s="121">
        <v>26.9</v>
      </c>
      <c r="I13" s="170"/>
      <c r="K13" s="171"/>
      <c r="L13" s="172"/>
      <c r="M13" s="109" t="s">
        <v>103</v>
      </c>
      <c r="N13" s="168">
        <v>128.30000000000001</v>
      </c>
      <c r="O13" s="168">
        <v>27.6</v>
      </c>
      <c r="P13" s="173"/>
      <c r="Q13" s="168">
        <v>127.4</v>
      </c>
      <c r="R13" s="168">
        <v>26.7</v>
      </c>
      <c r="S13" s="173"/>
      <c r="T13" s="29"/>
      <c r="U13" s="29"/>
      <c r="V13" s="29"/>
      <c r="W13" s="29"/>
      <c r="X13" s="29"/>
      <c r="Y13" s="29"/>
      <c r="Z13" s="29"/>
    </row>
    <row r="14" spans="1:26" ht="18.600000000000001" customHeight="1" x14ac:dyDescent="0.15">
      <c r="A14" s="163"/>
      <c r="B14" s="164"/>
      <c r="C14" s="109" t="s">
        <v>104</v>
      </c>
      <c r="D14" s="121">
        <v>129</v>
      </c>
      <c r="E14" s="121">
        <v>28.5</v>
      </c>
      <c r="F14" s="170"/>
      <c r="G14" s="121">
        <v>127.5</v>
      </c>
      <c r="H14" s="121">
        <v>27</v>
      </c>
      <c r="I14" s="170"/>
      <c r="K14" s="171"/>
      <c r="L14" s="174"/>
      <c r="M14" s="109" t="s">
        <v>104</v>
      </c>
      <c r="N14" s="168">
        <v>128.30000000000001</v>
      </c>
      <c r="O14" s="168">
        <v>27.7</v>
      </c>
      <c r="P14" s="173"/>
      <c r="Q14" s="168">
        <v>127.2</v>
      </c>
      <c r="R14" s="168">
        <v>26.8</v>
      </c>
      <c r="S14" s="173"/>
      <c r="T14" s="29"/>
      <c r="U14" s="29"/>
      <c r="V14" s="29"/>
      <c r="W14" s="29"/>
      <c r="X14" s="29"/>
      <c r="Y14" s="29"/>
      <c r="Z14" s="29"/>
    </row>
    <row r="15" spans="1:26" ht="18.600000000000001" customHeight="1" x14ac:dyDescent="0.15">
      <c r="A15" s="163"/>
      <c r="B15" s="164" t="s">
        <v>107</v>
      </c>
      <c r="C15" s="109" t="s">
        <v>102</v>
      </c>
      <c r="D15" s="121">
        <v>134.1</v>
      </c>
      <c r="E15" s="121">
        <v>31.4</v>
      </c>
      <c r="F15" s="170"/>
      <c r="G15" s="121">
        <v>134.4</v>
      </c>
      <c r="H15" s="121">
        <v>31</v>
      </c>
      <c r="I15" s="170"/>
      <c r="K15" s="171"/>
      <c r="L15" s="167" t="s">
        <v>107</v>
      </c>
      <c r="M15" s="109" t="s">
        <v>102</v>
      </c>
      <c r="N15" s="168">
        <v>134</v>
      </c>
      <c r="O15" s="168">
        <v>31.2</v>
      </c>
      <c r="P15" s="173"/>
      <c r="Q15" s="168">
        <v>134.1</v>
      </c>
      <c r="R15" s="168">
        <v>30.5</v>
      </c>
      <c r="S15" s="173"/>
      <c r="T15" s="29"/>
      <c r="U15" s="29"/>
      <c r="V15" s="29"/>
      <c r="W15" s="29"/>
      <c r="X15" s="29"/>
      <c r="Y15" s="29"/>
      <c r="Z15" s="29"/>
    </row>
    <row r="16" spans="1:26" ht="18.600000000000001" customHeight="1" x14ac:dyDescent="0.15">
      <c r="A16" s="163"/>
      <c r="B16" s="164"/>
      <c r="C16" s="109" t="s">
        <v>103</v>
      </c>
      <c r="D16" s="121">
        <v>133.5</v>
      </c>
      <c r="E16" s="121">
        <v>31.1</v>
      </c>
      <c r="F16" s="170"/>
      <c r="G16" s="121">
        <v>134.1</v>
      </c>
      <c r="H16" s="121">
        <v>30.6</v>
      </c>
      <c r="I16" s="170"/>
      <c r="K16" s="171"/>
      <c r="L16" s="172"/>
      <c r="M16" s="109" t="s">
        <v>103</v>
      </c>
      <c r="N16" s="168">
        <v>133.6</v>
      </c>
      <c r="O16" s="168">
        <v>31.2</v>
      </c>
      <c r="P16" s="173"/>
      <c r="Q16" s="168">
        <v>133.69999999999999</v>
      </c>
      <c r="R16" s="168">
        <v>30.5</v>
      </c>
      <c r="S16" s="173"/>
      <c r="T16" s="29"/>
      <c r="U16" s="29"/>
      <c r="V16" s="29"/>
      <c r="W16" s="29"/>
      <c r="X16" s="29"/>
      <c r="Y16" s="29"/>
      <c r="Z16" s="29"/>
    </row>
    <row r="17" spans="1:26" ht="18.600000000000001" customHeight="1" x14ac:dyDescent="0.15">
      <c r="A17" s="163"/>
      <c r="B17" s="164"/>
      <c r="C17" s="109" t="s">
        <v>104</v>
      </c>
      <c r="D17" s="121">
        <v>133.19999999999999</v>
      </c>
      <c r="E17" s="121">
        <v>31.1</v>
      </c>
      <c r="F17" s="170"/>
      <c r="G17" s="121">
        <v>134.19999999999999</v>
      </c>
      <c r="H17" s="121">
        <v>31.2</v>
      </c>
      <c r="I17" s="170"/>
      <c r="K17" s="171"/>
      <c r="L17" s="174"/>
      <c r="M17" s="109" t="s">
        <v>104</v>
      </c>
      <c r="N17" s="168">
        <v>134.30000000000001</v>
      </c>
      <c r="O17" s="168">
        <v>32</v>
      </c>
      <c r="P17" s="173"/>
      <c r="Q17" s="168">
        <v>133.69999999999999</v>
      </c>
      <c r="R17" s="168">
        <v>30.5</v>
      </c>
      <c r="S17" s="173"/>
      <c r="T17" s="29"/>
      <c r="U17" s="29"/>
      <c r="V17" s="29"/>
      <c r="W17" s="29"/>
      <c r="X17" s="29"/>
      <c r="Y17" s="29"/>
      <c r="Z17" s="29"/>
    </row>
    <row r="18" spans="1:26" ht="18.600000000000001" customHeight="1" x14ac:dyDescent="0.15">
      <c r="A18" s="163"/>
      <c r="B18" s="164" t="s">
        <v>108</v>
      </c>
      <c r="C18" s="109" t="s">
        <v>102</v>
      </c>
      <c r="D18" s="121">
        <v>139.6</v>
      </c>
      <c r="E18" s="121">
        <v>35.299999999999997</v>
      </c>
      <c r="F18" s="170"/>
      <c r="G18" s="121">
        <v>141.4</v>
      </c>
      <c r="H18" s="121">
        <v>35.299999999999997</v>
      </c>
      <c r="I18" s="170"/>
      <c r="K18" s="171"/>
      <c r="L18" s="167" t="s">
        <v>108</v>
      </c>
      <c r="M18" s="109" t="s">
        <v>102</v>
      </c>
      <c r="N18" s="168">
        <v>139.69999999999999</v>
      </c>
      <c r="O18" s="168">
        <v>35.200000000000003</v>
      </c>
      <c r="P18" s="173"/>
      <c r="Q18" s="168">
        <v>141.1</v>
      </c>
      <c r="R18" s="168">
        <v>35</v>
      </c>
      <c r="S18" s="173"/>
      <c r="T18" s="29"/>
      <c r="U18" s="29"/>
      <c r="V18" s="29"/>
      <c r="W18" s="29"/>
      <c r="X18" s="29"/>
      <c r="Y18" s="29"/>
      <c r="Z18" s="29"/>
    </row>
    <row r="19" spans="1:26" ht="18.600000000000001" customHeight="1" x14ac:dyDescent="0.15">
      <c r="A19" s="163"/>
      <c r="B19" s="164"/>
      <c r="C19" s="109" t="s">
        <v>103</v>
      </c>
      <c r="D19" s="121">
        <v>139</v>
      </c>
      <c r="E19" s="121">
        <v>35</v>
      </c>
      <c r="F19" s="170"/>
      <c r="G19" s="121">
        <v>140.80000000000001</v>
      </c>
      <c r="H19" s="121">
        <v>34.9</v>
      </c>
      <c r="I19" s="170"/>
      <c r="K19" s="171"/>
      <c r="L19" s="172"/>
      <c r="M19" s="109" t="s">
        <v>103</v>
      </c>
      <c r="N19" s="168">
        <v>139.19999999999999</v>
      </c>
      <c r="O19" s="168">
        <v>35.200000000000003</v>
      </c>
      <c r="P19" s="173"/>
      <c r="Q19" s="168">
        <v>141</v>
      </c>
      <c r="R19" s="168">
        <v>35.200000000000003</v>
      </c>
      <c r="S19" s="173"/>
      <c r="T19" s="29"/>
      <c r="U19" s="29"/>
      <c r="V19" s="29"/>
      <c r="W19" s="29"/>
      <c r="X19" s="29"/>
      <c r="Y19" s="29"/>
      <c r="Z19" s="29"/>
    </row>
    <row r="20" spans="1:26" ht="18.600000000000001" customHeight="1" x14ac:dyDescent="0.15">
      <c r="A20" s="163"/>
      <c r="B20" s="164"/>
      <c r="C20" s="109" t="s">
        <v>104</v>
      </c>
      <c r="D20" s="121">
        <v>138.5</v>
      </c>
      <c r="E20" s="121">
        <v>35</v>
      </c>
      <c r="F20" s="170"/>
      <c r="G20" s="121">
        <v>140.69999999999999</v>
      </c>
      <c r="H20" s="121">
        <v>34.799999999999997</v>
      </c>
      <c r="I20" s="170"/>
      <c r="K20" s="171"/>
      <c r="L20" s="174"/>
      <c r="M20" s="109" t="s">
        <v>104</v>
      </c>
      <c r="N20" s="168">
        <v>138.80000000000001</v>
      </c>
      <c r="O20" s="168">
        <v>35.1</v>
      </c>
      <c r="P20" s="173"/>
      <c r="Q20" s="168">
        <v>140.9</v>
      </c>
      <c r="R20" s="168">
        <v>35.5</v>
      </c>
      <c r="S20" s="173"/>
      <c r="T20" s="29"/>
      <c r="U20" s="29"/>
      <c r="V20" s="29"/>
      <c r="W20" s="29"/>
      <c r="X20" s="29"/>
      <c r="Y20" s="29"/>
      <c r="Z20" s="29"/>
    </row>
    <row r="21" spans="1:26" ht="18.600000000000001" customHeight="1" x14ac:dyDescent="0.15">
      <c r="A21" s="163"/>
      <c r="B21" s="164" t="s">
        <v>109</v>
      </c>
      <c r="C21" s="109" t="s">
        <v>102</v>
      </c>
      <c r="D21" s="121">
        <v>146.19999999999999</v>
      </c>
      <c r="E21" s="121">
        <v>39.9</v>
      </c>
      <c r="F21" s="170"/>
      <c r="G21" s="121">
        <v>147.9</v>
      </c>
      <c r="H21" s="121">
        <v>40.200000000000003</v>
      </c>
      <c r="I21" s="170"/>
      <c r="K21" s="171"/>
      <c r="L21" s="167" t="s">
        <v>109</v>
      </c>
      <c r="M21" s="109" t="s">
        <v>102</v>
      </c>
      <c r="N21" s="168">
        <v>146</v>
      </c>
      <c r="O21" s="168">
        <v>39.6</v>
      </c>
      <c r="P21" s="173"/>
      <c r="Q21" s="168">
        <v>147.80000000000001</v>
      </c>
      <c r="R21" s="168">
        <v>40.1</v>
      </c>
      <c r="S21" s="173"/>
      <c r="T21" s="29"/>
      <c r="U21" s="29"/>
      <c r="V21" s="29"/>
      <c r="W21" s="29"/>
      <c r="X21" s="29"/>
      <c r="Y21" s="29"/>
      <c r="Z21" s="29"/>
    </row>
    <row r="22" spans="1:26" ht="18.600000000000001" customHeight="1" x14ac:dyDescent="0.15">
      <c r="A22" s="163"/>
      <c r="B22" s="164"/>
      <c r="C22" s="109" t="s">
        <v>103</v>
      </c>
      <c r="D22" s="121">
        <v>145.80000000000001</v>
      </c>
      <c r="E22" s="121">
        <v>39.9</v>
      </c>
      <c r="F22" s="170"/>
      <c r="G22" s="121">
        <v>147.4</v>
      </c>
      <c r="H22" s="121">
        <v>39.9</v>
      </c>
      <c r="I22" s="170"/>
      <c r="K22" s="171"/>
      <c r="L22" s="172"/>
      <c r="M22" s="109" t="s">
        <v>103</v>
      </c>
      <c r="N22" s="168">
        <v>145.69999999999999</v>
      </c>
      <c r="O22" s="168">
        <v>39.6</v>
      </c>
      <c r="P22" s="173"/>
      <c r="Q22" s="168">
        <v>147.30000000000001</v>
      </c>
      <c r="R22" s="168">
        <v>39.799999999999997</v>
      </c>
      <c r="S22" s="173"/>
      <c r="T22" s="29"/>
      <c r="U22" s="29"/>
      <c r="V22" s="29"/>
      <c r="W22" s="29"/>
      <c r="X22" s="29"/>
      <c r="Y22" s="29"/>
      <c r="Z22" s="29"/>
    </row>
    <row r="23" spans="1:26" ht="18.600000000000001" customHeight="1" x14ac:dyDescent="0.15">
      <c r="A23" s="163"/>
      <c r="B23" s="164"/>
      <c r="C23" s="109" t="s">
        <v>104</v>
      </c>
      <c r="D23" s="121">
        <v>145</v>
      </c>
      <c r="E23" s="121">
        <v>38.700000000000003</v>
      </c>
      <c r="F23" s="170"/>
      <c r="G23" s="121">
        <v>147.30000000000001</v>
      </c>
      <c r="H23" s="121">
        <v>39.799999999999997</v>
      </c>
      <c r="I23" s="170"/>
      <c r="K23" s="175"/>
      <c r="L23" s="174"/>
      <c r="M23" s="109" t="s">
        <v>104</v>
      </c>
      <c r="N23" s="168">
        <v>144.69999999999999</v>
      </c>
      <c r="O23" s="168">
        <v>39.200000000000003</v>
      </c>
      <c r="P23" s="173"/>
      <c r="Q23" s="168">
        <v>146.9</v>
      </c>
      <c r="R23" s="168">
        <v>39.5</v>
      </c>
      <c r="S23" s="173"/>
      <c r="T23" s="29"/>
      <c r="U23" s="29"/>
      <c r="V23" s="29"/>
      <c r="W23" s="29"/>
      <c r="X23" s="29"/>
      <c r="Y23" s="29"/>
      <c r="Z23" s="29"/>
    </row>
    <row r="24" spans="1:26" ht="18.600000000000001" customHeight="1" x14ac:dyDescent="0.15">
      <c r="A24" s="176" t="s">
        <v>110</v>
      </c>
      <c r="B24" s="164" t="s">
        <v>101</v>
      </c>
      <c r="C24" s="109" t="s">
        <v>102</v>
      </c>
      <c r="D24" s="121">
        <v>154.19999999999999</v>
      </c>
      <c r="E24" s="121">
        <v>45.8</v>
      </c>
      <c r="F24" s="170"/>
      <c r="G24" s="121">
        <v>152.30000000000001</v>
      </c>
      <c r="H24" s="121">
        <v>44.5</v>
      </c>
      <c r="I24" s="170"/>
      <c r="K24" s="166" t="s">
        <v>110</v>
      </c>
      <c r="L24" s="167" t="s">
        <v>101</v>
      </c>
      <c r="M24" s="109" t="s">
        <v>102</v>
      </c>
      <c r="N24" s="168">
        <v>154</v>
      </c>
      <c r="O24" s="168">
        <v>45.3</v>
      </c>
      <c r="P24" s="173"/>
      <c r="Q24" s="168">
        <v>152.30000000000001</v>
      </c>
      <c r="R24" s="168">
        <v>44.4</v>
      </c>
      <c r="S24" s="173"/>
      <c r="T24" s="29"/>
      <c r="U24" s="29"/>
      <c r="V24" s="29"/>
      <c r="W24" s="29"/>
      <c r="X24" s="29"/>
      <c r="Y24" s="29"/>
      <c r="Z24" s="29"/>
    </row>
    <row r="25" spans="1:26" ht="18.600000000000001" customHeight="1" x14ac:dyDescent="0.15">
      <c r="A25" s="176"/>
      <c r="B25" s="164"/>
      <c r="C25" s="109" t="s">
        <v>103</v>
      </c>
      <c r="D25" s="121">
        <v>153.5</v>
      </c>
      <c r="E25" s="121">
        <v>45.2</v>
      </c>
      <c r="F25" s="170"/>
      <c r="G25" s="121">
        <v>151.9</v>
      </c>
      <c r="H25" s="121">
        <v>44.1</v>
      </c>
      <c r="I25" s="170"/>
      <c r="K25" s="171"/>
      <c r="L25" s="172"/>
      <c r="M25" s="109" t="s">
        <v>103</v>
      </c>
      <c r="N25" s="168">
        <v>153.30000000000001</v>
      </c>
      <c r="O25" s="168">
        <v>45.1</v>
      </c>
      <c r="P25" s="173"/>
      <c r="Q25" s="168">
        <v>151.9</v>
      </c>
      <c r="R25" s="168">
        <v>44</v>
      </c>
      <c r="S25" s="173"/>
      <c r="T25" s="29"/>
      <c r="U25" s="29"/>
      <c r="V25" s="29"/>
      <c r="W25" s="29"/>
      <c r="X25" s="29"/>
      <c r="Y25" s="29"/>
      <c r="Z25" s="29"/>
    </row>
    <row r="26" spans="1:26" ht="18.600000000000001" customHeight="1" x14ac:dyDescent="0.15">
      <c r="A26" s="176"/>
      <c r="B26" s="164"/>
      <c r="C26" s="109" t="s">
        <v>104</v>
      </c>
      <c r="D26" s="121">
        <v>153.6</v>
      </c>
      <c r="E26" s="121">
        <v>46.6</v>
      </c>
      <c r="F26" s="170"/>
      <c r="G26" s="121">
        <v>151.9</v>
      </c>
      <c r="H26" s="121">
        <v>43.9</v>
      </c>
      <c r="I26" s="170"/>
      <c r="K26" s="171"/>
      <c r="L26" s="174"/>
      <c r="M26" s="109" t="s">
        <v>104</v>
      </c>
      <c r="N26" s="168">
        <v>152.69999999999999</v>
      </c>
      <c r="O26" s="168">
        <v>44.3</v>
      </c>
      <c r="P26" s="173"/>
      <c r="Q26" s="168">
        <v>151.69999999999999</v>
      </c>
      <c r="R26" s="168">
        <v>44.1</v>
      </c>
      <c r="S26" s="173"/>
      <c r="T26" s="29"/>
      <c r="U26" s="29"/>
      <c r="V26" s="29"/>
      <c r="W26" s="29"/>
      <c r="X26" s="29"/>
      <c r="Y26" s="29"/>
      <c r="Z26" s="29"/>
    </row>
    <row r="27" spans="1:26" ht="18.600000000000001" customHeight="1" x14ac:dyDescent="0.15">
      <c r="A27" s="176"/>
      <c r="B27" s="164" t="s">
        <v>105</v>
      </c>
      <c r="C27" s="109" t="s">
        <v>102</v>
      </c>
      <c r="D27" s="121">
        <v>161.1</v>
      </c>
      <c r="E27" s="121">
        <v>50.6</v>
      </c>
      <c r="F27" s="170"/>
      <c r="G27" s="121">
        <v>155</v>
      </c>
      <c r="H27" s="121">
        <v>47.6</v>
      </c>
      <c r="I27" s="170"/>
      <c r="K27" s="171"/>
      <c r="L27" s="167" t="s">
        <v>105</v>
      </c>
      <c r="M27" s="109" t="s">
        <v>102</v>
      </c>
      <c r="N27" s="168">
        <v>161.1</v>
      </c>
      <c r="O27" s="168">
        <v>50.5</v>
      </c>
      <c r="P27" s="173"/>
      <c r="Q27" s="168">
        <v>155</v>
      </c>
      <c r="R27" s="168">
        <v>47.5</v>
      </c>
      <c r="S27" s="173"/>
      <c r="T27" s="29"/>
      <c r="U27" s="29"/>
      <c r="V27" s="29"/>
      <c r="W27" s="29"/>
      <c r="X27" s="29"/>
      <c r="Y27" s="29"/>
      <c r="Z27" s="29"/>
    </row>
    <row r="28" spans="1:26" ht="18.600000000000001" customHeight="1" x14ac:dyDescent="0.15">
      <c r="A28" s="176"/>
      <c r="B28" s="164"/>
      <c r="C28" s="109" t="s">
        <v>103</v>
      </c>
      <c r="D28" s="121">
        <v>160.5</v>
      </c>
      <c r="E28" s="121">
        <v>49.6</v>
      </c>
      <c r="F28" s="170"/>
      <c r="G28" s="121">
        <v>154.80000000000001</v>
      </c>
      <c r="H28" s="121">
        <v>47.3</v>
      </c>
      <c r="I28" s="170"/>
      <c r="K28" s="171"/>
      <c r="L28" s="172"/>
      <c r="M28" s="109" t="s">
        <v>103</v>
      </c>
      <c r="N28" s="168">
        <v>160.4</v>
      </c>
      <c r="O28" s="168">
        <v>49.5</v>
      </c>
      <c r="P28" s="173"/>
      <c r="Q28" s="168">
        <v>154.6</v>
      </c>
      <c r="R28" s="168">
        <v>47</v>
      </c>
      <c r="S28" s="173"/>
      <c r="T28" s="29"/>
      <c r="U28" s="29"/>
      <c r="V28" s="29"/>
      <c r="W28" s="29"/>
      <c r="X28" s="29"/>
      <c r="Y28" s="29"/>
      <c r="Z28" s="29"/>
    </row>
    <row r="29" spans="1:26" ht="18.600000000000001" customHeight="1" x14ac:dyDescent="0.15">
      <c r="A29" s="176"/>
      <c r="B29" s="164"/>
      <c r="C29" s="109" t="s">
        <v>104</v>
      </c>
      <c r="D29" s="121">
        <v>160.30000000000001</v>
      </c>
      <c r="E29" s="121">
        <v>49.7</v>
      </c>
      <c r="F29" s="170"/>
      <c r="G29" s="121">
        <v>154.80000000000001</v>
      </c>
      <c r="H29" s="121">
        <v>47.6</v>
      </c>
      <c r="I29" s="170"/>
      <c r="K29" s="171"/>
      <c r="L29" s="174"/>
      <c r="M29" s="109" t="s">
        <v>104</v>
      </c>
      <c r="N29" s="168">
        <v>160.9</v>
      </c>
      <c r="O29" s="168">
        <v>51.4</v>
      </c>
      <c r="P29" s="173"/>
      <c r="Q29" s="168">
        <v>154.4</v>
      </c>
      <c r="R29" s="168">
        <v>47.2</v>
      </c>
      <c r="S29" s="173"/>
      <c r="T29" s="29"/>
      <c r="U29" s="29"/>
      <c r="V29" s="29"/>
      <c r="W29" s="29"/>
      <c r="X29" s="29"/>
      <c r="Y29" s="29"/>
      <c r="Z29" s="29"/>
    </row>
    <row r="30" spans="1:26" ht="18.600000000000001" customHeight="1" x14ac:dyDescent="0.15">
      <c r="A30" s="176"/>
      <c r="B30" s="164" t="s">
        <v>106</v>
      </c>
      <c r="C30" s="109" t="s">
        <v>102</v>
      </c>
      <c r="D30" s="121">
        <v>166</v>
      </c>
      <c r="E30" s="121">
        <v>54.9</v>
      </c>
      <c r="F30" s="170"/>
      <c r="G30" s="121">
        <v>156.4</v>
      </c>
      <c r="H30" s="121">
        <v>49.8</v>
      </c>
      <c r="I30" s="170"/>
      <c r="K30" s="171"/>
      <c r="L30" s="167" t="s">
        <v>106</v>
      </c>
      <c r="M30" s="109" t="s">
        <v>102</v>
      </c>
      <c r="N30" s="168">
        <v>166.1</v>
      </c>
      <c r="O30" s="168">
        <v>55</v>
      </c>
      <c r="P30" s="173"/>
      <c r="Q30" s="168">
        <v>156.4</v>
      </c>
      <c r="R30" s="168">
        <v>49.6</v>
      </c>
      <c r="S30" s="173"/>
      <c r="T30" s="29"/>
      <c r="U30" s="29"/>
      <c r="V30" s="29"/>
      <c r="W30" s="29"/>
      <c r="X30" s="29"/>
      <c r="Y30" s="29"/>
      <c r="Z30" s="29"/>
    </row>
    <row r="31" spans="1:26" ht="18.600000000000001" customHeight="1" x14ac:dyDescent="0.15">
      <c r="A31" s="176"/>
      <c r="B31" s="164"/>
      <c r="C31" s="109" t="s">
        <v>103</v>
      </c>
      <c r="D31" s="121">
        <v>165.3</v>
      </c>
      <c r="E31" s="121">
        <v>54.7</v>
      </c>
      <c r="F31" s="170"/>
      <c r="G31" s="121">
        <v>156.19999999999999</v>
      </c>
      <c r="H31" s="121">
        <v>49.3</v>
      </c>
      <c r="I31" s="170"/>
      <c r="K31" s="171"/>
      <c r="L31" s="172"/>
      <c r="M31" s="109" t="s">
        <v>103</v>
      </c>
      <c r="N31" s="168">
        <v>165.5</v>
      </c>
      <c r="O31" s="168">
        <v>54.2</v>
      </c>
      <c r="P31" s="173"/>
      <c r="Q31" s="168">
        <v>156.4</v>
      </c>
      <c r="R31" s="168">
        <v>49.5</v>
      </c>
      <c r="S31" s="173"/>
      <c r="T31" s="29"/>
      <c r="U31" s="29"/>
      <c r="V31" s="29"/>
      <c r="W31" s="29"/>
      <c r="X31" s="29"/>
      <c r="Y31" s="29"/>
      <c r="Z31" s="29"/>
    </row>
    <row r="32" spans="1:26" ht="18.600000000000001" customHeight="1" x14ac:dyDescent="0.15">
      <c r="A32" s="176"/>
      <c r="B32" s="164"/>
      <c r="C32" s="109" t="s">
        <v>104</v>
      </c>
      <c r="D32" s="121">
        <v>164.5</v>
      </c>
      <c r="E32" s="121">
        <v>54.1</v>
      </c>
      <c r="F32" s="177"/>
      <c r="G32" s="121">
        <v>155.9</v>
      </c>
      <c r="H32" s="121">
        <v>49.4</v>
      </c>
      <c r="I32" s="177"/>
      <c r="K32" s="175"/>
      <c r="L32" s="174"/>
      <c r="M32" s="109" t="s">
        <v>104</v>
      </c>
      <c r="N32" s="168">
        <v>165.5</v>
      </c>
      <c r="O32" s="168">
        <v>54.3</v>
      </c>
      <c r="P32" s="178"/>
      <c r="Q32" s="168">
        <v>156.1</v>
      </c>
      <c r="R32" s="168">
        <v>49.8</v>
      </c>
      <c r="S32" s="178"/>
      <c r="T32" s="29"/>
      <c r="U32" s="28"/>
      <c r="V32" s="28"/>
      <c r="W32" s="28"/>
      <c r="X32" s="28"/>
      <c r="Y32" s="28"/>
      <c r="Z32" s="28"/>
    </row>
    <row r="33" spans="1:26" x14ac:dyDescent="0.15">
      <c r="A33" s="115" t="s">
        <v>194</v>
      </c>
      <c r="C33" s="81"/>
      <c r="E33" s="179"/>
      <c r="F33" s="179"/>
      <c r="G33" s="179"/>
      <c r="H33" s="179"/>
      <c r="I33" s="180" t="s">
        <v>123</v>
      </c>
      <c r="K33" s="2" t="s">
        <v>194</v>
      </c>
      <c r="M33" s="81"/>
      <c r="N33" s="181"/>
      <c r="O33" s="181"/>
      <c r="P33" s="181"/>
      <c r="Q33" s="181"/>
      <c r="R33" s="181"/>
      <c r="S33" s="181" t="s">
        <v>123</v>
      </c>
      <c r="T33" s="29"/>
      <c r="U33" s="28"/>
      <c r="V33" s="28"/>
      <c r="W33" s="28"/>
      <c r="X33" s="28"/>
      <c r="Y33" s="28"/>
      <c r="Z33" s="28"/>
    </row>
    <row r="34" spans="1:26" x14ac:dyDescent="0.15">
      <c r="A34" s="2" t="s">
        <v>125</v>
      </c>
      <c r="D34" s="181"/>
      <c r="E34" s="181"/>
      <c r="F34" s="181"/>
      <c r="G34" s="181"/>
      <c r="H34" s="181"/>
      <c r="K34" s="2" t="s">
        <v>259</v>
      </c>
      <c r="N34" s="181"/>
      <c r="O34" s="181"/>
      <c r="P34" s="181"/>
      <c r="Q34" s="181"/>
      <c r="R34" s="181"/>
      <c r="S34" s="181"/>
      <c r="T34" s="29"/>
      <c r="U34" s="29"/>
      <c r="V34" s="29"/>
      <c r="W34" s="29"/>
      <c r="X34" s="29"/>
      <c r="Y34" s="29"/>
      <c r="Z34" s="29"/>
    </row>
    <row r="35" spans="1:26" x14ac:dyDescent="0.15">
      <c r="A35" s="182" t="s">
        <v>236</v>
      </c>
      <c r="K35" s="2" t="s">
        <v>236</v>
      </c>
      <c r="M35" s="81"/>
      <c r="P35" s="4"/>
      <c r="Q35" s="4"/>
      <c r="S35" s="4"/>
      <c r="T35" s="29"/>
      <c r="U35" s="29"/>
      <c r="V35" s="29"/>
      <c r="W35" s="29"/>
      <c r="X35" s="29"/>
      <c r="Y35" s="29"/>
      <c r="Z35" s="29"/>
    </row>
    <row r="36" spans="1:26" x14ac:dyDescent="0.15">
      <c r="A36" s="183"/>
      <c r="K36" s="184"/>
      <c r="L36" s="185"/>
      <c r="M36" s="185"/>
      <c r="N36" s="185"/>
      <c r="O36" s="185"/>
      <c r="P36" s="185"/>
      <c r="Q36" s="185"/>
      <c r="R36" s="185"/>
    </row>
    <row r="38" spans="1:26" ht="17.25" customHeight="1" x14ac:dyDescent="0.2">
      <c r="A38" s="3" t="s">
        <v>112</v>
      </c>
      <c r="C38" s="81"/>
      <c r="I38" s="153"/>
      <c r="M38" s="81"/>
      <c r="S38" s="153"/>
    </row>
    <row r="39" spans="1:26" ht="13.5" customHeight="1" x14ac:dyDescent="0.2">
      <c r="A39" s="3"/>
      <c r="C39" s="81"/>
      <c r="I39" s="153"/>
      <c r="M39" s="81"/>
      <c r="S39" s="153"/>
    </row>
    <row r="40" spans="1:26" ht="18.600000000000001" customHeight="1" x14ac:dyDescent="0.15">
      <c r="C40" s="81"/>
      <c r="F40" s="154" t="s">
        <v>215</v>
      </c>
      <c r="G40" s="154"/>
      <c r="I40" s="4" t="s">
        <v>93</v>
      </c>
      <c r="M40" s="81"/>
      <c r="P40" s="154" t="s">
        <v>235</v>
      </c>
      <c r="Q40" s="154"/>
      <c r="S40" s="4" t="s">
        <v>93</v>
      </c>
      <c r="T40" s="29"/>
      <c r="U40" s="29"/>
      <c r="V40" s="29"/>
      <c r="W40" s="29"/>
      <c r="X40" s="29"/>
      <c r="Y40" s="29"/>
      <c r="Z40" s="29"/>
    </row>
    <row r="41" spans="1:26" ht="18.600000000000001" customHeight="1" x14ac:dyDescent="0.15">
      <c r="A41" s="6" t="s">
        <v>94</v>
      </c>
      <c r="B41" s="6"/>
      <c r="C41" s="6"/>
      <c r="D41" s="12" t="s">
        <v>95</v>
      </c>
      <c r="E41" s="12"/>
      <c r="F41" s="12"/>
      <c r="G41" s="12" t="s">
        <v>96</v>
      </c>
      <c r="H41" s="12"/>
      <c r="I41" s="12"/>
      <c r="K41" s="6" t="s">
        <v>94</v>
      </c>
      <c r="L41" s="6"/>
      <c r="M41" s="6"/>
      <c r="N41" s="12" t="s">
        <v>95</v>
      </c>
      <c r="O41" s="12"/>
      <c r="P41" s="12"/>
      <c r="Q41" s="12" t="s">
        <v>96</v>
      </c>
      <c r="R41" s="12"/>
      <c r="S41" s="12"/>
      <c r="T41" s="29"/>
      <c r="U41" s="29"/>
      <c r="V41" s="29"/>
      <c r="W41" s="29"/>
      <c r="X41" s="29"/>
      <c r="Y41" s="29"/>
      <c r="Z41" s="29"/>
    </row>
    <row r="42" spans="1:26" ht="18.600000000000001" customHeight="1" x14ac:dyDescent="0.15">
      <c r="A42" s="6"/>
      <c r="B42" s="6"/>
      <c r="C42" s="6"/>
      <c r="D42" s="109" t="s">
        <v>97</v>
      </c>
      <c r="E42" s="109" t="s">
        <v>98</v>
      </c>
      <c r="F42" s="109" t="s">
        <v>99</v>
      </c>
      <c r="G42" s="109" t="s">
        <v>97</v>
      </c>
      <c r="H42" s="109" t="s">
        <v>98</v>
      </c>
      <c r="I42" s="109" t="s">
        <v>99</v>
      </c>
      <c r="K42" s="6"/>
      <c r="L42" s="6"/>
      <c r="M42" s="6"/>
      <c r="N42" s="109" t="s">
        <v>97</v>
      </c>
      <c r="O42" s="109" t="s">
        <v>98</v>
      </c>
      <c r="P42" s="109" t="s">
        <v>99</v>
      </c>
      <c r="Q42" s="109" t="s">
        <v>97</v>
      </c>
      <c r="R42" s="109" t="s">
        <v>98</v>
      </c>
      <c r="S42" s="109" t="s">
        <v>99</v>
      </c>
      <c r="T42" s="29"/>
      <c r="U42" s="29"/>
      <c r="V42" s="29"/>
      <c r="W42" s="29"/>
      <c r="X42" s="29"/>
      <c r="Y42" s="29"/>
      <c r="Z42" s="29"/>
    </row>
    <row r="43" spans="1:26" ht="18.600000000000001" customHeight="1" x14ac:dyDescent="0.15">
      <c r="A43" s="163" t="s">
        <v>100</v>
      </c>
      <c r="B43" s="164" t="s">
        <v>101</v>
      </c>
      <c r="C43" s="109" t="s">
        <v>102</v>
      </c>
      <c r="D43" s="121">
        <v>116.7</v>
      </c>
      <c r="E43" s="121">
        <v>21.7</v>
      </c>
      <c r="F43" s="165"/>
      <c r="G43" s="121">
        <v>115.8</v>
      </c>
      <c r="H43" s="121">
        <v>21.2</v>
      </c>
      <c r="I43" s="165"/>
      <c r="K43" s="163" t="s">
        <v>100</v>
      </c>
      <c r="L43" s="164" t="s">
        <v>101</v>
      </c>
      <c r="M43" s="109" t="s">
        <v>102</v>
      </c>
      <c r="N43" s="121">
        <v>117</v>
      </c>
      <c r="O43" s="121">
        <v>21.8</v>
      </c>
      <c r="P43" s="165"/>
      <c r="Q43" s="121">
        <v>116</v>
      </c>
      <c r="R43" s="121">
        <v>21.3</v>
      </c>
      <c r="S43" s="165"/>
      <c r="T43" s="29"/>
      <c r="U43" s="29"/>
      <c r="V43" s="29"/>
      <c r="W43" s="29"/>
      <c r="X43" s="29"/>
      <c r="Y43" s="29"/>
      <c r="Z43" s="29"/>
    </row>
    <row r="44" spans="1:26" ht="18.600000000000001" customHeight="1" x14ac:dyDescent="0.15">
      <c r="A44" s="163"/>
      <c r="B44" s="164"/>
      <c r="C44" s="109" t="s">
        <v>103</v>
      </c>
      <c r="D44" s="121">
        <v>116.6</v>
      </c>
      <c r="E44" s="121">
        <v>21.8</v>
      </c>
      <c r="F44" s="170"/>
      <c r="G44" s="121">
        <v>115.2</v>
      </c>
      <c r="H44" s="121">
        <v>21</v>
      </c>
      <c r="I44" s="170"/>
      <c r="K44" s="163"/>
      <c r="L44" s="164"/>
      <c r="M44" s="109" t="s">
        <v>103</v>
      </c>
      <c r="N44" s="121">
        <v>116.5</v>
      </c>
      <c r="O44" s="121">
        <v>21.5</v>
      </c>
      <c r="P44" s="170"/>
      <c r="Q44" s="121">
        <v>115.5</v>
      </c>
      <c r="R44" s="121">
        <v>21.1</v>
      </c>
      <c r="S44" s="170"/>
      <c r="T44" s="29"/>
      <c r="U44" s="29"/>
      <c r="V44" s="29"/>
      <c r="W44" s="29"/>
      <c r="X44" s="29"/>
      <c r="Y44" s="29"/>
      <c r="Z44" s="29"/>
    </row>
    <row r="45" spans="1:26" ht="18.600000000000001" customHeight="1" x14ac:dyDescent="0.15">
      <c r="A45" s="163"/>
      <c r="B45" s="164"/>
      <c r="C45" s="109" t="s">
        <v>104</v>
      </c>
      <c r="D45" s="121">
        <v>117</v>
      </c>
      <c r="E45" s="121">
        <v>22.3</v>
      </c>
      <c r="F45" s="170"/>
      <c r="G45" s="121">
        <v>115.4</v>
      </c>
      <c r="H45" s="121">
        <v>21.2</v>
      </c>
      <c r="I45" s="170"/>
      <c r="K45" s="163"/>
      <c r="L45" s="164"/>
      <c r="M45" s="109" t="s">
        <v>104</v>
      </c>
      <c r="N45" s="121">
        <v>116.6</v>
      </c>
      <c r="O45" s="121">
        <v>22</v>
      </c>
      <c r="P45" s="170"/>
      <c r="Q45" s="121">
        <v>115.5</v>
      </c>
      <c r="R45" s="121">
        <v>21.3</v>
      </c>
      <c r="S45" s="170"/>
      <c r="T45" s="29"/>
      <c r="U45" s="29"/>
      <c r="V45" s="29"/>
      <c r="W45" s="29"/>
      <c r="X45" s="29"/>
      <c r="Y45" s="29"/>
      <c r="Z45" s="29"/>
    </row>
    <row r="46" spans="1:26" ht="18.600000000000001" customHeight="1" x14ac:dyDescent="0.15">
      <c r="A46" s="163"/>
      <c r="B46" s="164" t="s">
        <v>105</v>
      </c>
      <c r="C46" s="109" t="s">
        <v>102</v>
      </c>
      <c r="D46" s="121">
        <v>122.6</v>
      </c>
      <c r="E46" s="121">
        <v>24.5</v>
      </c>
      <c r="F46" s="170"/>
      <c r="G46" s="121">
        <v>121.8</v>
      </c>
      <c r="H46" s="121">
        <v>23.9</v>
      </c>
      <c r="I46" s="170"/>
      <c r="K46" s="163"/>
      <c r="L46" s="164" t="s">
        <v>105</v>
      </c>
      <c r="M46" s="109" t="s">
        <v>102</v>
      </c>
      <c r="N46" s="121">
        <v>122.9</v>
      </c>
      <c r="O46" s="121">
        <v>24.6</v>
      </c>
      <c r="P46" s="170"/>
      <c r="Q46" s="121">
        <v>122</v>
      </c>
      <c r="R46" s="121">
        <v>24</v>
      </c>
      <c r="S46" s="170"/>
      <c r="T46" s="29"/>
      <c r="U46" s="29"/>
      <c r="V46" s="29"/>
      <c r="W46" s="29"/>
      <c r="X46" s="29"/>
      <c r="Y46" s="29"/>
      <c r="Z46" s="29"/>
    </row>
    <row r="47" spans="1:26" ht="18.600000000000001" customHeight="1" x14ac:dyDescent="0.15">
      <c r="A47" s="163"/>
      <c r="B47" s="164"/>
      <c r="C47" s="109" t="s">
        <v>103</v>
      </c>
      <c r="D47" s="121">
        <v>122.3</v>
      </c>
      <c r="E47" s="121">
        <v>24</v>
      </c>
      <c r="F47" s="170"/>
      <c r="G47" s="121">
        <v>121.3</v>
      </c>
      <c r="H47" s="121">
        <v>23.8</v>
      </c>
      <c r="I47" s="170"/>
      <c r="K47" s="163"/>
      <c r="L47" s="164"/>
      <c r="M47" s="109" t="s">
        <v>103</v>
      </c>
      <c r="N47" s="121">
        <v>122.5</v>
      </c>
      <c r="O47" s="121">
        <v>24.1</v>
      </c>
      <c r="P47" s="170"/>
      <c r="Q47" s="121">
        <v>121.6</v>
      </c>
      <c r="R47" s="121">
        <v>23.7</v>
      </c>
      <c r="S47" s="170"/>
      <c r="T47" s="29"/>
      <c r="U47" s="29"/>
      <c r="V47" s="29"/>
      <c r="W47" s="29"/>
      <c r="X47" s="29"/>
      <c r="Y47" s="29"/>
      <c r="Z47" s="29"/>
    </row>
    <row r="48" spans="1:26" ht="18.600000000000001" customHeight="1" x14ac:dyDescent="0.15">
      <c r="A48" s="163"/>
      <c r="B48" s="164"/>
      <c r="C48" s="109" t="s">
        <v>104</v>
      </c>
      <c r="D48" s="121">
        <v>122</v>
      </c>
      <c r="E48" s="121">
        <v>24.4</v>
      </c>
      <c r="F48" s="170"/>
      <c r="G48" s="121">
        <v>121.3</v>
      </c>
      <c r="H48" s="121">
        <v>24.1</v>
      </c>
      <c r="I48" s="170"/>
      <c r="K48" s="163"/>
      <c r="L48" s="164"/>
      <c r="M48" s="109" t="s">
        <v>104</v>
      </c>
      <c r="N48" s="121">
        <v>123.1</v>
      </c>
      <c r="O48" s="121">
        <v>25.3</v>
      </c>
      <c r="P48" s="170"/>
      <c r="Q48" s="121">
        <v>121.4</v>
      </c>
      <c r="R48" s="121">
        <v>23.9</v>
      </c>
      <c r="S48" s="170"/>
      <c r="T48" s="29"/>
      <c r="U48" s="29"/>
      <c r="V48" s="29"/>
      <c r="W48" s="29"/>
      <c r="X48" s="29"/>
      <c r="Y48" s="29"/>
      <c r="Z48" s="29"/>
    </row>
    <row r="49" spans="1:26" ht="18.600000000000001" customHeight="1" x14ac:dyDescent="0.15">
      <c r="A49" s="163"/>
      <c r="B49" s="164" t="s">
        <v>106</v>
      </c>
      <c r="C49" s="109" t="s">
        <v>102</v>
      </c>
      <c r="D49" s="121">
        <v>128.30000000000001</v>
      </c>
      <c r="E49" s="121">
        <v>27.7</v>
      </c>
      <c r="F49" s="170"/>
      <c r="G49" s="121">
        <v>127.6</v>
      </c>
      <c r="H49" s="121">
        <v>27</v>
      </c>
      <c r="I49" s="170"/>
      <c r="K49" s="163"/>
      <c r="L49" s="164" t="s">
        <v>106</v>
      </c>
      <c r="M49" s="109" t="s">
        <v>102</v>
      </c>
      <c r="N49" s="121">
        <v>128.5</v>
      </c>
      <c r="O49" s="121">
        <v>28</v>
      </c>
      <c r="P49" s="170"/>
      <c r="Q49" s="121">
        <v>128.1</v>
      </c>
      <c r="R49" s="121">
        <v>27.3</v>
      </c>
      <c r="S49" s="170"/>
      <c r="T49" s="29"/>
      <c r="U49" s="29"/>
      <c r="V49" s="29"/>
      <c r="W49" s="29"/>
      <c r="X49" s="29"/>
      <c r="Y49" s="29"/>
      <c r="Z49" s="29"/>
    </row>
    <row r="50" spans="1:26" ht="18.600000000000001" customHeight="1" x14ac:dyDescent="0.15">
      <c r="A50" s="163"/>
      <c r="B50" s="164"/>
      <c r="C50" s="109" t="s">
        <v>103</v>
      </c>
      <c r="D50" s="121">
        <v>127.8</v>
      </c>
      <c r="E50" s="121">
        <v>27.3</v>
      </c>
      <c r="F50" s="170"/>
      <c r="G50" s="121">
        <v>127.4</v>
      </c>
      <c r="H50" s="121">
        <v>27</v>
      </c>
      <c r="I50" s="170"/>
      <c r="K50" s="163"/>
      <c r="L50" s="164"/>
      <c r="M50" s="109" t="s">
        <v>103</v>
      </c>
      <c r="N50" s="121">
        <v>127.9</v>
      </c>
      <c r="O50" s="121">
        <v>27.3</v>
      </c>
      <c r="P50" s="170"/>
      <c r="Q50" s="121">
        <v>127.6</v>
      </c>
      <c r="R50" s="121">
        <v>26.8</v>
      </c>
      <c r="S50" s="170"/>
      <c r="T50" s="29"/>
      <c r="U50" s="29"/>
      <c r="V50" s="29"/>
      <c r="W50" s="29"/>
      <c r="X50" s="29"/>
      <c r="Y50" s="29"/>
      <c r="Z50" s="29"/>
    </row>
    <row r="51" spans="1:26" ht="18.600000000000001" customHeight="1" x14ac:dyDescent="0.15">
      <c r="A51" s="163"/>
      <c r="B51" s="164"/>
      <c r="C51" s="109" t="s">
        <v>104</v>
      </c>
      <c r="D51" s="121">
        <v>127.5</v>
      </c>
      <c r="E51" s="121">
        <v>27.5</v>
      </c>
      <c r="F51" s="170"/>
      <c r="G51" s="121">
        <v>127</v>
      </c>
      <c r="H51" s="121">
        <v>26.7</v>
      </c>
      <c r="I51" s="170"/>
      <c r="K51" s="163"/>
      <c r="L51" s="164"/>
      <c r="M51" s="109" t="s">
        <v>104</v>
      </c>
      <c r="N51" s="121">
        <v>127.9</v>
      </c>
      <c r="O51" s="121">
        <v>27.9</v>
      </c>
      <c r="P51" s="170"/>
      <c r="Q51" s="121">
        <v>127.6</v>
      </c>
      <c r="R51" s="121">
        <v>27.6</v>
      </c>
      <c r="S51" s="170"/>
      <c r="T51" s="29"/>
      <c r="U51" s="29"/>
      <c r="V51" s="29"/>
      <c r="W51" s="29"/>
      <c r="X51" s="29"/>
      <c r="Y51" s="29"/>
      <c r="Z51" s="29"/>
    </row>
    <row r="52" spans="1:26" ht="18.600000000000001" customHeight="1" x14ac:dyDescent="0.15">
      <c r="A52" s="163"/>
      <c r="B52" s="164" t="s">
        <v>107</v>
      </c>
      <c r="C52" s="109" t="s">
        <v>102</v>
      </c>
      <c r="D52" s="121">
        <v>133.80000000000001</v>
      </c>
      <c r="E52" s="121">
        <v>31.3</v>
      </c>
      <c r="F52" s="170"/>
      <c r="G52" s="121">
        <v>134.1</v>
      </c>
      <c r="H52" s="121">
        <v>30.6</v>
      </c>
      <c r="I52" s="170"/>
      <c r="K52" s="163"/>
      <c r="L52" s="164" t="s">
        <v>107</v>
      </c>
      <c r="M52" s="109" t="s">
        <v>102</v>
      </c>
      <c r="N52" s="121">
        <v>133.9</v>
      </c>
      <c r="O52" s="121">
        <v>31.5</v>
      </c>
      <c r="P52" s="170"/>
      <c r="Q52" s="121">
        <v>134.5</v>
      </c>
      <c r="R52" s="121">
        <v>31.1</v>
      </c>
      <c r="S52" s="170"/>
      <c r="T52" s="29"/>
      <c r="U52" s="29"/>
      <c r="V52" s="29"/>
      <c r="W52" s="29"/>
      <c r="X52" s="29"/>
      <c r="Y52" s="29"/>
      <c r="Z52" s="29"/>
    </row>
    <row r="53" spans="1:26" ht="18.600000000000001" customHeight="1" x14ac:dyDescent="0.15">
      <c r="A53" s="163"/>
      <c r="B53" s="164"/>
      <c r="C53" s="109" t="s">
        <v>103</v>
      </c>
      <c r="D53" s="121">
        <v>133.4</v>
      </c>
      <c r="E53" s="121">
        <v>31</v>
      </c>
      <c r="F53" s="170"/>
      <c r="G53" s="121">
        <v>133.19999999999999</v>
      </c>
      <c r="H53" s="121">
        <v>29.9</v>
      </c>
      <c r="I53" s="170"/>
      <c r="K53" s="163"/>
      <c r="L53" s="164"/>
      <c r="M53" s="109" t="s">
        <v>103</v>
      </c>
      <c r="N53" s="121">
        <v>133.19999999999999</v>
      </c>
      <c r="O53" s="121">
        <v>30.7</v>
      </c>
      <c r="P53" s="170"/>
      <c r="Q53" s="121">
        <v>133.4</v>
      </c>
      <c r="R53" s="121">
        <v>30.1</v>
      </c>
      <c r="S53" s="170"/>
      <c r="T53" s="29"/>
      <c r="U53" s="29"/>
      <c r="V53" s="29"/>
      <c r="W53" s="29"/>
      <c r="X53" s="29"/>
      <c r="Y53" s="29"/>
      <c r="Z53" s="29"/>
    </row>
    <row r="54" spans="1:26" ht="18.600000000000001" customHeight="1" x14ac:dyDescent="0.15">
      <c r="A54" s="163"/>
      <c r="B54" s="164"/>
      <c r="C54" s="109" t="s">
        <v>104</v>
      </c>
      <c r="D54" s="121">
        <v>132.6</v>
      </c>
      <c r="E54" s="121">
        <v>30.6</v>
      </c>
      <c r="F54" s="170"/>
      <c r="G54" s="121">
        <v>133.4</v>
      </c>
      <c r="H54" s="121">
        <v>30.5</v>
      </c>
      <c r="I54" s="170"/>
      <c r="K54" s="163"/>
      <c r="L54" s="164"/>
      <c r="M54" s="109" t="s">
        <v>104</v>
      </c>
      <c r="N54" s="121">
        <v>133</v>
      </c>
      <c r="O54" s="121">
        <v>31.2</v>
      </c>
      <c r="P54" s="170"/>
      <c r="Q54" s="121">
        <v>133.69999999999999</v>
      </c>
      <c r="R54" s="121">
        <v>30.5</v>
      </c>
      <c r="S54" s="170"/>
      <c r="T54" s="29"/>
      <c r="U54" s="29"/>
      <c r="V54" s="29"/>
      <c r="W54" s="29"/>
      <c r="X54" s="29"/>
      <c r="Y54" s="29"/>
      <c r="Z54" s="29"/>
    </row>
    <row r="55" spans="1:26" ht="18.600000000000001" customHeight="1" x14ac:dyDescent="0.15">
      <c r="A55" s="163"/>
      <c r="B55" s="164" t="s">
        <v>108</v>
      </c>
      <c r="C55" s="109" t="s">
        <v>102</v>
      </c>
      <c r="D55" s="121">
        <v>139.30000000000001</v>
      </c>
      <c r="E55" s="121">
        <v>35.1</v>
      </c>
      <c r="F55" s="170"/>
      <c r="G55" s="121">
        <v>140.9</v>
      </c>
      <c r="H55" s="121">
        <v>35</v>
      </c>
      <c r="I55" s="170"/>
      <c r="K55" s="163"/>
      <c r="L55" s="164" t="s">
        <v>108</v>
      </c>
      <c r="M55" s="109" t="s">
        <v>102</v>
      </c>
      <c r="N55" s="121">
        <v>139.69999999999999</v>
      </c>
      <c r="O55" s="121">
        <v>35.700000000000003</v>
      </c>
      <c r="P55" s="170"/>
      <c r="Q55" s="121">
        <v>141.4</v>
      </c>
      <c r="R55" s="121">
        <v>35.5</v>
      </c>
      <c r="S55" s="170"/>
      <c r="T55" s="29"/>
      <c r="U55" s="29"/>
      <c r="V55" s="29"/>
      <c r="W55" s="29"/>
      <c r="X55" s="29"/>
      <c r="Y55" s="29"/>
      <c r="Z55" s="29"/>
    </row>
    <row r="56" spans="1:26" ht="18.600000000000001" customHeight="1" x14ac:dyDescent="0.15">
      <c r="A56" s="163"/>
      <c r="B56" s="164"/>
      <c r="C56" s="109" t="s">
        <v>103</v>
      </c>
      <c r="D56" s="121">
        <v>138.69999999999999</v>
      </c>
      <c r="E56" s="121">
        <v>34.6</v>
      </c>
      <c r="F56" s="170"/>
      <c r="G56" s="121">
        <v>140.4</v>
      </c>
      <c r="H56" s="121">
        <v>34.1</v>
      </c>
      <c r="I56" s="170"/>
      <c r="K56" s="163"/>
      <c r="L56" s="164"/>
      <c r="M56" s="109" t="s">
        <v>103</v>
      </c>
      <c r="N56" s="121">
        <v>138.80000000000001</v>
      </c>
      <c r="O56" s="121">
        <v>34.5</v>
      </c>
      <c r="P56" s="170"/>
      <c r="Q56" s="121">
        <v>140.4</v>
      </c>
      <c r="R56" s="121">
        <v>34.4</v>
      </c>
      <c r="S56" s="170"/>
      <c r="T56" s="29"/>
      <c r="U56" s="29"/>
      <c r="V56" s="29"/>
      <c r="W56" s="29"/>
      <c r="X56" s="29"/>
      <c r="Y56" s="29"/>
      <c r="Z56" s="29"/>
    </row>
    <row r="57" spans="1:26" ht="18.600000000000001" customHeight="1" x14ac:dyDescent="0.15">
      <c r="A57" s="163"/>
      <c r="B57" s="164"/>
      <c r="C57" s="109" t="s">
        <v>104</v>
      </c>
      <c r="D57" s="121">
        <v>138.6</v>
      </c>
      <c r="E57" s="121">
        <v>35.6</v>
      </c>
      <c r="F57" s="170"/>
      <c r="G57" s="121">
        <v>140.4</v>
      </c>
      <c r="H57" s="121">
        <v>34.6</v>
      </c>
      <c r="I57" s="170"/>
      <c r="K57" s="163"/>
      <c r="L57" s="164"/>
      <c r="M57" s="109" t="s">
        <v>104</v>
      </c>
      <c r="N57" s="121">
        <v>138.4</v>
      </c>
      <c r="O57" s="121">
        <v>34.700000000000003</v>
      </c>
      <c r="P57" s="170"/>
      <c r="Q57" s="121">
        <v>140.69999999999999</v>
      </c>
      <c r="R57" s="121">
        <v>35.1</v>
      </c>
      <c r="S57" s="170"/>
      <c r="T57" s="29"/>
      <c r="U57" s="29"/>
      <c r="V57" s="29"/>
      <c r="W57" s="29"/>
      <c r="X57" s="29"/>
      <c r="Y57" s="29"/>
      <c r="Z57" s="29"/>
    </row>
    <row r="58" spans="1:26" ht="18.600000000000001" customHeight="1" x14ac:dyDescent="0.15">
      <c r="A58" s="163"/>
      <c r="B58" s="164" t="s">
        <v>109</v>
      </c>
      <c r="C58" s="109" t="s">
        <v>102</v>
      </c>
      <c r="D58" s="121">
        <v>145.9</v>
      </c>
      <c r="E58" s="121">
        <v>39.6</v>
      </c>
      <c r="F58" s="170"/>
      <c r="G58" s="121">
        <v>147.30000000000001</v>
      </c>
      <c r="H58" s="121">
        <v>39.799999999999997</v>
      </c>
      <c r="I58" s="170"/>
      <c r="K58" s="163"/>
      <c r="L58" s="164" t="s">
        <v>109</v>
      </c>
      <c r="M58" s="109" t="s">
        <v>102</v>
      </c>
      <c r="N58" s="121">
        <v>146.1</v>
      </c>
      <c r="O58" s="121">
        <v>40</v>
      </c>
      <c r="P58" s="170"/>
      <c r="Q58" s="121">
        <v>147.9</v>
      </c>
      <c r="R58" s="121">
        <v>40.5</v>
      </c>
      <c r="S58" s="170"/>
      <c r="T58" s="29"/>
      <c r="U58" s="29"/>
      <c r="V58" s="29"/>
      <c r="W58" s="29"/>
      <c r="X58" s="29"/>
      <c r="Y58" s="29"/>
      <c r="Z58" s="29"/>
    </row>
    <row r="59" spans="1:26" ht="18.600000000000001" customHeight="1" x14ac:dyDescent="0.15">
      <c r="A59" s="163"/>
      <c r="B59" s="164"/>
      <c r="C59" s="109" t="s">
        <v>103</v>
      </c>
      <c r="D59" s="121">
        <v>145.1</v>
      </c>
      <c r="E59" s="121">
        <v>38.9</v>
      </c>
      <c r="F59" s="170"/>
      <c r="G59" s="121">
        <v>147.19999999999999</v>
      </c>
      <c r="H59" s="121">
        <v>39.5</v>
      </c>
      <c r="I59" s="170"/>
      <c r="K59" s="163"/>
      <c r="L59" s="164"/>
      <c r="M59" s="109" t="s">
        <v>103</v>
      </c>
      <c r="N59" s="121">
        <v>145.19999999999999</v>
      </c>
      <c r="O59" s="121">
        <v>38.9</v>
      </c>
      <c r="P59" s="170"/>
      <c r="Q59" s="121">
        <v>147.1</v>
      </c>
      <c r="R59" s="121">
        <v>39.5</v>
      </c>
      <c r="S59" s="170"/>
      <c r="T59" s="29"/>
      <c r="U59" s="29"/>
      <c r="V59" s="29"/>
      <c r="W59" s="29"/>
      <c r="X59" s="29"/>
      <c r="Y59" s="29"/>
      <c r="Z59" s="29"/>
    </row>
    <row r="60" spans="1:26" ht="18.600000000000001" customHeight="1" x14ac:dyDescent="0.15">
      <c r="A60" s="163"/>
      <c r="B60" s="164"/>
      <c r="C60" s="109" t="s">
        <v>104</v>
      </c>
      <c r="D60" s="121">
        <v>144.69999999999999</v>
      </c>
      <c r="E60" s="121">
        <v>38.6</v>
      </c>
      <c r="F60" s="170"/>
      <c r="G60" s="121">
        <v>146.6</v>
      </c>
      <c r="H60" s="121">
        <v>39.4</v>
      </c>
      <c r="I60" s="170"/>
      <c r="K60" s="163"/>
      <c r="L60" s="164"/>
      <c r="M60" s="109" t="s">
        <v>104</v>
      </c>
      <c r="N60" s="121">
        <v>145.5</v>
      </c>
      <c r="O60" s="121">
        <v>40.700000000000003</v>
      </c>
      <c r="P60" s="170"/>
      <c r="Q60" s="121">
        <v>147.19999999999999</v>
      </c>
      <c r="R60" s="121">
        <v>39.6</v>
      </c>
      <c r="S60" s="170"/>
      <c r="T60" s="29"/>
      <c r="U60" s="29"/>
      <c r="V60" s="29"/>
      <c r="W60" s="29"/>
      <c r="X60" s="29"/>
      <c r="Y60" s="29"/>
      <c r="Z60" s="29"/>
    </row>
    <row r="61" spans="1:26" ht="18.600000000000001" customHeight="1" x14ac:dyDescent="0.15">
      <c r="A61" s="176" t="s">
        <v>110</v>
      </c>
      <c r="B61" s="164" t="s">
        <v>101</v>
      </c>
      <c r="C61" s="109" t="s">
        <v>102</v>
      </c>
      <c r="D61" s="121">
        <v>153.6</v>
      </c>
      <c r="E61" s="121">
        <v>45.2</v>
      </c>
      <c r="F61" s="170"/>
      <c r="G61" s="121">
        <v>152.1</v>
      </c>
      <c r="H61" s="121">
        <v>44.4</v>
      </c>
      <c r="I61" s="170"/>
      <c r="K61" s="176" t="s">
        <v>110</v>
      </c>
      <c r="L61" s="164" t="s">
        <v>101</v>
      </c>
      <c r="M61" s="109" t="s">
        <v>102</v>
      </c>
      <c r="N61" s="121">
        <v>154</v>
      </c>
      <c r="O61" s="121">
        <v>45.7</v>
      </c>
      <c r="P61" s="170"/>
      <c r="Q61" s="121">
        <v>152.19999999999999</v>
      </c>
      <c r="R61" s="121">
        <v>44.5</v>
      </c>
      <c r="S61" s="170"/>
      <c r="T61" s="29"/>
      <c r="U61" s="29"/>
      <c r="V61" s="29"/>
      <c r="W61" s="29"/>
      <c r="X61" s="29"/>
      <c r="Y61" s="29"/>
      <c r="Z61" s="29"/>
    </row>
    <row r="62" spans="1:26" ht="18.600000000000001" customHeight="1" x14ac:dyDescent="0.15">
      <c r="A62" s="176"/>
      <c r="B62" s="164"/>
      <c r="C62" s="109" t="s">
        <v>103</v>
      </c>
      <c r="D62" s="121">
        <v>153</v>
      </c>
      <c r="E62" s="121">
        <v>43.9</v>
      </c>
      <c r="F62" s="170"/>
      <c r="G62" s="121">
        <v>151.30000000000001</v>
      </c>
      <c r="H62" s="121">
        <v>43.4</v>
      </c>
      <c r="I62" s="170"/>
      <c r="K62" s="176"/>
      <c r="L62" s="164"/>
      <c r="M62" s="109" t="s">
        <v>103</v>
      </c>
      <c r="N62" s="121">
        <v>153</v>
      </c>
      <c r="O62" s="121">
        <v>44.3</v>
      </c>
      <c r="P62" s="170"/>
      <c r="Q62" s="121">
        <v>151.6</v>
      </c>
      <c r="R62" s="121">
        <v>43.6</v>
      </c>
      <c r="S62" s="170"/>
      <c r="T62" s="29"/>
      <c r="U62" s="29"/>
      <c r="V62" s="29"/>
      <c r="W62" s="29"/>
      <c r="X62" s="29"/>
      <c r="Y62" s="29"/>
      <c r="Z62" s="29"/>
    </row>
    <row r="63" spans="1:26" ht="18.600000000000001" customHeight="1" x14ac:dyDescent="0.15">
      <c r="A63" s="176"/>
      <c r="B63" s="164"/>
      <c r="C63" s="109" t="s">
        <v>104</v>
      </c>
      <c r="D63" s="121">
        <v>152.1</v>
      </c>
      <c r="E63" s="121">
        <v>44.1</v>
      </c>
      <c r="F63" s="170"/>
      <c r="G63" s="121">
        <v>151.5</v>
      </c>
      <c r="H63" s="121">
        <v>43.6</v>
      </c>
      <c r="I63" s="170"/>
      <c r="K63" s="176"/>
      <c r="L63" s="164"/>
      <c r="M63" s="109" t="s">
        <v>104</v>
      </c>
      <c r="N63" s="121">
        <v>152.4</v>
      </c>
      <c r="O63" s="121">
        <v>44.8</v>
      </c>
      <c r="P63" s="170"/>
      <c r="Q63" s="121">
        <v>152</v>
      </c>
      <c r="R63" s="121">
        <v>44.3</v>
      </c>
      <c r="S63" s="170"/>
      <c r="T63" s="29"/>
      <c r="U63" s="29"/>
      <c r="V63" s="29"/>
      <c r="W63" s="29"/>
      <c r="X63" s="29"/>
      <c r="Y63" s="29"/>
      <c r="Z63" s="29"/>
    </row>
    <row r="64" spans="1:26" ht="18.600000000000001" customHeight="1" x14ac:dyDescent="0.15">
      <c r="A64" s="176"/>
      <c r="B64" s="164" t="s">
        <v>105</v>
      </c>
      <c r="C64" s="109" t="s">
        <v>102</v>
      </c>
      <c r="D64" s="121">
        <v>160.6</v>
      </c>
      <c r="E64" s="121">
        <v>50</v>
      </c>
      <c r="F64" s="170"/>
      <c r="G64" s="121">
        <v>155</v>
      </c>
      <c r="H64" s="121">
        <v>47.6</v>
      </c>
      <c r="I64" s="170"/>
      <c r="K64" s="176"/>
      <c r="L64" s="164" t="s">
        <v>105</v>
      </c>
      <c r="M64" s="109" t="s">
        <v>102</v>
      </c>
      <c r="N64" s="121">
        <v>160.9</v>
      </c>
      <c r="O64" s="121">
        <v>50.6</v>
      </c>
      <c r="P64" s="170"/>
      <c r="Q64" s="121">
        <v>154.9</v>
      </c>
      <c r="R64" s="121">
        <v>47.7</v>
      </c>
      <c r="S64" s="170"/>
      <c r="T64" s="29"/>
      <c r="U64" s="29"/>
      <c r="V64" s="29"/>
      <c r="W64" s="29"/>
      <c r="X64" s="29"/>
      <c r="Y64" s="29"/>
      <c r="Z64" s="29"/>
    </row>
    <row r="65" spans="1:26" ht="18.600000000000001" customHeight="1" x14ac:dyDescent="0.15">
      <c r="A65" s="176"/>
      <c r="B65" s="164"/>
      <c r="C65" s="109" t="s">
        <v>103</v>
      </c>
      <c r="D65" s="121">
        <v>160.5</v>
      </c>
      <c r="E65" s="121">
        <v>49.1</v>
      </c>
      <c r="F65" s="170"/>
      <c r="G65" s="121">
        <v>154.9</v>
      </c>
      <c r="H65" s="121">
        <v>47</v>
      </c>
      <c r="I65" s="170"/>
      <c r="K65" s="176"/>
      <c r="L65" s="164"/>
      <c r="M65" s="109" t="s">
        <v>103</v>
      </c>
      <c r="N65" s="121">
        <v>160.1</v>
      </c>
      <c r="O65" s="121">
        <v>48.8</v>
      </c>
      <c r="P65" s="170"/>
      <c r="Q65" s="121">
        <v>154.69999999999999</v>
      </c>
      <c r="R65" s="121">
        <v>46.8</v>
      </c>
      <c r="S65" s="170"/>
      <c r="T65" s="29"/>
      <c r="U65" s="29"/>
      <c r="V65" s="29"/>
      <c r="W65" s="29"/>
      <c r="X65" s="29"/>
      <c r="Y65" s="29"/>
      <c r="Z65" s="29"/>
    </row>
    <row r="66" spans="1:26" ht="18.600000000000001" customHeight="1" x14ac:dyDescent="0.15">
      <c r="A66" s="176"/>
      <c r="B66" s="164"/>
      <c r="C66" s="109" t="s">
        <v>104</v>
      </c>
      <c r="D66" s="121">
        <v>159.9</v>
      </c>
      <c r="E66" s="121">
        <v>48.8</v>
      </c>
      <c r="F66" s="170"/>
      <c r="G66" s="121">
        <v>153.9</v>
      </c>
      <c r="H66" s="121">
        <v>46.8</v>
      </c>
      <c r="I66" s="170"/>
      <c r="K66" s="176"/>
      <c r="L66" s="164"/>
      <c r="M66" s="109" t="s">
        <v>104</v>
      </c>
      <c r="N66" s="121">
        <v>159.19999999999999</v>
      </c>
      <c r="O66" s="121">
        <v>49.8</v>
      </c>
      <c r="P66" s="170"/>
      <c r="Q66" s="121">
        <v>154.6</v>
      </c>
      <c r="R66" s="121">
        <v>47.4</v>
      </c>
      <c r="S66" s="170"/>
      <c r="T66" s="29"/>
      <c r="U66" s="29"/>
      <c r="V66" s="29"/>
      <c r="W66" s="29"/>
      <c r="X66" s="29"/>
      <c r="Y66" s="29"/>
      <c r="Z66" s="29"/>
    </row>
    <row r="67" spans="1:26" ht="18.600000000000001" customHeight="1" x14ac:dyDescent="0.15">
      <c r="A67" s="176"/>
      <c r="B67" s="164" t="s">
        <v>106</v>
      </c>
      <c r="C67" s="109" t="s">
        <v>102</v>
      </c>
      <c r="D67" s="121">
        <v>165.7</v>
      </c>
      <c r="E67" s="121">
        <v>54.7</v>
      </c>
      <c r="F67" s="170"/>
      <c r="G67" s="121">
        <v>156.5</v>
      </c>
      <c r="H67" s="121">
        <v>50</v>
      </c>
      <c r="I67" s="170"/>
      <c r="K67" s="176"/>
      <c r="L67" s="164" t="s">
        <v>106</v>
      </c>
      <c r="M67" s="109" t="s">
        <v>102</v>
      </c>
      <c r="N67" s="121">
        <v>165.8</v>
      </c>
      <c r="O67" s="121">
        <v>55</v>
      </c>
      <c r="P67" s="170"/>
      <c r="Q67" s="121">
        <v>156.5</v>
      </c>
      <c r="R67" s="121">
        <v>49.9</v>
      </c>
      <c r="S67" s="170"/>
      <c r="T67" s="29"/>
      <c r="U67" s="29"/>
      <c r="V67" s="29"/>
      <c r="W67" s="29"/>
      <c r="X67" s="29"/>
      <c r="Y67" s="29"/>
      <c r="Z67" s="29"/>
    </row>
    <row r="68" spans="1:26" ht="18.600000000000001" customHeight="1" x14ac:dyDescent="0.15">
      <c r="A68" s="176"/>
      <c r="B68" s="164"/>
      <c r="C68" s="109" t="s">
        <v>103</v>
      </c>
      <c r="D68" s="121">
        <v>165.2</v>
      </c>
      <c r="E68" s="121">
        <v>53.7</v>
      </c>
      <c r="F68" s="170"/>
      <c r="G68" s="121">
        <v>156.5</v>
      </c>
      <c r="H68" s="121">
        <v>50</v>
      </c>
      <c r="I68" s="170"/>
      <c r="K68" s="176"/>
      <c r="L68" s="164"/>
      <c r="M68" s="109" t="s">
        <v>103</v>
      </c>
      <c r="N68" s="121">
        <v>165.2</v>
      </c>
      <c r="O68" s="121">
        <v>53.4</v>
      </c>
      <c r="P68" s="170"/>
      <c r="Q68" s="121">
        <v>156.19999999999999</v>
      </c>
      <c r="R68" s="121">
        <v>49.3</v>
      </c>
      <c r="S68" s="170"/>
      <c r="T68" s="29"/>
      <c r="U68" s="29"/>
      <c r="V68" s="29"/>
      <c r="W68" s="29"/>
      <c r="X68" s="29"/>
      <c r="Y68" s="29"/>
      <c r="Z68" s="29"/>
    </row>
    <row r="69" spans="1:26" ht="18.600000000000001" customHeight="1" x14ac:dyDescent="0.15">
      <c r="A69" s="176"/>
      <c r="B69" s="164"/>
      <c r="C69" s="109" t="s">
        <v>104</v>
      </c>
      <c r="D69" s="121">
        <v>165</v>
      </c>
      <c r="E69" s="121">
        <v>54.1</v>
      </c>
      <c r="F69" s="177"/>
      <c r="G69" s="121">
        <v>156.4</v>
      </c>
      <c r="H69" s="121">
        <v>49.2</v>
      </c>
      <c r="I69" s="177"/>
      <c r="K69" s="176"/>
      <c r="L69" s="164"/>
      <c r="M69" s="109" t="s">
        <v>104</v>
      </c>
      <c r="N69" s="121">
        <v>165.2</v>
      </c>
      <c r="O69" s="121">
        <v>54.4</v>
      </c>
      <c r="P69" s="177"/>
      <c r="Q69" s="121">
        <v>155.69999999999999</v>
      </c>
      <c r="R69" s="121">
        <v>49.5</v>
      </c>
      <c r="S69" s="177"/>
      <c r="T69" s="29"/>
      <c r="U69" s="28"/>
      <c r="V69" s="28"/>
      <c r="W69" s="28"/>
      <c r="X69" s="28"/>
      <c r="Y69" s="28"/>
      <c r="Z69" s="28"/>
    </row>
    <row r="70" spans="1:26" x14ac:dyDescent="0.15">
      <c r="A70" s="115" t="s">
        <v>194</v>
      </c>
      <c r="C70" s="81"/>
      <c r="E70" s="179"/>
      <c r="F70" s="179"/>
      <c r="G70" s="179"/>
      <c r="H70" s="179"/>
      <c r="I70" s="180" t="s">
        <v>123</v>
      </c>
      <c r="K70" s="2" t="s">
        <v>240</v>
      </c>
      <c r="M70" s="81"/>
      <c r="N70" s="179"/>
      <c r="O70" s="179"/>
      <c r="P70" s="179"/>
      <c r="Q70" s="179"/>
      <c r="R70" s="179"/>
      <c r="S70" s="179"/>
      <c r="T70" s="29"/>
      <c r="U70" s="28"/>
      <c r="V70" s="28"/>
      <c r="W70" s="28"/>
      <c r="X70" s="28"/>
      <c r="Y70" s="28"/>
      <c r="Z70" s="28"/>
    </row>
    <row r="71" spans="1:26" x14ac:dyDescent="0.15">
      <c r="A71" s="2" t="s">
        <v>125</v>
      </c>
      <c r="D71" s="181"/>
      <c r="E71" s="181"/>
      <c r="F71" s="181"/>
      <c r="G71" s="181"/>
      <c r="H71" s="181"/>
      <c r="K71" s="2" t="s">
        <v>125</v>
      </c>
      <c r="N71" s="181"/>
      <c r="O71" s="181"/>
      <c r="P71" s="181"/>
      <c r="Q71" s="181"/>
      <c r="R71" s="181"/>
      <c r="S71" s="181"/>
      <c r="T71" s="29"/>
      <c r="U71" s="29"/>
      <c r="V71" s="29"/>
      <c r="W71" s="29"/>
      <c r="X71" s="29"/>
      <c r="Y71" s="29"/>
      <c r="Z71" s="29"/>
    </row>
    <row r="72" spans="1:26" x14ac:dyDescent="0.15">
      <c r="A72" s="2" t="s">
        <v>237</v>
      </c>
      <c r="K72" s="2" t="s">
        <v>236</v>
      </c>
      <c r="M72" s="81"/>
      <c r="P72" s="4"/>
      <c r="Q72" s="4"/>
      <c r="S72" s="4"/>
      <c r="T72" s="29"/>
      <c r="U72" s="29"/>
      <c r="V72" s="29"/>
      <c r="W72" s="29"/>
      <c r="X72" s="29"/>
      <c r="Y72" s="29"/>
      <c r="Z72" s="29"/>
    </row>
    <row r="73" spans="1:26" x14ac:dyDescent="0.15">
      <c r="A73" s="2" t="s">
        <v>238</v>
      </c>
      <c r="K73" s="2" t="s">
        <v>255</v>
      </c>
    </row>
    <row r="75" spans="1:26" ht="17.25" customHeight="1" x14ac:dyDescent="0.2">
      <c r="A75" s="3" t="s">
        <v>112</v>
      </c>
      <c r="C75" s="81"/>
      <c r="I75" s="153"/>
      <c r="M75" s="81"/>
      <c r="S75" s="153"/>
    </row>
    <row r="76" spans="1:26" ht="13.5" customHeight="1" x14ac:dyDescent="0.2">
      <c r="A76" s="3"/>
      <c r="C76" s="81"/>
      <c r="I76" s="153"/>
      <c r="M76" s="81"/>
      <c r="S76" s="153"/>
    </row>
    <row r="77" spans="1:26" ht="18.600000000000001" customHeight="1" x14ac:dyDescent="0.15">
      <c r="C77" s="81"/>
      <c r="F77" s="154" t="s">
        <v>186</v>
      </c>
      <c r="G77" s="154"/>
      <c r="I77" s="4" t="s">
        <v>93</v>
      </c>
      <c r="M77" s="81"/>
      <c r="P77" s="154" t="s">
        <v>201</v>
      </c>
      <c r="Q77" s="154"/>
      <c r="S77" s="4" t="s">
        <v>93</v>
      </c>
    </row>
    <row r="78" spans="1:26" ht="18.600000000000001" customHeight="1" x14ac:dyDescent="0.15">
      <c r="A78" s="6" t="s">
        <v>94</v>
      </c>
      <c r="B78" s="6"/>
      <c r="C78" s="6"/>
      <c r="D78" s="12" t="s">
        <v>95</v>
      </c>
      <c r="E78" s="12"/>
      <c r="F78" s="12"/>
      <c r="G78" s="12" t="s">
        <v>96</v>
      </c>
      <c r="H78" s="12"/>
      <c r="I78" s="12"/>
      <c r="K78" s="6" t="s">
        <v>94</v>
      </c>
      <c r="L78" s="6"/>
      <c r="M78" s="6"/>
      <c r="N78" s="12" t="s">
        <v>95</v>
      </c>
      <c r="O78" s="12"/>
      <c r="P78" s="12"/>
      <c r="Q78" s="12" t="s">
        <v>96</v>
      </c>
      <c r="R78" s="12"/>
      <c r="S78" s="12"/>
    </row>
    <row r="79" spans="1:26" ht="18.600000000000001" customHeight="1" x14ac:dyDescent="0.15">
      <c r="A79" s="6"/>
      <c r="B79" s="6"/>
      <c r="C79" s="6"/>
      <c r="D79" s="109" t="s">
        <v>97</v>
      </c>
      <c r="E79" s="109" t="s">
        <v>98</v>
      </c>
      <c r="F79" s="109" t="s">
        <v>99</v>
      </c>
      <c r="G79" s="109" t="s">
        <v>97</v>
      </c>
      <c r="H79" s="109" t="s">
        <v>98</v>
      </c>
      <c r="I79" s="109" t="s">
        <v>99</v>
      </c>
      <c r="K79" s="6"/>
      <c r="L79" s="6"/>
      <c r="M79" s="6"/>
      <c r="N79" s="109" t="s">
        <v>97</v>
      </c>
      <c r="O79" s="109" t="s">
        <v>98</v>
      </c>
      <c r="P79" s="109" t="s">
        <v>99</v>
      </c>
      <c r="Q79" s="109" t="s">
        <v>97</v>
      </c>
      <c r="R79" s="109" t="s">
        <v>98</v>
      </c>
      <c r="S79" s="109" t="s">
        <v>99</v>
      </c>
    </row>
    <row r="80" spans="1:26" ht="18.600000000000001" customHeight="1" x14ac:dyDescent="0.15">
      <c r="A80" s="163" t="s">
        <v>100</v>
      </c>
      <c r="B80" s="164" t="s">
        <v>101</v>
      </c>
      <c r="C80" s="109" t="s">
        <v>102</v>
      </c>
      <c r="D80" s="121">
        <v>116.5</v>
      </c>
      <c r="E80" s="121">
        <v>21.4</v>
      </c>
      <c r="F80" s="165"/>
      <c r="G80" s="121">
        <v>115.6</v>
      </c>
      <c r="H80" s="121">
        <v>20.9</v>
      </c>
      <c r="I80" s="165"/>
      <c r="K80" s="163" t="s">
        <v>100</v>
      </c>
      <c r="L80" s="164" t="s">
        <v>101</v>
      </c>
      <c r="M80" s="109" t="s">
        <v>102</v>
      </c>
      <c r="N80" s="121">
        <v>117.8</v>
      </c>
      <c r="O80" s="121">
        <v>21.8</v>
      </c>
      <c r="P80" s="165"/>
      <c r="Q80" s="121">
        <v>116.7</v>
      </c>
      <c r="R80" s="121">
        <v>21.3</v>
      </c>
      <c r="S80" s="165"/>
    </row>
    <row r="81" spans="1:19" ht="18.600000000000001" customHeight="1" x14ac:dyDescent="0.15">
      <c r="A81" s="163"/>
      <c r="B81" s="164"/>
      <c r="C81" s="109" t="s">
        <v>103</v>
      </c>
      <c r="D81" s="121">
        <v>116.4</v>
      </c>
      <c r="E81" s="121">
        <v>21.4</v>
      </c>
      <c r="F81" s="170"/>
      <c r="G81" s="121">
        <v>115.3</v>
      </c>
      <c r="H81" s="121">
        <v>21</v>
      </c>
      <c r="I81" s="170"/>
      <c r="K81" s="163"/>
      <c r="L81" s="164"/>
      <c r="M81" s="109" t="s">
        <v>103</v>
      </c>
      <c r="N81" s="121">
        <v>117.2</v>
      </c>
      <c r="O81" s="121">
        <v>21.7</v>
      </c>
      <c r="P81" s="170"/>
      <c r="Q81" s="121">
        <v>116</v>
      </c>
      <c r="R81" s="121">
        <v>21.1</v>
      </c>
      <c r="S81" s="170"/>
    </row>
    <row r="82" spans="1:19" ht="18.600000000000001" customHeight="1" x14ac:dyDescent="0.15">
      <c r="A82" s="163"/>
      <c r="B82" s="164"/>
      <c r="C82" s="109" t="s">
        <v>104</v>
      </c>
      <c r="D82" s="121">
        <v>115.8</v>
      </c>
      <c r="E82" s="121">
        <v>21.2</v>
      </c>
      <c r="F82" s="170"/>
      <c r="G82" s="121">
        <v>114.9</v>
      </c>
      <c r="H82" s="121">
        <v>20.8</v>
      </c>
      <c r="I82" s="170"/>
      <c r="K82" s="163"/>
      <c r="L82" s="164"/>
      <c r="M82" s="109" t="s">
        <v>104</v>
      </c>
      <c r="N82" s="121">
        <v>116.2</v>
      </c>
      <c r="O82" s="121">
        <v>21.5</v>
      </c>
      <c r="P82" s="170"/>
      <c r="Q82" s="121">
        <v>115.4</v>
      </c>
      <c r="R82" s="121">
        <v>21.4</v>
      </c>
      <c r="S82" s="170"/>
    </row>
    <row r="83" spans="1:19" ht="18.600000000000001" customHeight="1" x14ac:dyDescent="0.15">
      <c r="A83" s="163"/>
      <c r="B83" s="164" t="s">
        <v>105</v>
      </c>
      <c r="C83" s="109" t="s">
        <v>102</v>
      </c>
      <c r="D83" s="121">
        <v>122.6</v>
      </c>
      <c r="E83" s="121">
        <v>24.2</v>
      </c>
      <c r="F83" s="170"/>
      <c r="G83" s="121">
        <v>121.4</v>
      </c>
      <c r="H83" s="121">
        <v>23.5</v>
      </c>
      <c r="I83" s="170"/>
      <c r="K83" s="163"/>
      <c r="L83" s="164" t="s">
        <v>105</v>
      </c>
      <c r="M83" s="109" t="s">
        <v>102</v>
      </c>
      <c r="N83" s="121">
        <v>123.5</v>
      </c>
      <c r="O83" s="121">
        <v>25.2</v>
      </c>
      <c r="P83" s="170"/>
      <c r="Q83" s="121">
        <v>122.7</v>
      </c>
      <c r="R83" s="121">
        <v>24.2</v>
      </c>
      <c r="S83" s="170"/>
    </row>
    <row r="84" spans="1:19" ht="18.600000000000001" customHeight="1" x14ac:dyDescent="0.15">
      <c r="A84" s="163"/>
      <c r="B84" s="164"/>
      <c r="C84" s="109" t="s">
        <v>103</v>
      </c>
      <c r="D84" s="121">
        <v>122.1</v>
      </c>
      <c r="E84" s="121">
        <v>24</v>
      </c>
      <c r="F84" s="170"/>
      <c r="G84" s="121">
        <v>121.7</v>
      </c>
      <c r="H84" s="121">
        <v>23.9</v>
      </c>
      <c r="I84" s="170"/>
      <c r="K84" s="163"/>
      <c r="L84" s="164"/>
      <c r="M84" s="109" t="s">
        <v>103</v>
      </c>
      <c r="N84" s="121">
        <v>123.1</v>
      </c>
      <c r="O84" s="121">
        <v>24.6</v>
      </c>
      <c r="P84" s="170"/>
      <c r="Q84" s="121">
        <v>121.9</v>
      </c>
      <c r="R84" s="121">
        <v>23.8</v>
      </c>
      <c r="S84" s="170"/>
    </row>
    <row r="85" spans="1:19" ht="18.600000000000001" customHeight="1" x14ac:dyDescent="0.15">
      <c r="A85" s="163"/>
      <c r="B85" s="164"/>
      <c r="C85" s="109" t="s">
        <v>104</v>
      </c>
      <c r="D85" s="121">
        <v>121.4</v>
      </c>
      <c r="E85" s="121">
        <v>23.5</v>
      </c>
      <c r="F85" s="170"/>
      <c r="G85" s="121">
        <v>120.7</v>
      </c>
      <c r="H85" s="121">
        <v>23.3</v>
      </c>
      <c r="I85" s="170"/>
      <c r="K85" s="163"/>
      <c r="L85" s="164"/>
      <c r="M85" s="109" t="s">
        <v>104</v>
      </c>
      <c r="N85" s="121">
        <v>121.8</v>
      </c>
      <c r="O85" s="121">
        <v>24</v>
      </c>
      <c r="P85" s="170"/>
      <c r="Q85" s="121">
        <v>121</v>
      </c>
      <c r="R85" s="121">
        <v>23.5</v>
      </c>
      <c r="S85" s="170"/>
    </row>
    <row r="86" spans="1:19" ht="18.600000000000001" customHeight="1" x14ac:dyDescent="0.15">
      <c r="A86" s="163"/>
      <c r="B86" s="164" t="s">
        <v>106</v>
      </c>
      <c r="C86" s="109" t="s">
        <v>102</v>
      </c>
      <c r="D86" s="121">
        <v>128.1</v>
      </c>
      <c r="E86" s="121">
        <v>27.3</v>
      </c>
      <c r="F86" s="170"/>
      <c r="G86" s="121">
        <v>127.3</v>
      </c>
      <c r="H86" s="121">
        <v>26.5</v>
      </c>
      <c r="I86" s="170"/>
      <c r="K86" s="163"/>
      <c r="L86" s="164" t="s">
        <v>106</v>
      </c>
      <c r="M86" s="109" t="s">
        <v>102</v>
      </c>
      <c r="N86" s="121">
        <v>128.9</v>
      </c>
      <c r="O86" s="121">
        <v>28.2</v>
      </c>
      <c r="P86" s="170"/>
      <c r="Q86" s="121">
        <v>128.19999999999999</v>
      </c>
      <c r="R86" s="121">
        <v>26.7</v>
      </c>
      <c r="S86" s="170"/>
    </row>
    <row r="87" spans="1:19" ht="18.600000000000001" customHeight="1" x14ac:dyDescent="0.15">
      <c r="A87" s="163"/>
      <c r="B87" s="164"/>
      <c r="C87" s="109" t="s">
        <v>103</v>
      </c>
      <c r="D87" s="121">
        <v>127.8</v>
      </c>
      <c r="E87" s="121">
        <v>27.2</v>
      </c>
      <c r="F87" s="170"/>
      <c r="G87" s="121">
        <v>127.5</v>
      </c>
      <c r="H87" s="121">
        <v>26.9</v>
      </c>
      <c r="I87" s="170"/>
      <c r="K87" s="163"/>
      <c r="L87" s="164"/>
      <c r="M87" s="109" t="s">
        <v>103</v>
      </c>
      <c r="N87" s="121">
        <v>128.4</v>
      </c>
      <c r="O87" s="121">
        <v>27.7</v>
      </c>
      <c r="P87" s="170"/>
      <c r="Q87" s="121">
        <v>127.8</v>
      </c>
      <c r="R87" s="121">
        <v>27.1</v>
      </c>
      <c r="S87" s="170"/>
    </row>
    <row r="88" spans="1:19" ht="18.600000000000001" customHeight="1" x14ac:dyDescent="0.15">
      <c r="A88" s="163"/>
      <c r="B88" s="164"/>
      <c r="C88" s="109" t="s">
        <v>104</v>
      </c>
      <c r="D88" s="121">
        <v>127.6</v>
      </c>
      <c r="E88" s="121">
        <v>27.5</v>
      </c>
      <c r="F88" s="170"/>
      <c r="G88" s="121">
        <v>126.9</v>
      </c>
      <c r="H88" s="121">
        <v>26.4</v>
      </c>
      <c r="I88" s="170"/>
      <c r="K88" s="163"/>
      <c r="L88" s="164"/>
      <c r="M88" s="109" t="s">
        <v>104</v>
      </c>
      <c r="N88" s="121">
        <v>127.2</v>
      </c>
      <c r="O88" s="121">
        <v>26.8</v>
      </c>
      <c r="P88" s="170"/>
      <c r="Q88" s="121">
        <v>126.8</v>
      </c>
      <c r="R88" s="121">
        <v>26.6</v>
      </c>
      <c r="S88" s="170"/>
    </row>
    <row r="89" spans="1:19" ht="18.600000000000001" customHeight="1" x14ac:dyDescent="0.15">
      <c r="A89" s="163"/>
      <c r="B89" s="164" t="s">
        <v>107</v>
      </c>
      <c r="C89" s="109" t="s">
        <v>102</v>
      </c>
      <c r="D89" s="121">
        <v>133.5</v>
      </c>
      <c r="E89" s="121">
        <v>30.7</v>
      </c>
      <c r="F89" s="170"/>
      <c r="G89" s="121">
        <v>133.4</v>
      </c>
      <c r="H89" s="121">
        <v>30</v>
      </c>
      <c r="I89" s="170"/>
      <c r="K89" s="163"/>
      <c r="L89" s="164" t="s">
        <v>107</v>
      </c>
      <c r="M89" s="109" t="s">
        <v>102</v>
      </c>
      <c r="N89" s="121">
        <v>134.4</v>
      </c>
      <c r="O89" s="121">
        <v>32.4</v>
      </c>
      <c r="P89" s="170"/>
      <c r="Q89" s="121">
        <v>133.30000000000001</v>
      </c>
      <c r="R89" s="121">
        <v>30.3</v>
      </c>
      <c r="S89" s="170"/>
    </row>
    <row r="90" spans="1:19" ht="18.600000000000001" customHeight="1" x14ac:dyDescent="0.15">
      <c r="A90" s="163"/>
      <c r="B90" s="164"/>
      <c r="C90" s="109" t="s">
        <v>103</v>
      </c>
      <c r="D90" s="121">
        <v>133.6</v>
      </c>
      <c r="E90" s="121">
        <v>30.7</v>
      </c>
      <c r="F90" s="170"/>
      <c r="G90" s="121">
        <v>132.9</v>
      </c>
      <c r="H90" s="121">
        <v>29.8</v>
      </c>
      <c r="I90" s="170"/>
      <c r="K90" s="163"/>
      <c r="L90" s="164"/>
      <c r="M90" s="109" t="s">
        <v>103</v>
      </c>
      <c r="N90" s="121">
        <v>133.69999999999999</v>
      </c>
      <c r="O90" s="121">
        <v>31.1</v>
      </c>
      <c r="P90" s="170"/>
      <c r="Q90" s="121">
        <v>134.1</v>
      </c>
      <c r="R90" s="121">
        <v>30.5</v>
      </c>
      <c r="S90" s="170"/>
    </row>
    <row r="91" spans="1:19" ht="18.600000000000001" customHeight="1" x14ac:dyDescent="0.15">
      <c r="A91" s="163"/>
      <c r="B91" s="164"/>
      <c r="C91" s="109" t="s">
        <v>104</v>
      </c>
      <c r="D91" s="121">
        <v>132.9</v>
      </c>
      <c r="E91" s="121">
        <v>30.2</v>
      </c>
      <c r="F91" s="170"/>
      <c r="G91" s="121">
        <v>133</v>
      </c>
      <c r="H91" s="121">
        <v>30.1</v>
      </c>
      <c r="I91" s="170"/>
      <c r="K91" s="163"/>
      <c r="L91" s="164"/>
      <c r="M91" s="109" t="s">
        <v>104</v>
      </c>
      <c r="N91" s="121">
        <v>133</v>
      </c>
      <c r="O91" s="121">
        <v>31.7</v>
      </c>
      <c r="P91" s="170"/>
      <c r="Q91" s="121">
        <v>133.30000000000001</v>
      </c>
      <c r="R91" s="121">
        <v>30.1</v>
      </c>
      <c r="S91" s="170"/>
    </row>
    <row r="92" spans="1:19" ht="18.600000000000001" customHeight="1" x14ac:dyDescent="0.15">
      <c r="A92" s="163"/>
      <c r="B92" s="164" t="s">
        <v>108</v>
      </c>
      <c r="C92" s="109" t="s">
        <v>102</v>
      </c>
      <c r="D92" s="121">
        <v>139</v>
      </c>
      <c r="E92" s="121">
        <v>34.4</v>
      </c>
      <c r="F92" s="170"/>
      <c r="G92" s="121">
        <v>140.9</v>
      </c>
      <c r="H92" s="121">
        <v>34.200000000000003</v>
      </c>
      <c r="I92" s="170"/>
      <c r="K92" s="163"/>
      <c r="L92" s="164" t="s">
        <v>108</v>
      </c>
      <c r="M92" s="109" t="s">
        <v>102</v>
      </c>
      <c r="N92" s="121">
        <v>139.9</v>
      </c>
      <c r="O92" s="121">
        <v>36.799999999999997</v>
      </c>
      <c r="P92" s="170"/>
      <c r="Q92" s="121">
        <v>141.5</v>
      </c>
      <c r="R92" s="121">
        <v>34.5</v>
      </c>
      <c r="S92" s="170"/>
    </row>
    <row r="93" spans="1:19" ht="18.600000000000001" customHeight="1" x14ac:dyDescent="0.15">
      <c r="A93" s="163"/>
      <c r="B93" s="164"/>
      <c r="C93" s="109" t="s">
        <v>103</v>
      </c>
      <c r="D93" s="121">
        <v>138.5</v>
      </c>
      <c r="E93" s="121">
        <v>33.299999999999997</v>
      </c>
      <c r="F93" s="170"/>
      <c r="G93" s="121">
        <v>139.9</v>
      </c>
      <c r="H93" s="121">
        <v>33.9</v>
      </c>
      <c r="I93" s="170"/>
      <c r="K93" s="163"/>
      <c r="L93" s="164"/>
      <c r="M93" s="109" t="s">
        <v>103</v>
      </c>
      <c r="N93" s="121">
        <v>139.1</v>
      </c>
      <c r="O93" s="121">
        <v>34.9</v>
      </c>
      <c r="P93" s="170"/>
      <c r="Q93" s="121">
        <v>141</v>
      </c>
      <c r="R93" s="121">
        <v>34.799999999999997</v>
      </c>
      <c r="S93" s="170"/>
    </row>
    <row r="94" spans="1:19" ht="18.600000000000001" customHeight="1" x14ac:dyDescent="0.15">
      <c r="A94" s="163"/>
      <c r="B94" s="164"/>
      <c r="C94" s="109" t="s">
        <v>104</v>
      </c>
      <c r="D94" s="121">
        <v>137.6</v>
      </c>
      <c r="E94" s="121">
        <v>33.9</v>
      </c>
      <c r="F94" s="170"/>
      <c r="G94" s="121">
        <v>139.5</v>
      </c>
      <c r="H94" s="121">
        <v>34</v>
      </c>
      <c r="I94" s="170"/>
      <c r="K94" s="163"/>
      <c r="L94" s="164"/>
      <c r="M94" s="109" t="s">
        <v>104</v>
      </c>
      <c r="N94" s="121">
        <v>138.4</v>
      </c>
      <c r="O94" s="121">
        <v>34.299999999999997</v>
      </c>
      <c r="P94" s="170"/>
      <c r="Q94" s="121">
        <v>139.9</v>
      </c>
      <c r="R94" s="121">
        <v>34.4</v>
      </c>
      <c r="S94" s="170"/>
    </row>
    <row r="95" spans="1:19" ht="18.600000000000001" customHeight="1" x14ac:dyDescent="0.15">
      <c r="A95" s="163"/>
      <c r="B95" s="164" t="s">
        <v>109</v>
      </c>
      <c r="C95" s="109" t="s">
        <v>102</v>
      </c>
      <c r="D95" s="121">
        <v>145.19999999999999</v>
      </c>
      <c r="E95" s="121">
        <v>38.700000000000003</v>
      </c>
      <c r="F95" s="170"/>
      <c r="G95" s="121">
        <v>146.6</v>
      </c>
      <c r="H95" s="121">
        <v>39</v>
      </c>
      <c r="I95" s="170"/>
      <c r="K95" s="163"/>
      <c r="L95" s="164" t="s">
        <v>109</v>
      </c>
      <c r="M95" s="109" t="s">
        <v>102</v>
      </c>
      <c r="N95" s="121">
        <v>147.30000000000001</v>
      </c>
      <c r="O95" s="121">
        <v>40.200000000000003</v>
      </c>
      <c r="P95" s="170"/>
      <c r="Q95" s="121">
        <v>148.30000000000001</v>
      </c>
      <c r="R95" s="121">
        <v>41.5</v>
      </c>
      <c r="S95" s="170"/>
    </row>
    <row r="96" spans="1:19" ht="18.600000000000001" customHeight="1" x14ac:dyDescent="0.15">
      <c r="A96" s="163"/>
      <c r="B96" s="164"/>
      <c r="C96" s="109" t="s">
        <v>103</v>
      </c>
      <c r="D96" s="121">
        <v>144.80000000000001</v>
      </c>
      <c r="E96" s="121">
        <v>38.299999999999997</v>
      </c>
      <c r="F96" s="170"/>
      <c r="G96" s="121">
        <v>146.80000000000001</v>
      </c>
      <c r="H96" s="121">
        <v>39</v>
      </c>
      <c r="I96" s="170"/>
      <c r="K96" s="163"/>
      <c r="L96" s="164"/>
      <c r="M96" s="109" t="s">
        <v>103</v>
      </c>
      <c r="N96" s="121">
        <v>145.80000000000001</v>
      </c>
      <c r="O96" s="121">
        <v>39.4</v>
      </c>
      <c r="P96" s="170"/>
      <c r="Q96" s="121">
        <v>147.19999999999999</v>
      </c>
      <c r="R96" s="121">
        <v>39.6</v>
      </c>
      <c r="S96" s="170"/>
    </row>
    <row r="97" spans="1:19" ht="18.600000000000001" customHeight="1" x14ac:dyDescent="0.15">
      <c r="A97" s="163"/>
      <c r="B97" s="164"/>
      <c r="C97" s="109" t="s">
        <v>104</v>
      </c>
      <c r="D97" s="121">
        <v>144.6</v>
      </c>
      <c r="E97" s="121">
        <v>38.299999999999997</v>
      </c>
      <c r="F97" s="170"/>
      <c r="G97" s="121">
        <v>145.80000000000001</v>
      </c>
      <c r="H97" s="121">
        <v>38.6</v>
      </c>
      <c r="I97" s="170"/>
      <c r="K97" s="163"/>
      <c r="L97" s="164"/>
      <c r="M97" s="109" t="s">
        <v>104</v>
      </c>
      <c r="N97" s="121">
        <v>144.1</v>
      </c>
      <c r="O97" s="121">
        <v>38.700000000000003</v>
      </c>
      <c r="P97" s="170"/>
      <c r="Q97" s="121">
        <v>146.4</v>
      </c>
      <c r="R97" s="121">
        <v>39.1</v>
      </c>
      <c r="S97" s="170"/>
    </row>
    <row r="98" spans="1:19" ht="18.600000000000001" customHeight="1" x14ac:dyDescent="0.15">
      <c r="A98" s="176" t="s">
        <v>110</v>
      </c>
      <c r="B98" s="164" t="s">
        <v>101</v>
      </c>
      <c r="C98" s="109" t="s">
        <v>102</v>
      </c>
      <c r="D98" s="121">
        <v>152.80000000000001</v>
      </c>
      <c r="E98" s="121">
        <v>44.2</v>
      </c>
      <c r="F98" s="170"/>
      <c r="G98" s="121">
        <v>151.9</v>
      </c>
      <c r="H98" s="121">
        <v>43.8</v>
      </c>
      <c r="I98" s="170"/>
      <c r="K98" s="176" t="s">
        <v>110</v>
      </c>
      <c r="L98" s="164" t="s">
        <v>101</v>
      </c>
      <c r="M98" s="109" t="s">
        <v>102</v>
      </c>
      <c r="N98" s="121">
        <v>153.9</v>
      </c>
      <c r="O98" s="121">
        <v>45.5</v>
      </c>
      <c r="P98" s="170"/>
      <c r="Q98" s="121">
        <v>152.4</v>
      </c>
      <c r="R98" s="121">
        <v>44.5</v>
      </c>
      <c r="S98" s="170"/>
    </row>
    <row r="99" spans="1:19" ht="18.600000000000001" customHeight="1" x14ac:dyDescent="0.15">
      <c r="A99" s="176"/>
      <c r="B99" s="164"/>
      <c r="C99" s="109" t="s">
        <v>103</v>
      </c>
      <c r="D99" s="121">
        <v>151.80000000000001</v>
      </c>
      <c r="E99" s="121">
        <v>42.8</v>
      </c>
      <c r="F99" s="170"/>
      <c r="G99" s="121">
        <v>151.5</v>
      </c>
      <c r="H99" s="121">
        <v>43.4</v>
      </c>
      <c r="I99" s="170"/>
      <c r="K99" s="176"/>
      <c r="L99" s="164"/>
      <c r="M99" s="109" t="s">
        <v>103</v>
      </c>
      <c r="N99" s="121">
        <v>153.5</v>
      </c>
      <c r="O99" s="121">
        <v>45</v>
      </c>
      <c r="P99" s="170"/>
      <c r="Q99" s="121">
        <v>151.69999999999999</v>
      </c>
      <c r="R99" s="121">
        <v>43.5</v>
      </c>
      <c r="S99" s="170"/>
    </row>
    <row r="100" spans="1:19" ht="18.600000000000001" customHeight="1" x14ac:dyDescent="0.15">
      <c r="A100" s="176"/>
      <c r="B100" s="164"/>
      <c r="C100" s="109" t="s">
        <v>104</v>
      </c>
      <c r="D100" s="121">
        <v>151.9</v>
      </c>
      <c r="E100" s="121">
        <v>43.9</v>
      </c>
      <c r="F100" s="170"/>
      <c r="G100" s="121">
        <v>151.80000000000001</v>
      </c>
      <c r="H100" s="121">
        <v>43.5</v>
      </c>
      <c r="I100" s="170"/>
      <c r="K100" s="176"/>
      <c r="L100" s="164"/>
      <c r="M100" s="109" t="s">
        <v>104</v>
      </c>
      <c r="N100" s="121">
        <v>153.19999999999999</v>
      </c>
      <c r="O100" s="121">
        <v>44.8</v>
      </c>
      <c r="P100" s="170"/>
      <c r="Q100" s="121">
        <v>151.30000000000001</v>
      </c>
      <c r="R100" s="121">
        <v>43.3</v>
      </c>
      <c r="S100" s="170"/>
    </row>
    <row r="101" spans="1:19" ht="18.600000000000001" customHeight="1" x14ac:dyDescent="0.15">
      <c r="A101" s="176"/>
      <c r="B101" s="164" t="s">
        <v>105</v>
      </c>
      <c r="C101" s="109" t="s">
        <v>102</v>
      </c>
      <c r="D101" s="121">
        <v>160</v>
      </c>
      <c r="E101" s="121">
        <v>49.2</v>
      </c>
      <c r="F101" s="170"/>
      <c r="G101" s="121">
        <v>154.80000000000001</v>
      </c>
      <c r="H101" s="121">
        <v>47.3</v>
      </c>
      <c r="I101" s="170"/>
      <c r="K101" s="176"/>
      <c r="L101" s="164" t="s">
        <v>105</v>
      </c>
      <c r="M101" s="109" t="s">
        <v>102</v>
      </c>
      <c r="N101" s="121">
        <v>160.6</v>
      </c>
      <c r="O101" s="121">
        <v>50</v>
      </c>
      <c r="P101" s="170"/>
      <c r="Q101" s="121">
        <v>155.19999999999999</v>
      </c>
      <c r="R101" s="121">
        <v>47.8</v>
      </c>
      <c r="S101" s="170"/>
    </row>
    <row r="102" spans="1:19" ht="18.600000000000001" customHeight="1" x14ac:dyDescent="0.15">
      <c r="A102" s="176"/>
      <c r="B102" s="164"/>
      <c r="C102" s="109" t="s">
        <v>103</v>
      </c>
      <c r="D102" s="121">
        <v>160.1</v>
      </c>
      <c r="E102" s="121">
        <v>49</v>
      </c>
      <c r="F102" s="170"/>
      <c r="G102" s="121">
        <v>154.80000000000001</v>
      </c>
      <c r="H102" s="121">
        <v>47.2</v>
      </c>
      <c r="I102" s="170"/>
      <c r="K102" s="176"/>
      <c r="L102" s="164"/>
      <c r="M102" s="109" t="s">
        <v>103</v>
      </c>
      <c r="N102" s="121">
        <v>159.9</v>
      </c>
      <c r="O102" s="121">
        <v>49.3</v>
      </c>
      <c r="P102" s="170"/>
      <c r="Q102" s="121">
        <v>154.5</v>
      </c>
      <c r="R102" s="121">
        <v>47</v>
      </c>
      <c r="S102" s="170"/>
    </row>
    <row r="103" spans="1:19" ht="18.600000000000001" customHeight="1" x14ac:dyDescent="0.15">
      <c r="A103" s="176"/>
      <c r="B103" s="164"/>
      <c r="C103" s="109" t="s">
        <v>104</v>
      </c>
      <c r="D103" s="121">
        <v>159.4</v>
      </c>
      <c r="E103" s="121">
        <v>48.3</v>
      </c>
      <c r="F103" s="170"/>
      <c r="G103" s="121">
        <v>154.4</v>
      </c>
      <c r="H103" s="121">
        <v>47.3</v>
      </c>
      <c r="I103" s="170"/>
      <c r="K103" s="176"/>
      <c r="L103" s="164"/>
      <c r="M103" s="109" t="s">
        <v>104</v>
      </c>
      <c r="N103" s="121">
        <v>160.1</v>
      </c>
      <c r="O103" s="121">
        <v>50.1</v>
      </c>
      <c r="P103" s="170"/>
      <c r="Q103" s="121">
        <v>155.1</v>
      </c>
      <c r="R103" s="121">
        <v>47</v>
      </c>
      <c r="S103" s="170"/>
    </row>
    <row r="104" spans="1:19" ht="18.600000000000001" customHeight="1" x14ac:dyDescent="0.15">
      <c r="A104" s="176"/>
      <c r="B104" s="164" t="s">
        <v>106</v>
      </c>
      <c r="C104" s="109" t="s">
        <v>102</v>
      </c>
      <c r="D104" s="121">
        <v>165.4</v>
      </c>
      <c r="E104" s="121">
        <v>54.1</v>
      </c>
      <c r="F104" s="170"/>
      <c r="G104" s="121">
        <v>156.5</v>
      </c>
      <c r="H104" s="121">
        <v>50.1</v>
      </c>
      <c r="I104" s="170"/>
      <c r="K104" s="176"/>
      <c r="L104" s="164" t="s">
        <v>106</v>
      </c>
      <c r="M104" s="109" t="s">
        <v>102</v>
      </c>
      <c r="N104" s="121">
        <v>166.3</v>
      </c>
      <c r="O104" s="121">
        <v>55.1</v>
      </c>
      <c r="P104" s="170"/>
      <c r="Q104" s="121">
        <v>156.9</v>
      </c>
      <c r="R104" s="121">
        <v>50.2</v>
      </c>
      <c r="S104" s="170"/>
    </row>
    <row r="105" spans="1:19" ht="18.600000000000001" customHeight="1" x14ac:dyDescent="0.15">
      <c r="A105" s="176"/>
      <c r="B105" s="164"/>
      <c r="C105" s="109" t="s">
        <v>103</v>
      </c>
      <c r="D105" s="121">
        <v>165.2</v>
      </c>
      <c r="E105" s="121">
        <v>53.6</v>
      </c>
      <c r="F105" s="170"/>
      <c r="G105" s="121">
        <v>156.5</v>
      </c>
      <c r="H105" s="121">
        <v>49.8</v>
      </c>
      <c r="I105" s="170"/>
      <c r="K105" s="176"/>
      <c r="L105" s="164"/>
      <c r="M105" s="109" t="s">
        <v>103</v>
      </c>
      <c r="N105" s="121">
        <v>165.2</v>
      </c>
      <c r="O105" s="121">
        <v>54</v>
      </c>
      <c r="P105" s="170"/>
      <c r="Q105" s="121">
        <v>156.30000000000001</v>
      </c>
      <c r="R105" s="121">
        <v>49.7</v>
      </c>
      <c r="S105" s="170"/>
    </row>
    <row r="106" spans="1:19" ht="18.600000000000001" customHeight="1" x14ac:dyDescent="0.15">
      <c r="A106" s="176"/>
      <c r="B106" s="164"/>
      <c r="C106" s="109" t="s">
        <v>104</v>
      </c>
      <c r="D106" s="121">
        <v>164.9</v>
      </c>
      <c r="E106" s="121">
        <v>54</v>
      </c>
      <c r="F106" s="177"/>
      <c r="G106" s="121">
        <v>155.9</v>
      </c>
      <c r="H106" s="121">
        <v>49.5</v>
      </c>
      <c r="I106" s="177"/>
      <c r="K106" s="176"/>
      <c r="L106" s="164"/>
      <c r="M106" s="109" t="s">
        <v>104</v>
      </c>
      <c r="N106" s="121">
        <v>165.2</v>
      </c>
      <c r="O106" s="121">
        <v>53.9</v>
      </c>
      <c r="P106" s="177"/>
      <c r="Q106" s="121">
        <v>156</v>
      </c>
      <c r="R106" s="121">
        <v>49.6</v>
      </c>
      <c r="S106" s="177"/>
    </row>
    <row r="107" spans="1:19" ht="18.600000000000001" customHeight="1" x14ac:dyDescent="0.15">
      <c r="A107" s="2" t="s">
        <v>194</v>
      </c>
      <c r="C107" s="81"/>
      <c r="E107" s="115"/>
      <c r="F107" s="115"/>
      <c r="G107" s="115"/>
      <c r="H107" s="115"/>
      <c r="I107" s="180" t="s">
        <v>123</v>
      </c>
      <c r="K107" s="2" t="s">
        <v>194</v>
      </c>
      <c r="M107" s="81"/>
    </row>
    <row r="108" spans="1:19" x14ac:dyDescent="0.15">
      <c r="A108" s="2" t="s">
        <v>125</v>
      </c>
      <c r="K108" s="2" t="s">
        <v>125</v>
      </c>
    </row>
    <row r="112" spans="1:19" ht="17.25" customHeight="1" x14ac:dyDescent="0.2">
      <c r="A112" s="3" t="s">
        <v>112</v>
      </c>
      <c r="C112" s="81"/>
      <c r="I112" s="153"/>
      <c r="M112" s="81"/>
      <c r="S112" s="153"/>
    </row>
    <row r="113" spans="1:19" ht="13.5" customHeight="1" x14ac:dyDescent="0.2">
      <c r="A113" s="3"/>
      <c r="C113" s="81"/>
      <c r="I113" s="153"/>
      <c r="M113" s="81"/>
      <c r="S113" s="153"/>
    </row>
    <row r="114" spans="1:19" ht="18.600000000000001" customHeight="1" x14ac:dyDescent="0.15">
      <c r="C114" s="81"/>
      <c r="F114" s="154" t="s">
        <v>126</v>
      </c>
      <c r="G114" s="154"/>
      <c r="I114" s="4" t="s">
        <v>93</v>
      </c>
      <c r="M114" s="81"/>
      <c r="P114" s="154" t="s">
        <v>127</v>
      </c>
      <c r="Q114" s="154"/>
      <c r="S114" s="4" t="s">
        <v>93</v>
      </c>
    </row>
    <row r="115" spans="1:19" ht="18.600000000000001" customHeight="1" x14ac:dyDescent="0.15">
      <c r="A115" s="6" t="s">
        <v>94</v>
      </c>
      <c r="B115" s="6"/>
      <c r="C115" s="6"/>
      <c r="D115" s="12" t="s">
        <v>95</v>
      </c>
      <c r="E115" s="12"/>
      <c r="F115" s="12"/>
      <c r="G115" s="12" t="s">
        <v>96</v>
      </c>
      <c r="H115" s="12"/>
      <c r="I115" s="12"/>
      <c r="K115" s="6" t="s">
        <v>94</v>
      </c>
      <c r="L115" s="6"/>
      <c r="M115" s="6"/>
      <c r="N115" s="12" t="s">
        <v>95</v>
      </c>
      <c r="O115" s="12"/>
      <c r="P115" s="12"/>
      <c r="Q115" s="12" t="s">
        <v>96</v>
      </c>
      <c r="R115" s="12"/>
      <c r="S115" s="12"/>
    </row>
    <row r="116" spans="1:19" ht="18.600000000000001" customHeight="1" x14ac:dyDescent="0.15">
      <c r="A116" s="6"/>
      <c r="B116" s="6"/>
      <c r="C116" s="6"/>
      <c r="D116" s="109" t="s">
        <v>97</v>
      </c>
      <c r="E116" s="109" t="s">
        <v>98</v>
      </c>
      <c r="F116" s="109" t="s">
        <v>99</v>
      </c>
      <c r="G116" s="109" t="s">
        <v>97</v>
      </c>
      <c r="H116" s="109" t="s">
        <v>98</v>
      </c>
      <c r="I116" s="109" t="s">
        <v>99</v>
      </c>
      <c r="K116" s="6"/>
      <c r="L116" s="6"/>
      <c r="M116" s="6"/>
      <c r="N116" s="109" t="s">
        <v>97</v>
      </c>
      <c r="O116" s="109" t="s">
        <v>98</v>
      </c>
      <c r="P116" s="109" t="s">
        <v>99</v>
      </c>
      <c r="Q116" s="109" t="s">
        <v>97</v>
      </c>
      <c r="R116" s="109" t="s">
        <v>98</v>
      </c>
      <c r="S116" s="109" t="s">
        <v>99</v>
      </c>
    </row>
    <row r="117" spans="1:19" ht="18.600000000000001" customHeight="1" x14ac:dyDescent="0.15">
      <c r="A117" s="163" t="s">
        <v>100</v>
      </c>
      <c r="B117" s="164" t="s">
        <v>101</v>
      </c>
      <c r="C117" s="109" t="s">
        <v>102</v>
      </c>
      <c r="D117" s="121">
        <v>116.5</v>
      </c>
      <c r="E117" s="121">
        <v>21.4</v>
      </c>
      <c r="F117" s="165"/>
      <c r="G117" s="121">
        <v>115.7</v>
      </c>
      <c r="H117" s="121">
        <v>21</v>
      </c>
      <c r="I117" s="165"/>
      <c r="K117" s="163" t="s">
        <v>100</v>
      </c>
      <c r="L117" s="164" t="s">
        <v>101</v>
      </c>
      <c r="M117" s="109" t="s">
        <v>102</v>
      </c>
      <c r="N117" s="121">
        <v>116.5</v>
      </c>
      <c r="O117" s="121">
        <v>21.4</v>
      </c>
      <c r="P117" s="165"/>
      <c r="Q117" s="121">
        <v>115.6</v>
      </c>
      <c r="R117" s="121">
        <v>20.9</v>
      </c>
      <c r="S117" s="165"/>
    </row>
    <row r="118" spans="1:19" ht="18.600000000000001" customHeight="1" x14ac:dyDescent="0.15">
      <c r="A118" s="163"/>
      <c r="B118" s="164"/>
      <c r="C118" s="109" t="s">
        <v>103</v>
      </c>
      <c r="D118" s="121">
        <v>116</v>
      </c>
      <c r="E118" s="121">
        <v>21</v>
      </c>
      <c r="F118" s="170"/>
      <c r="G118" s="121">
        <v>115.3</v>
      </c>
      <c r="H118" s="121">
        <v>20.7</v>
      </c>
      <c r="I118" s="170"/>
      <c r="K118" s="163"/>
      <c r="L118" s="164"/>
      <c r="M118" s="109" t="s">
        <v>103</v>
      </c>
      <c r="N118" s="121">
        <v>116</v>
      </c>
      <c r="O118" s="121">
        <v>21.1</v>
      </c>
      <c r="P118" s="170"/>
      <c r="Q118" s="121">
        <v>115</v>
      </c>
      <c r="R118" s="121">
        <v>20.8</v>
      </c>
      <c r="S118" s="170"/>
    </row>
    <row r="119" spans="1:19" ht="18.600000000000001" customHeight="1" x14ac:dyDescent="0.15">
      <c r="A119" s="163"/>
      <c r="B119" s="164"/>
      <c r="C119" s="109" t="s">
        <v>104</v>
      </c>
      <c r="D119" s="121">
        <v>116</v>
      </c>
      <c r="E119" s="121">
        <v>21.5</v>
      </c>
      <c r="F119" s="170"/>
      <c r="G119" s="121">
        <v>115.3</v>
      </c>
      <c r="H119" s="121">
        <v>20.8</v>
      </c>
      <c r="I119" s="170"/>
      <c r="K119" s="163"/>
      <c r="L119" s="164"/>
      <c r="M119" s="109" t="s">
        <v>104</v>
      </c>
      <c r="N119" s="121">
        <v>115.7</v>
      </c>
      <c r="O119" s="121">
        <v>21</v>
      </c>
      <c r="P119" s="170"/>
      <c r="Q119" s="121">
        <v>115</v>
      </c>
      <c r="R119" s="121">
        <v>20.8</v>
      </c>
      <c r="S119" s="170"/>
    </row>
    <row r="120" spans="1:19" ht="18.600000000000001" customHeight="1" x14ac:dyDescent="0.15">
      <c r="A120" s="163"/>
      <c r="B120" s="164" t="s">
        <v>105</v>
      </c>
      <c r="C120" s="109" t="s">
        <v>102</v>
      </c>
      <c r="D120" s="121">
        <v>122.5</v>
      </c>
      <c r="E120" s="121">
        <v>24.1</v>
      </c>
      <c r="F120" s="170"/>
      <c r="G120" s="121">
        <v>121.5</v>
      </c>
      <c r="H120" s="121">
        <v>23.5</v>
      </c>
      <c r="I120" s="170"/>
      <c r="K120" s="163"/>
      <c r="L120" s="164" t="s">
        <v>105</v>
      </c>
      <c r="M120" s="109" t="s">
        <v>102</v>
      </c>
      <c r="N120" s="121">
        <v>122.5</v>
      </c>
      <c r="O120" s="121">
        <v>24.1</v>
      </c>
      <c r="P120" s="170"/>
      <c r="Q120" s="121">
        <v>121.5</v>
      </c>
      <c r="R120" s="121">
        <v>23.5</v>
      </c>
      <c r="S120" s="170"/>
    </row>
    <row r="121" spans="1:19" ht="18.600000000000001" customHeight="1" x14ac:dyDescent="0.15">
      <c r="A121" s="163"/>
      <c r="B121" s="164"/>
      <c r="C121" s="109" t="s">
        <v>103</v>
      </c>
      <c r="D121" s="121">
        <v>122</v>
      </c>
      <c r="E121" s="121">
        <v>23.6</v>
      </c>
      <c r="F121" s="170"/>
      <c r="G121" s="186">
        <v>121</v>
      </c>
      <c r="H121" s="121">
        <v>23.1</v>
      </c>
      <c r="I121" s="170"/>
      <c r="K121" s="163"/>
      <c r="L121" s="164"/>
      <c r="M121" s="109" t="s">
        <v>103</v>
      </c>
      <c r="N121" s="121">
        <v>122.5</v>
      </c>
      <c r="O121" s="121">
        <v>24</v>
      </c>
      <c r="P121" s="170"/>
      <c r="Q121" s="186">
        <v>120.9</v>
      </c>
      <c r="R121" s="121">
        <v>22.9</v>
      </c>
      <c r="S121" s="170"/>
    </row>
    <row r="122" spans="1:19" ht="18.600000000000001" customHeight="1" x14ac:dyDescent="0.15">
      <c r="A122" s="163"/>
      <c r="B122" s="164"/>
      <c r="C122" s="109" t="s">
        <v>104</v>
      </c>
      <c r="D122" s="121">
        <v>121.8</v>
      </c>
      <c r="E122" s="121">
        <v>23.8</v>
      </c>
      <c r="F122" s="170"/>
      <c r="G122" s="121">
        <v>121.2</v>
      </c>
      <c r="H122" s="121">
        <v>23.6</v>
      </c>
      <c r="I122" s="170"/>
      <c r="K122" s="163"/>
      <c r="L122" s="164"/>
      <c r="M122" s="109" t="s">
        <v>104</v>
      </c>
      <c r="N122" s="121">
        <v>121.9</v>
      </c>
      <c r="O122" s="121">
        <v>24.2</v>
      </c>
      <c r="P122" s="170"/>
      <c r="Q122" s="121">
        <v>121.1</v>
      </c>
      <c r="R122" s="121">
        <v>23.4</v>
      </c>
      <c r="S122" s="170"/>
    </row>
    <row r="123" spans="1:19" ht="18.600000000000001" customHeight="1" x14ac:dyDescent="0.15">
      <c r="A123" s="163"/>
      <c r="B123" s="164" t="s">
        <v>106</v>
      </c>
      <c r="C123" s="109" t="s">
        <v>102</v>
      </c>
      <c r="D123" s="121">
        <v>128.19999999999999</v>
      </c>
      <c r="E123" s="121">
        <v>27.2</v>
      </c>
      <c r="F123" s="170"/>
      <c r="G123" s="121">
        <v>127.3</v>
      </c>
      <c r="H123" s="121">
        <v>26.4</v>
      </c>
      <c r="I123" s="170"/>
      <c r="K123" s="163"/>
      <c r="L123" s="164" t="s">
        <v>106</v>
      </c>
      <c r="M123" s="109" t="s">
        <v>102</v>
      </c>
      <c r="N123" s="121">
        <v>128.1</v>
      </c>
      <c r="O123" s="121">
        <v>27.2</v>
      </c>
      <c r="P123" s="170"/>
      <c r="Q123" s="121">
        <v>127.3</v>
      </c>
      <c r="R123" s="121">
        <v>26.4</v>
      </c>
      <c r="S123" s="170"/>
    </row>
    <row r="124" spans="1:19" ht="18.600000000000001" customHeight="1" x14ac:dyDescent="0.15">
      <c r="A124" s="163"/>
      <c r="B124" s="164"/>
      <c r="C124" s="109" t="s">
        <v>103</v>
      </c>
      <c r="D124" s="121">
        <v>127.7</v>
      </c>
      <c r="E124" s="121">
        <v>26.6</v>
      </c>
      <c r="F124" s="170"/>
      <c r="G124" s="121">
        <v>126.9</v>
      </c>
      <c r="H124" s="121">
        <v>26</v>
      </c>
      <c r="I124" s="170"/>
      <c r="K124" s="163"/>
      <c r="L124" s="164"/>
      <c r="M124" s="109" t="s">
        <v>103</v>
      </c>
      <c r="N124" s="121">
        <v>128.30000000000001</v>
      </c>
      <c r="O124" s="121">
        <v>27.2</v>
      </c>
      <c r="P124" s="170"/>
      <c r="Q124" s="121">
        <v>126.8</v>
      </c>
      <c r="R124" s="121">
        <v>26.2</v>
      </c>
      <c r="S124" s="170"/>
    </row>
    <row r="125" spans="1:19" ht="18.600000000000001" customHeight="1" x14ac:dyDescent="0.15">
      <c r="A125" s="163"/>
      <c r="B125" s="164"/>
      <c r="C125" s="109" t="s">
        <v>104</v>
      </c>
      <c r="D125" s="121">
        <v>127.2</v>
      </c>
      <c r="E125" s="121">
        <v>26.9</v>
      </c>
      <c r="F125" s="170"/>
      <c r="G125" s="121">
        <v>127</v>
      </c>
      <c r="H125" s="121">
        <v>26.6</v>
      </c>
      <c r="I125" s="170"/>
      <c r="K125" s="163"/>
      <c r="L125" s="164"/>
      <c r="M125" s="109" t="s">
        <v>104</v>
      </c>
      <c r="N125" s="121">
        <v>127.5</v>
      </c>
      <c r="O125" s="121">
        <v>26.9</v>
      </c>
      <c r="P125" s="170"/>
      <c r="Q125" s="121">
        <v>127.1</v>
      </c>
      <c r="R125" s="121">
        <v>26.7</v>
      </c>
      <c r="S125" s="170"/>
    </row>
    <row r="126" spans="1:19" ht="18.600000000000001" customHeight="1" x14ac:dyDescent="0.15">
      <c r="A126" s="163"/>
      <c r="B126" s="164" t="s">
        <v>107</v>
      </c>
      <c r="C126" s="109" t="s">
        <v>102</v>
      </c>
      <c r="D126" s="121">
        <v>133.5</v>
      </c>
      <c r="E126" s="121">
        <v>30.5</v>
      </c>
      <c r="F126" s="170"/>
      <c r="G126" s="121">
        <v>133.4</v>
      </c>
      <c r="H126" s="121">
        <v>29.9</v>
      </c>
      <c r="I126" s="170"/>
      <c r="K126" s="163"/>
      <c r="L126" s="164" t="s">
        <v>107</v>
      </c>
      <c r="M126" s="109" t="s">
        <v>102</v>
      </c>
      <c r="N126" s="121">
        <v>133.69999999999999</v>
      </c>
      <c r="O126" s="121">
        <v>30.7</v>
      </c>
      <c r="P126" s="170"/>
      <c r="Q126" s="121">
        <v>133.4</v>
      </c>
      <c r="R126" s="121">
        <v>30</v>
      </c>
      <c r="S126" s="170"/>
    </row>
    <row r="127" spans="1:19" ht="18.600000000000001" customHeight="1" x14ac:dyDescent="0.15">
      <c r="A127" s="163"/>
      <c r="B127" s="164"/>
      <c r="C127" s="109" t="s">
        <v>103</v>
      </c>
      <c r="D127" s="121">
        <v>133.1</v>
      </c>
      <c r="E127" s="121">
        <v>30</v>
      </c>
      <c r="F127" s="170"/>
      <c r="G127" s="121">
        <v>132.80000000000001</v>
      </c>
      <c r="H127" s="121">
        <v>29.3</v>
      </c>
      <c r="I127" s="170"/>
      <c r="K127" s="163"/>
      <c r="L127" s="164"/>
      <c r="M127" s="109" t="s">
        <v>103</v>
      </c>
      <c r="N127" s="121">
        <v>133.4</v>
      </c>
      <c r="O127" s="121">
        <v>30.5</v>
      </c>
      <c r="P127" s="170"/>
      <c r="Q127" s="121">
        <v>133.30000000000001</v>
      </c>
      <c r="R127" s="121">
        <v>29.3</v>
      </c>
      <c r="S127" s="170"/>
    </row>
    <row r="128" spans="1:19" ht="18.600000000000001" customHeight="1" x14ac:dyDescent="0.15">
      <c r="A128" s="163"/>
      <c r="B128" s="164"/>
      <c r="C128" s="109" t="s">
        <v>104</v>
      </c>
      <c r="D128" s="121">
        <v>133.1</v>
      </c>
      <c r="E128" s="121">
        <v>30.3</v>
      </c>
      <c r="F128" s="170"/>
      <c r="G128" s="121">
        <v>132.4</v>
      </c>
      <c r="H128" s="121">
        <v>29.4</v>
      </c>
      <c r="I128" s="170"/>
      <c r="K128" s="163"/>
      <c r="L128" s="164"/>
      <c r="M128" s="109" t="s">
        <v>104</v>
      </c>
      <c r="N128" s="121">
        <v>132.5</v>
      </c>
      <c r="O128" s="121">
        <v>30.2</v>
      </c>
      <c r="P128" s="170"/>
      <c r="Q128" s="121">
        <v>133.1</v>
      </c>
      <c r="R128" s="121">
        <v>30.1</v>
      </c>
      <c r="S128" s="170"/>
    </row>
    <row r="129" spans="1:19" ht="18.600000000000001" customHeight="1" x14ac:dyDescent="0.15">
      <c r="A129" s="163"/>
      <c r="B129" s="164" t="s">
        <v>108</v>
      </c>
      <c r="C129" s="109" t="s">
        <v>102</v>
      </c>
      <c r="D129" s="121">
        <v>139</v>
      </c>
      <c r="E129" s="121">
        <v>34.200000000000003</v>
      </c>
      <c r="F129" s="170"/>
      <c r="G129" s="121">
        <v>140.1</v>
      </c>
      <c r="H129" s="121">
        <v>34</v>
      </c>
      <c r="I129" s="170"/>
      <c r="K129" s="163"/>
      <c r="L129" s="164" t="s">
        <v>108</v>
      </c>
      <c r="M129" s="109" t="s">
        <v>102</v>
      </c>
      <c r="N129" s="121">
        <v>138.80000000000001</v>
      </c>
      <c r="O129" s="121">
        <v>34.1</v>
      </c>
      <c r="P129" s="170"/>
      <c r="Q129" s="121">
        <v>140.1</v>
      </c>
      <c r="R129" s="121">
        <v>34.1</v>
      </c>
      <c r="S129" s="170"/>
    </row>
    <row r="130" spans="1:19" ht="18.600000000000001" customHeight="1" x14ac:dyDescent="0.15">
      <c r="A130" s="163"/>
      <c r="B130" s="164"/>
      <c r="C130" s="109" t="s">
        <v>103</v>
      </c>
      <c r="D130" s="121">
        <v>138.6</v>
      </c>
      <c r="E130" s="121">
        <v>33.4</v>
      </c>
      <c r="F130" s="170"/>
      <c r="G130" s="121">
        <v>139.80000000000001</v>
      </c>
      <c r="H130" s="121">
        <v>33.4</v>
      </c>
      <c r="I130" s="170"/>
      <c r="K130" s="163"/>
      <c r="L130" s="164"/>
      <c r="M130" s="109" t="s">
        <v>103</v>
      </c>
      <c r="N130" s="121">
        <v>138.80000000000001</v>
      </c>
      <c r="O130" s="121">
        <v>34.200000000000003</v>
      </c>
      <c r="P130" s="170"/>
      <c r="Q130" s="121">
        <v>139.4</v>
      </c>
      <c r="R130" s="121">
        <v>33.6</v>
      </c>
      <c r="S130" s="170"/>
    </row>
    <row r="131" spans="1:19" ht="18.600000000000001" customHeight="1" x14ac:dyDescent="0.15">
      <c r="A131" s="163"/>
      <c r="B131" s="164"/>
      <c r="C131" s="109" t="s">
        <v>104</v>
      </c>
      <c r="D131" s="121">
        <v>138.6</v>
      </c>
      <c r="E131" s="121">
        <v>34.4</v>
      </c>
      <c r="F131" s="170"/>
      <c r="G131" s="121">
        <v>140</v>
      </c>
      <c r="H131" s="121">
        <v>34.200000000000003</v>
      </c>
      <c r="I131" s="170"/>
      <c r="K131" s="163"/>
      <c r="L131" s="164"/>
      <c r="M131" s="109" t="s">
        <v>104</v>
      </c>
      <c r="N131" s="121">
        <v>138.4</v>
      </c>
      <c r="O131" s="121">
        <v>34</v>
      </c>
      <c r="P131" s="170"/>
      <c r="Q131" s="121">
        <v>139.19999999999999</v>
      </c>
      <c r="R131" s="121">
        <v>33.6</v>
      </c>
      <c r="S131" s="170"/>
    </row>
    <row r="132" spans="1:19" ht="18.600000000000001" customHeight="1" x14ac:dyDescent="0.15">
      <c r="A132" s="163"/>
      <c r="B132" s="164" t="s">
        <v>109</v>
      </c>
      <c r="C132" s="109" t="s">
        <v>102</v>
      </c>
      <c r="D132" s="121">
        <v>145</v>
      </c>
      <c r="E132" s="121">
        <v>38.200000000000003</v>
      </c>
      <c r="F132" s="170"/>
      <c r="G132" s="121">
        <v>146.69999999999999</v>
      </c>
      <c r="H132" s="121">
        <v>39</v>
      </c>
      <c r="I132" s="170"/>
      <c r="K132" s="163"/>
      <c r="L132" s="164" t="s">
        <v>109</v>
      </c>
      <c r="M132" s="109" t="s">
        <v>102</v>
      </c>
      <c r="N132" s="121">
        <v>145.19999999999999</v>
      </c>
      <c r="O132" s="121">
        <v>38.4</v>
      </c>
      <c r="P132" s="170"/>
      <c r="Q132" s="121">
        <v>146.80000000000001</v>
      </c>
      <c r="R132" s="121">
        <v>39.1</v>
      </c>
      <c r="S132" s="170"/>
    </row>
    <row r="133" spans="1:19" ht="18.600000000000001" customHeight="1" x14ac:dyDescent="0.15">
      <c r="A133" s="163"/>
      <c r="B133" s="164"/>
      <c r="C133" s="109" t="s">
        <v>103</v>
      </c>
      <c r="D133" s="121">
        <v>144.69999999999999</v>
      </c>
      <c r="E133" s="121">
        <v>37.6</v>
      </c>
      <c r="F133" s="170"/>
      <c r="G133" s="121">
        <v>146.1</v>
      </c>
      <c r="H133" s="121">
        <v>38.1</v>
      </c>
      <c r="I133" s="170"/>
      <c r="K133" s="163"/>
      <c r="L133" s="164"/>
      <c r="M133" s="109" t="s">
        <v>103</v>
      </c>
      <c r="N133" s="121">
        <v>144.69999999999999</v>
      </c>
      <c r="O133" s="121">
        <v>37.4</v>
      </c>
      <c r="P133" s="170"/>
      <c r="Q133" s="121">
        <v>146.9</v>
      </c>
      <c r="R133" s="121">
        <v>39</v>
      </c>
      <c r="S133" s="170"/>
    </row>
    <row r="134" spans="1:19" ht="18.600000000000001" customHeight="1" x14ac:dyDescent="0.15">
      <c r="A134" s="163"/>
      <c r="B134" s="164"/>
      <c r="C134" s="109" t="s">
        <v>104</v>
      </c>
      <c r="D134" s="121">
        <v>144.19999999999999</v>
      </c>
      <c r="E134" s="121">
        <v>37.6</v>
      </c>
      <c r="F134" s="170"/>
      <c r="G134" s="121">
        <v>146.4</v>
      </c>
      <c r="H134" s="121">
        <v>39.1</v>
      </c>
      <c r="I134" s="170"/>
      <c r="K134" s="163"/>
      <c r="L134" s="164"/>
      <c r="M134" s="109" t="s">
        <v>104</v>
      </c>
      <c r="N134" s="121">
        <v>144.4</v>
      </c>
      <c r="O134" s="121">
        <v>38.6</v>
      </c>
      <c r="P134" s="170"/>
      <c r="Q134" s="121">
        <v>146.5</v>
      </c>
      <c r="R134" s="121">
        <v>38.9</v>
      </c>
      <c r="S134" s="170"/>
    </row>
    <row r="135" spans="1:19" ht="18.600000000000001" customHeight="1" x14ac:dyDescent="0.15">
      <c r="A135" s="176" t="s">
        <v>110</v>
      </c>
      <c r="B135" s="164" t="s">
        <v>101</v>
      </c>
      <c r="C135" s="109" t="s">
        <v>102</v>
      </c>
      <c r="D135" s="121">
        <v>152.80000000000001</v>
      </c>
      <c r="E135" s="121">
        <v>44</v>
      </c>
      <c r="F135" s="170"/>
      <c r="G135" s="121">
        <v>151.80000000000001</v>
      </c>
      <c r="H135" s="121">
        <v>43.6</v>
      </c>
      <c r="I135" s="170"/>
      <c r="K135" s="176" t="s">
        <v>110</v>
      </c>
      <c r="L135" s="164" t="s">
        <v>101</v>
      </c>
      <c r="M135" s="109" t="s">
        <v>102</v>
      </c>
      <c r="N135" s="121">
        <v>152.69999999999999</v>
      </c>
      <c r="O135" s="121">
        <v>44</v>
      </c>
      <c r="P135" s="170"/>
      <c r="Q135" s="121">
        <v>151.9</v>
      </c>
      <c r="R135" s="121">
        <v>43.7</v>
      </c>
      <c r="S135" s="170"/>
    </row>
    <row r="136" spans="1:19" ht="18.600000000000001" customHeight="1" x14ac:dyDescent="0.15">
      <c r="A136" s="176"/>
      <c r="B136" s="164"/>
      <c r="C136" s="109" t="s">
        <v>103</v>
      </c>
      <c r="D136" s="121">
        <v>152.1</v>
      </c>
      <c r="E136" s="121">
        <v>43.2</v>
      </c>
      <c r="F136" s="170"/>
      <c r="G136" s="121">
        <v>151.4</v>
      </c>
      <c r="H136" s="121">
        <v>43.4</v>
      </c>
      <c r="I136" s="170"/>
      <c r="K136" s="176"/>
      <c r="L136" s="164"/>
      <c r="M136" s="109" t="s">
        <v>103</v>
      </c>
      <c r="N136" s="121">
        <v>151.9</v>
      </c>
      <c r="O136" s="121">
        <v>43.2</v>
      </c>
      <c r="P136" s="170"/>
      <c r="Q136" s="121">
        <v>151.4</v>
      </c>
      <c r="R136" s="121">
        <v>43.1</v>
      </c>
      <c r="S136" s="170"/>
    </row>
    <row r="137" spans="1:19" ht="18.600000000000001" customHeight="1" x14ac:dyDescent="0.15">
      <c r="A137" s="176"/>
      <c r="B137" s="164"/>
      <c r="C137" s="109" t="s">
        <v>104</v>
      </c>
      <c r="D137" s="121">
        <v>152.1</v>
      </c>
      <c r="E137" s="121">
        <v>43.4</v>
      </c>
      <c r="F137" s="170"/>
      <c r="G137" s="121">
        <v>151.30000000000001</v>
      </c>
      <c r="H137" s="121">
        <v>42.9</v>
      </c>
      <c r="I137" s="170"/>
      <c r="K137" s="176"/>
      <c r="L137" s="164"/>
      <c r="M137" s="109" t="s">
        <v>104</v>
      </c>
      <c r="N137" s="121">
        <v>152.1</v>
      </c>
      <c r="O137" s="121">
        <v>43.2</v>
      </c>
      <c r="P137" s="170"/>
      <c r="Q137" s="121">
        <v>151.4</v>
      </c>
      <c r="R137" s="121">
        <v>43.6</v>
      </c>
      <c r="S137" s="170"/>
    </row>
    <row r="138" spans="1:19" ht="18.600000000000001" customHeight="1" x14ac:dyDescent="0.15">
      <c r="A138" s="176"/>
      <c r="B138" s="164" t="s">
        <v>105</v>
      </c>
      <c r="C138" s="109" t="s">
        <v>102</v>
      </c>
      <c r="D138" s="121">
        <v>160</v>
      </c>
      <c r="E138" s="121">
        <v>49</v>
      </c>
      <c r="F138" s="170"/>
      <c r="G138" s="121">
        <v>154.9</v>
      </c>
      <c r="H138" s="121">
        <v>47.2</v>
      </c>
      <c r="I138" s="170"/>
      <c r="K138" s="176"/>
      <c r="L138" s="164" t="s">
        <v>105</v>
      </c>
      <c r="M138" s="109" t="s">
        <v>102</v>
      </c>
      <c r="N138" s="121">
        <v>159.80000000000001</v>
      </c>
      <c r="O138" s="121">
        <v>48.8</v>
      </c>
      <c r="P138" s="170"/>
      <c r="Q138" s="121">
        <v>154.9</v>
      </c>
      <c r="R138" s="121">
        <v>47.2</v>
      </c>
      <c r="S138" s="170"/>
    </row>
    <row r="139" spans="1:19" ht="18.600000000000001" customHeight="1" x14ac:dyDescent="0.15">
      <c r="A139" s="176"/>
      <c r="B139" s="164"/>
      <c r="C139" s="109" t="s">
        <v>103</v>
      </c>
      <c r="D139" s="121">
        <v>159.30000000000001</v>
      </c>
      <c r="E139" s="121">
        <v>48.4</v>
      </c>
      <c r="F139" s="170"/>
      <c r="G139" s="121">
        <v>154.6</v>
      </c>
      <c r="H139" s="121">
        <v>47.1</v>
      </c>
      <c r="I139" s="170"/>
      <c r="K139" s="176"/>
      <c r="L139" s="164"/>
      <c r="M139" s="109" t="s">
        <v>103</v>
      </c>
      <c r="N139" s="121">
        <v>159.69999999999999</v>
      </c>
      <c r="O139" s="121">
        <v>48</v>
      </c>
      <c r="P139" s="170"/>
      <c r="Q139" s="121">
        <v>154.4</v>
      </c>
      <c r="R139" s="121">
        <v>46.6</v>
      </c>
      <c r="S139" s="170"/>
    </row>
    <row r="140" spans="1:19" ht="18.600000000000001" customHeight="1" x14ac:dyDescent="0.15">
      <c r="A140" s="176"/>
      <c r="B140" s="164"/>
      <c r="C140" s="109" t="s">
        <v>104</v>
      </c>
      <c r="D140" s="121">
        <v>159.5</v>
      </c>
      <c r="E140" s="121">
        <v>48.4</v>
      </c>
      <c r="F140" s="170"/>
      <c r="G140" s="121">
        <v>154.4</v>
      </c>
      <c r="H140" s="121">
        <v>47.1</v>
      </c>
      <c r="I140" s="170"/>
      <c r="K140" s="176"/>
      <c r="L140" s="164"/>
      <c r="M140" s="109" t="s">
        <v>104</v>
      </c>
      <c r="N140" s="121">
        <v>159.6</v>
      </c>
      <c r="O140" s="121">
        <v>48.7</v>
      </c>
      <c r="P140" s="170"/>
      <c r="Q140" s="121">
        <v>154.30000000000001</v>
      </c>
      <c r="R140" s="121">
        <v>46.6</v>
      </c>
      <c r="S140" s="170"/>
    </row>
    <row r="141" spans="1:19" ht="18.600000000000001" customHeight="1" x14ac:dyDescent="0.15">
      <c r="A141" s="176"/>
      <c r="B141" s="164" t="s">
        <v>106</v>
      </c>
      <c r="C141" s="109" t="s">
        <v>102</v>
      </c>
      <c r="D141" s="121">
        <v>165.3</v>
      </c>
      <c r="E141" s="121">
        <v>53.9</v>
      </c>
      <c r="F141" s="170"/>
      <c r="G141" s="121">
        <v>156.5</v>
      </c>
      <c r="H141" s="121">
        <v>50</v>
      </c>
      <c r="I141" s="170"/>
      <c r="K141" s="176"/>
      <c r="L141" s="164" t="s">
        <v>106</v>
      </c>
      <c r="M141" s="109" t="s">
        <v>102</v>
      </c>
      <c r="N141" s="121">
        <v>165.3</v>
      </c>
      <c r="O141" s="121">
        <v>54</v>
      </c>
      <c r="P141" s="170"/>
      <c r="Q141" s="121">
        <v>156.6</v>
      </c>
      <c r="R141" s="121">
        <v>49.9</v>
      </c>
      <c r="S141" s="170"/>
    </row>
    <row r="142" spans="1:19" ht="18.600000000000001" customHeight="1" x14ac:dyDescent="0.15">
      <c r="A142" s="176"/>
      <c r="B142" s="164"/>
      <c r="C142" s="109" t="s">
        <v>103</v>
      </c>
      <c r="D142" s="121">
        <v>165</v>
      </c>
      <c r="E142" s="121">
        <v>53.4</v>
      </c>
      <c r="F142" s="170"/>
      <c r="G142" s="121">
        <v>156.19999999999999</v>
      </c>
      <c r="H142" s="121">
        <v>49.7</v>
      </c>
      <c r="I142" s="170"/>
      <c r="K142" s="176"/>
      <c r="L142" s="164"/>
      <c r="M142" s="109" t="s">
        <v>103</v>
      </c>
      <c r="N142" s="121">
        <v>164.8</v>
      </c>
      <c r="O142" s="121">
        <v>53</v>
      </c>
      <c r="P142" s="170"/>
      <c r="Q142" s="121">
        <v>156.19999999999999</v>
      </c>
      <c r="R142" s="121">
        <v>49.5</v>
      </c>
      <c r="S142" s="170"/>
    </row>
    <row r="143" spans="1:19" ht="18.600000000000001" customHeight="1" x14ac:dyDescent="0.15">
      <c r="A143" s="176"/>
      <c r="B143" s="164"/>
      <c r="C143" s="109" t="s">
        <v>104</v>
      </c>
      <c r="D143" s="121">
        <v>164.9</v>
      </c>
      <c r="E143" s="121">
        <v>53.4</v>
      </c>
      <c r="F143" s="177"/>
      <c r="G143" s="121">
        <v>156</v>
      </c>
      <c r="H143" s="121">
        <v>49.5</v>
      </c>
      <c r="I143" s="177"/>
      <c r="K143" s="176"/>
      <c r="L143" s="164"/>
      <c r="M143" s="109" t="s">
        <v>104</v>
      </c>
      <c r="N143" s="121">
        <v>164.8</v>
      </c>
      <c r="O143" s="121">
        <v>53.2</v>
      </c>
      <c r="P143" s="177"/>
      <c r="Q143" s="121">
        <v>156</v>
      </c>
      <c r="R143" s="121">
        <v>50</v>
      </c>
      <c r="S143" s="177"/>
    </row>
    <row r="144" spans="1:19" ht="18.600000000000001" customHeight="1" x14ac:dyDescent="0.15">
      <c r="A144" s="2" t="s">
        <v>194</v>
      </c>
      <c r="C144" s="81"/>
      <c r="E144" s="115"/>
      <c r="F144" s="115"/>
      <c r="G144" s="115"/>
      <c r="H144" s="115"/>
      <c r="I144" s="180" t="s">
        <v>123</v>
      </c>
      <c r="K144" s="2" t="s">
        <v>194</v>
      </c>
      <c r="M144" s="81"/>
      <c r="O144" s="115"/>
      <c r="P144" s="115"/>
      <c r="Q144" s="115"/>
      <c r="R144" s="115"/>
      <c r="S144" s="180" t="s">
        <v>123</v>
      </c>
    </row>
    <row r="145" spans="1:19" x14ac:dyDescent="0.15">
      <c r="A145" s="2" t="s">
        <v>128</v>
      </c>
      <c r="K145" s="2" t="s">
        <v>128</v>
      </c>
    </row>
    <row r="149" spans="1:19" ht="17.25" customHeight="1" x14ac:dyDescent="0.2">
      <c r="A149" s="3" t="s">
        <v>112</v>
      </c>
      <c r="C149" s="81"/>
      <c r="I149" s="153"/>
      <c r="M149" s="81"/>
      <c r="S149" s="153"/>
    </row>
    <row r="150" spans="1:19" ht="13.5" customHeight="1" x14ac:dyDescent="0.2">
      <c r="A150" s="3"/>
      <c r="C150" s="81"/>
      <c r="I150" s="153"/>
      <c r="M150" s="81"/>
      <c r="S150" s="153"/>
    </row>
    <row r="151" spans="1:19" ht="18.600000000000001" customHeight="1" x14ac:dyDescent="0.15">
      <c r="C151" s="81"/>
      <c r="F151" s="154" t="s">
        <v>257</v>
      </c>
      <c r="G151" s="154"/>
      <c r="I151" s="4" t="s">
        <v>93</v>
      </c>
      <c r="M151" s="81"/>
      <c r="P151" s="154" t="s">
        <v>124</v>
      </c>
      <c r="Q151" s="154"/>
      <c r="S151" s="4" t="s">
        <v>93</v>
      </c>
    </row>
    <row r="152" spans="1:19" ht="18.600000000000001" customHeight="1" x14ac:dyDescent="0.15">
      <c r="A152" s="6" t="s">
        <v>94</v>
      </c>
      <c r="B152" s="6"/>
      <c r="C152" s="6"/>
      <c r="D152" s="12" t="s">
        <v>95</v>
      </c>
      <c r="E152" s="12"/>
      <c r="F152" s="12"/>
      <c r="G152" s="12" t="s">
        <v>96</v>
      </c>
      <c r="H152" s="12"/>
      <c r="I152" s="12"/>
      <c r="K152" s="6" t="s">
        <v>94</v>
      </c>
      <c r="L152" s="6"/>
      <c r="M152" s="6"/>
      <c r="N152" s="12" t="s">
        <v>95</v>
      </c>
      <c r="O152" s="12"/>
      <c r="P152" s="12"/>
      <c r="Q152" s="12" t="s">
        <v>96</v>
      </c>
      <c r="R152" s="12"/>
      <c r="S152" s="12"/>
    </row>
    <row r="153" spans="1:19" ht="18.600000000000001" customHeight="1" x14ac:dyDescent="0.15">
      <c r="A153" s="6"/>
      <c r="B153" s="6"/>
      <c r="C153" s="6"/>
      <c r="D153" s="109" t="s">
        <v>97</v>
      </c>
      <c r="E153" s="109" t="s">
        <v>98</v>
      </c>
      <c r="F153" s="109" t="s">
        <v>99</v>
      </c>
      <c r="G153" s="109" t="s">
        <v>97</v>
      </c>
      <c r="H153" s="109" t="s">
        <v>98</v>
      </c>
      <c r="I153" s="109" t="s">
        <v>99</v>
      </c>
      <c r="K153" s="6"/>
      <c r="L153" s="6"/>
      <c r="M153" s="6"/>
      <c r="N153" s="109" t="s">
        <v>97</v>
      </c>
      <c r="O153" s="109" t="s">
        <v>98</v>
      </c>
      <c r="P153" s="109" t="s">
        <v>99</v>
      </c>
      <c r="Q153" s="109" t="s">
        <v>97</v>
      </c>
      <c r="R153" s="109" t="s">
        <v>98</v>
      </c>
      <c r="S153" s="109" t="s">
        <v>99</v>
      </c>
    </row>
    <row r="154" spans="1:19" ht="18.600000000000001" customHeight="1" x14ac:dyDescent="0.15">
      <c r="A154" s="163" t="s">
        <v>100</v>
      </c>
      <c r="B154" s="164" t="s">
        <v>101</v>
      </c>
      <c r="C154" s="109" t="s">
        <v>102</v>
      </c>
      <c r="D154" s="121">
        <v>116.5</v>
      </c>
      <c r="E154" s="121">
        <v>21.3</v>
      </c>
      <c r="F154" s="121">
        <v>64.8</v>
      </c>
      <c r="G154" s="121">
        <v>115.5</v>
      </c>
      <c r="H154" s="121">
        <v>20.8</v>
      </c>
      <c r="I154" s="121">
        <v>64.400000000000006</v>
      </c>
      <c r="K154" s="163" t="s">
        <v>100</v>
      </c>
      <c r="L154" s="164" t="s">
        <v>101</v>
      </c>
      <c r="M154" s="109" t="s">
        <v>102</v>
      </c>
      <c r="N154" s="121">
        <v>116.5</v>
      </c>
      <c r="O154" s="121">
        <v>21.4</v>
      </c>
      <c r="P154" s="165"/>
      <c r="Q154" s="121">
        <v>115.6</v>
      </c>
      <c r="R154" s="121">
        <v>20.9</v>
      </c>
      <c r="S154" s="165"/>
    </row>
    <row r="155" spans="1:19" ht="18.600000000000001" customHeight="1" x14ac:dyDescent="0.15">
      <c r="A155" s="163"/>
      <c r="B155" s="164"/>
      <c r="C155" s="109" t="s">
        <v>103</v>
      </c>
      <c r="D155" s="121">
        <v>116.5</v>
      </c>
      <c r="E155" s="121">
        <v>21.1</v>
      </c>
      <c r="F155" s="121">
        <v>64.900000000000006</v>
      </c>
      <c r="G155" s="121">
        <v>115.8</v>
      </c>
      <c r="H155" s="121">
        <v>21.1</v>
      </c>
      <c r="I155" s="121">
        <v>64.5</v>
      </c>
      <c r="K155" s="163"/>
      <c r="L155" s="164"/>
      <c r="M155" s="109" t="s">
        <v>103</v>
      </c>
      <c r="N155" s="121">
        <v>115.8</v>
      </c>
      <c r="O155" s="121">
        <v>21</v>
      </c>
      <c r="P155" s="170"/>
      <c r="Q155" s="121">
        <v>115</v>
      </c>
      <c r="R155" s="121">
        <v>20.6</v>
      </c>
      <c r="S155" s="170"/>
    </row>
    <row r="156" spans="1:19" ht="18.600000000000001" customHeight="1" x14ac:dyDescent="0.15">
      <c r="A156" s="163"/>
      <c r="B156" s="164"/>
      <c r="C156" s="109" t="s">
        <v>104</v>
      </c>
      <c r="D156" s="121">
        <v>115.7</v>
      </c>
      <c r="E156" s="121">
        <v>21.1</v>
      </c>
      <c r="F156" s="121">
        <v>64.400000000000006</v>
      </c>
      <c r="G156" s="121">
        <v>115.4</v>
      </c>
      <c r="H156" s="121">
        <v>21.1</v>
      </c>
      <c r="I156" s="121">
        <v>64.099999999999994</v>
      </c>
      <c r="K156" s="163"/>
      <c r="L156" s="164"/>
      <c r="M156" s="109" t="s">
        <v>104</v>
      </c>
      <c r="N156" s="121">
        <v>116.1</v>
      </c>
      <c r="O156" s="121">
        <v>21.1</v>
      </c>
      <c r="P156" s="170"/>
      <c r="Q156" s="121">
        <v>115.4</v>
      </c>
      <c r="R156" s="121">
        <v>21.1</v>
      </c>
      <c r="S156" s="170"/>
    </row>
    <row r="157" spans="1:19" ht="18.600000000000001" customHeight="1" x14ac:dyDescent="0.15">
      <c r="A157" s="163"/>
      <c r="B157" s="164" t="s">
        <v>105</v>
      </c>
      <c r="C157" s="109" t="s">
        <v>102</v>
      </c>
      <c r="D157" s="121">
        <v>122.5</v>
      </c>
      <c r="E157" s="121">
        <v>23.9</v>
      </c>
      <c r="F157" s="121">
        <v>67.599999999999994</v>
      </c>
      <c r="G157" s="121">
        <v>121.5</v>
      </c>
      <c r="H157" s="121">
        <v>23.4</v>
      </c>
      <c r="I157" s="121">
        <v>67.2</v>
      </c>
      <c r="K157" s="163"/>
      <c r="L157" s="164" t="s">
        <v>105</v>
      </c>
      <c r="M157" s="109" t="s">
        <v>102</v>
      </c>
      <c r="N157" s="121">
        <v>122.5</v>
      </c>
      <c r="O157" s="121">
        <v>24</v>
      </c>
      <c r="P157" s="170"/>
      <c r="Q157" s="121">
        <v>121.5</v>
      </c>
      <c r="R157" s="121">
        <v>23.5</v>
      </c>
      <c r="S157" s="170"/>
    </row>
    <row r="158" spans="1:19" ht="18.600000000000001" customHeight="1" x14ac:dyDescent="0.15">
      <c r="A158" s="163"/>
      <c r="B158" s="164"/>
      <c r="C158" s="109" t="s">
        <v>103</v>
      </c>
      <c r="D158" s="121">
        <v>121.6</v>
      </c>
      <c r="E158" s="121">
        <v>23.5</v>
      </c>
      <c r="F158" s="121">
        <v>67.3</v>
      </c>
      <c r="G158" s="186">
        <v>121.1</v>
      </c>
      <c r="H158" s="121">
        <v>23.2</v>
      </c>
      <c r="I158" s="121">
        <v>67</v>
      </c>
      <c r="K158" s="163"/>
      <c r="L158" s="164"/>
      <c r="M158" s="109" t="s">
        <v>103</v>
      </c>
      <c r="N158" s="121">
        <v>122</v>
      </c>
      <c r="O158" s="121">
        <v>23.8</v>
      </c>
      <c r="P158" s="170"/>
      <c r="Q158" s="186">
        <v>121</v>
      </c>
      <c r="R158" s="121">
        <v>23.3</v>
      </c>
      <c r="S158" s="170"/>
    </row>
    <row r="159" spans="1:19" ht="18.600000000000001" customHeight="1" x14ac:dyDescent="0.15">
      <c r="A159" s="163"/>
      <c r="B159" s="164"/>
      <c r="C159" s="109" t="s">
        <v>104</v>
      </c>
      <c r="D159" s="121">
        <v>121.8</v>
      </c>
      <c r="E159" s="121">
        <v>23.6</v>
      </c>
      <c r="F159" s="121">
        <v>66.900000000000006</v>
      </c>
      <c r="G159" s="121">
        <v>120.4</v>
      </c>
      <c r="H159" s="121">
        <v>23.1</v>
      </c>
      <c r="I159" s="121">
        <v>66.400000000000006</v>
      </c>
      <c r="K159" s="163"/>
      <c r="L159" s="164"/>
      <c r="M159" s="109" t="s">
        <v>104</v>
      </c>
      <c r="N159" s="121">
        <v>121.6</v>
      </c>
      <c r="O159" s="121">
        <v>23.7</v>
      </c>
      <c r="P159" s="170"/>
      <c r="Q159" s="121">
        <v>121.2</v>
      </c>
      <c r="R159" s="121">
        <v>23.6</v>
      </c>
      <c r="S159" s="170"/>
    </row>
    <row r="160" spans="1:19" ht="18.600000000000001" customHeight="1" x14ac:dyDescent="0.15">
      <c r="A160" s="163"/>
      <c r="B160" s="164" t="s">
        <v>106</v>
      </c>
      <c r="C160" s="109" t="s">
        <v>102</v>
      </c>
      <c r="D160" s="121">
        <v>128.1</v>
      </c>
      <c r="E160" s="121">
        <v>26.9</v>
      </c>
      <c r="F160" s="121">
        <v>70.2</v>
      </c>
      <c r="G160" s="121">
        <v>127.3</v>
      </c>
      <c r="H160" s="121">
        <v>26.4</v>
      </c>
      <c r="I160" s="121">
        <v>69.900000000000006</v>
      </c>
      <c r="K160" s="163"/>
      <c r="L160" s="164" t="s">
        <v>106</v>
      </c>
      <c r="M160" s="109" t="s">
        <v>102</v>
      </c>
      <c r="N160" s="121">
        <v>128.1</v>
      </c>
      <c r="O160" s="121">
        <v>27.2</v>
      </c>
      <c r="P160" s="170"/>
      <c r="Q160" s="121">
        <v>127.2</v>
      </c>
      <c r="R160" s="121">
        <v>26.4</v>
      </c>
      <c r="S160" s="170"/>
    </row>
    <row r="161" spans="1:19" ht="18.600000000000001" customHeight="1" x14ac:dyDescent="0.15">
      <c r="A161" s="163"/>
      <c r="B161" s="164"/>
      <c r="C161" s="109" t="s">
        <v>103</v>
      </c>
      <c r="D161" s="121">
        <v>127.5</v>
      </c>
      <c r="E161" s="121">
        <v>26.6</v>
      </c>
      <c r="F161" s="121">
        <v>70.099999999999994</v>
      </c>
      <c r="G161" s="121">
        <v>126.6</v>
      </c>
      <c r="H161" s="121">
        <v>25.8</v>
      </c>
      <c r="I161" s="121">
        <v>69.400000000000006</v>
      </c>
      <c r="K161" s="163"/>
      <c r="L161" s="164"/>
      <c r="M161" s="109" t="s">
        <v>103</v>
      </c>
      <c r="N161" s="121">
        <v>127.6</v>
      </c>
      <c r="O161" s="121">
        <v>26.8</v>
      </c>
      <c r="P161" s="170"/>
      <c r="Q161" s="121">
        <v>126.8</v>
      </c>
      <c r="R161" s="121">
        <v>26.2</v>
      </c>
      <c r="S161" s="170"/>
    </row>
    <row r="162" spans="1:19" ht="18.600000000000001" customHeight="1" x14ac:dyDescent="0.15">
      <c r="A162" s="163"/>
      <c r="B162" s="164"/>
      <c r="C162" s="109" t="s">
        <v>104</v>
      </c>
      <c r="D162" s="121">
        <v>127.6</v>
      </c>
      <c r="E162" s="121">
        <v>27.1</v>
      </c>
      <c r="F162" s="121">
        <v>69.7</v>
      </c>
      <c r="G162" s="121">
        <v>127.1</v>
      </c>
      <c r="H162" s="121">
        <v>26.4</v>
      </c>
      <c r="I162" s="121">
        <v>69.599999999999994</v>
      </c>
      <c r="K162" s="163"/>
      <c r="L162" s="164"/>
      <c r="M162" s="109" t="s">
        <v>104</v>
      </c>
      <c r="N162" s="121">
        <v>127.7</v>
      </c>
      <c r="O162" s="121">
        <v>27</v>
      </c>
      <c r="P162" s="170"/>
      <c r="Q162" s="121">
        <v>126.5</v>
      </c>
      <c r="R162" s="121">
        <v>26.1</v>
      </c>
      <c r="S162" s="170"/>
    </row>
    <row r="163" spans="1:19" ht="18.600000000000001" customHeight="1" x14ac:dyDescent="0.15">
      <c r="A163" s="163"/>
      <c r="B163" s="164" t="s">
        <v>107</v>
      </c>
      <c r="C163" s="109" t="s">
        <v>102</v>
      </c>
      <c r="D163" s="121">
        <v>133.5</v>
      </c>
      <c r="E163" s="121">
        <v>30.4</v>
      </c>
      <c r="F163" s="121">
        <v>72.599999999999994</v>
      </c>
      <c r="G163" s="121">
        <v>133.4</v>
      </c>
      <c r="H163" s="121">
        <v>29.7</v>
      </c>
      <c r="I163" s="121">
        <v>72.7</v>
      </c>
      <c r="K163" s="163"/>
      <c r="L163" s="164" t="s">
        <v>107</v>
      </c>
      <c r="M163" s="109" t="s">
        <v>102</v>
      </c>
      <c r="N163" s="121">
        <v>133.6</v>
      </c>
      <c r="O163" s="121">
        <v>30.6</v>
      </c>
      <c r="P163" s="170"/>
      <c r="Q163" s="121">
        <v>133.4</v>
      </c>
      <c r="R163" s="121">
        <v>29.8</v>
      </c>
      <c r="S163" s="170"/>
    </row>
    <row r="164" spans="1:19" ht="18.600000000000001" customHeight="1" x14ac:dyDescent="0.15">
      <c r="A164" s="163"/>
      <c r="B164" s="164"/>
      <c r="C164" s="109" t="s">
        <v>103</v>
      </c>
      <c r="D164" s="121">
        <v>133.1</v>
      </c>
      <c r="E164" s="121">
        <v>30.2</v>
      </c>
      <c r="F164" s="121">
        <v>72.5</v>
      </c>
      <c r="G164" s="121">
        <v>132.9</v>
      </c>
      <c r="H164" s="121">
        <v>29.1</v>
      </c>
      <c r="I164" s="121">
        <v>72.5</v>
      </c>
      <c r="K164" s="163"/>
      <c r="L164" s="164"/>
      <c r="M164" s="109" t="s">
        <v>103</v>
      </c>
      <c r="N164" s="121">
        <v>132.80000000000001</v>
      </c>
      <c r="O164" s="121">
        <v>29.9</v>
      </c>
      <c r="P164" s="170"/>
      <c r="Q164" s="121">
        <v>132.6</v>
      </c>
      <c r="R164" s="121">
        <v>29.4</v>
      </c>
      <c r="S164" s="170"/>
    </row>
    <row r="165" spans="1:19" ht="18.600000000000001" customHeight="1" x14ac:dyDescent="0.15">
      <c r="A165" s="163"/>
      <c r="B165" s="164"/>
      <c r="C165" s="109" t="s">
        <v>104</v>
      </c>
      <c r="D165" s="121">
        <v>132.6</v>
      </c>
      <c r="E165" s="121">
        <v>30</v>
      </c>
      <c r="F165" s="121">
        <v>72</v>
      </c>
      <c r="G165" s="121">
        <v>132.69999999999999</v>
      </c>
      <c r="H165" s="121">
        <v>29.7</v>
      </c>
      <c r="I165" s="121">
        <v>72.099999999999994</v>
      </c>
      <c r="K165" s="163"/>
      <c r="L165" s="164"/>
      <c r="M165" s="109" t="s">
        <v>104</v>
      </c>
      <c r="N165" s="121">
        <v>133.19999999999999</v>
      </c>
      <c r="O165" s="121">
        <v>30.7</v>
      </c>
      <c r="P165" s="170"/>
      <c r="Q165" s="121">
        <v>133.4</v>
      </c>
      <c r="R165" s="121">
        <v>29.9</v>
      </c>
      <c r="S165" s="170"/>
    </row>
    <row r="166" spans="1:19" ht="18.600000000000001" customHeight="1" x14ac:dyDescent="0.15">
      <c r="A166" s="163"/>
      <c r="B166" s="164" t="s">
        <v>108</v>
      </c>
      <c r="C166" s="109" t="s">
        <v>102</v>
      </c>
      <c r="D166" s="121">
        <v>138.9</v>
      </c>
      <c r="E166" s="121">
        <v>34</v>
      </c>
      <c r="F166" s="121">
        <v>74.900000000000006</v>
      </c>
      <c r="G166" s="121">
        <v>140.1</v>
      </c>
      <c r="H166" s="121">
        <v>33.9</v>
      </c>
      <c r="I166" s="121">
        <v>75.8</v>
      </c>
      <c r="K166" s="163"/>
      <c r="L166" s="164" t="s">
        <v>108</v>
      </c>
      <c r="M166" s="109" t="s">
        <v>102</v>
      </c>
      <c r="N166" s="121">
        <v>138.80000000000001</v>
      </c>
      <c r="O166" s="121">
        <v>34</v>
      </c>
      <c r="P166" s="170"/>
      <c r="Q166" s="121">
        <v>140.19999999999999</v>
      </c>
      <c r="R166" s="121">
        <v>34</v>
      </c>
      <c r="S166" s="170"/>
    </row>
    <row r="167" spans="1:19" ht="18.600000000000001" customHeight="1" x14ac:dyDescent="0.15">
      <c r="A167" s="163"/>
      <c r="B167" s="164"/>
      <c r="C167" s="109" t="s">
        <v>103</v>
      </c>
      <c r="D167" s="121">
        <v>138.6</v>
      </c>
      <c r="E167" s="121">
        <v>33.700000000000003</v>
      </c>
      <c r="F167" s="121">
        <v>75</v>
      </c>
      <c r="G167" s="121">
        <v>139.69999999999999</v>
      </c>
      <c r="H167" s="121">
        <v>33.5</v>
      </c>
      <c r="I167" s="121">
        <v>75.599999999999994</v>
      </c>
      <c r="K167" s="163"/>
      <c r="L167" s="164"/>
      <c r="M167" s="109" t="s">
        <v>103</v>
      </c>
      <c r="N167" s="121">
        <v>138.19999999999999</v>
      </c>
      <c r="O167" s="121">
        <v>33.5</v>
      </c>
      <c r="P167" s="170"/>
      <c r="Q167" s="121">
        <v>139.5</v>
      </c>
      <c r="R167" s="121">
        <v>33.5</v>
      </c>
      <c r="S167" s="170"/>
    </row>
    <row r="168" spans="1:19" ht="18.600000000000001" customHeight="1" x14ac:dyDescent="0.15">
      <c r="A168" s="163"/>
      <c r="B168" s="164"/>
      <c r="C168" s="109" t="s">
        <v>104</v>
      </c>
      <c r="D168" s="121">
        <v>138.4</v>
      </c>
      <c r="E168" s="121">
        <v>33.700000000000003</v>
      </c>
      <c r="F168" s="121">
        <v>74.7</v>
      </c>
      <c r="G168" s="121">
        <v>139</v>
      </c>
      <c r="H168" s="121">
        <v>33</v>
      </c>
      <c r="I168" s="121">
        <v>75.2</v>
      </c>
      <c r="K168" s="163"/>
      <c r="L168" s="164"/>
      <c r="M168" s="109" t="s">
        <v>104</v>
      </c>
      <c r="N168" s="121">
        <v>138.1</v>
      </c>
      <c r="O168" s="121">
        <v>33.5</v>
      </c>
      <c r="P168" s="170"/>
      <c r="Q168" s="121">
        <v>139.80000000000001</v>
      </c>
      <c r="R168" s="121">
        <v>34</v>
      </c>
      <c r="S168" s="170"/>
    </row>
    <row r="169" spans="1:19" ht="18.600000000000001" customHeight="1" x14ac:dyDescent="0.15">
      <c r="A169" s="163"/>
      <c r="B169" s="164" t="s">
        <v>109</v>
      </c>
      <c r="C169" s="109" t="s">
        <v>102</v>
      </c>
      <c r="D169" s="121">
        <v>145.19999999999999</v>
      </c>
      <c r="E169" s="121">
        <v>38.200000000000003</v>
      </c>
      <c r="F169" s="121">
        <v>77.7</v>
      </c>
      <c r="G169" s="121">
        <v>146.69999999999999</v>
      </c>
      <c r="H169" s="121">
        <v>38.799999999999997</v>
      </c>
      <c r="I169" s="121">
        <v>79.2</v>
      </c>
      <c r="K169" s="163"/>
      <c r="L169" s="164" t="s">
        <v>109</v>
      </c>
      <c r="M169" s="109" t="s">
        <v>102</v>
      </c>
      <c r="N169" s="121">
        <v>145.19999999999999</v>
      </c>
      <c r="O169" s="121">
        <v>38.4</v>
      </c>
      <c r="P169" s="170"/>
      <c r="Q169" s="121">
        <v>146.80000000000001</v>
      </c>
      <c r="R169" s="121">
        <v>39</v>
      </c>
      <c r="S169" s="170"/>
    </row>
    <row r="170" spans="1:19" ht="18.600000000000001" customHeight="1" x14ac:dyDescent="0.15">
      <c r="A170" s="163"/>
      <c r="B170" s="164"/>
      <c r="C170" s="109" t="s">
        <v>103</v>
      </c>
      <c r="D170" s="121">
        <v>145.19999999999999</v>
      </c>
      <c r="E170" s="121">
        <v>38.200000000000003</v>
      </c>
      <c r="F170" s="121">
        <v>77.7</v>
      </c>
      <c r="G170" s="121">
        <v>146.69999999999999</v>
      </c>
      <c r="H170" s="121">
        <v>38</v>
      </c>
      <c r="I170" s="121">
        <v>79</v>
      </c>
      <c r="K170" s="163"/>
      <c r="L170" s="164"/>
      <c r="M170" s="109" t="s">
        <v>103</v>
      </c>
      <c r="N170" s="121">
        <v>144.69999999999999</v>
      </c>
      <c r="O170" s="121">
        <v>37.9</v>
      </c>
      <c r="P170" s="170"/>
      <c r="Q170" s="121">
        <v>146.1</v>
      </c>
      <c r="R170" s="121">
        <v>38.4</v>
      </c>
      <c r="S170" s="170"/>
    </row>
    <row r="171" spans="1:19" ht="18.600000000000001" customHeight="1" x14ac:dyDescent="0.15">
      <c r="A171" s="163"/>
      <c r="B171" s="164"/>
      <c r="C171" s="109" t="s">
        <v>104</v>
      </c>
      <c r="D171" s="121">
        <v>144.69999999999999</v>
      </c>
      <c r="E171" s="121">
        <v>37.799999999999997</v>
      </c>
      <c r="F171" s="121">
        <v>77.400000000000006</v>
      </c>
      <c r="G171" s="121">
        <v>145.9</v>
      </c>
      <c r="H171" s="121">
        <v>38.200000000000003</v>
      </c>
      <c r="I171" s="121">
        <v>79</v>
      </c>
      <c r="K171" s="163"/>
      <c r="L171" s="164"/>
      <c r="M171" s="109" t="s">
        <v>104</v>
      </c>
      <c r="N171" s="121">
        <v>144.4</v>
      </c>
      <c r="O171" s="121">
        <v>37.700000000000003</v>
      </c>
      <c r="P171" s="170"/>
      <c r="Q171" s="121">
        <v>145.80000000000001</v>
      </c>
      <c r="R171" s="121">
        <v>37.9</v>
      </c>
      <c r="S171" s="170"/>
    </row>
    <row r="172" spans="1:19" ht="18.600000000000001" customHeight="1" x14ac:dyDescent="0.15">
      <c r="A172" s="176" t="s">
        <v>110</v>
      </c>
      <c r="B172" s="164" t="s">
        <v>101</v>
      </c>
      <c r="C172" s="109" t="s">
        <v>102</v>
      </c>
      <c r="D172" s="121">
        <v>152.6</v>
      </c>
      <c r="E172" s="121">
        <v>43.9</v>
      </c>
      <c r="F172" s="121">
        <v>81.400000000000006</v>
      </c>
      <c r="G172" s="121">
        <v>151.80000000000001</v>
      </c>
      <c r="H172" s="121">
        <v>43.6</v>
      </c>
      <c r="I172" s="121">
        <v>82.1</v>
      </c>
      <c r="K172" s="176" t="s">
        <v>110</v>
      </c>
      <c r="L172" s="164" t="s">
        <v>101</v>
      </c>
      <c r="M172" s="109" t="s">
        <v>102</v>
      </c>
      <c r="N172" s="121">
        <v>152.69999999999999</v>
      </c>
      <c r="O172" s="121">
        <v>44</v>
      </c>
      <c r="P172" s="170"/>
      <c r="Q172" s="121">
        <v>151.9</v>
      </c>
      <c r="R172" s="121">
        <v>43.7</v>
      </c>
      <c r="S172" s="170"/>
    </row>
    <row r="173" spans="1:19" ht="18.600000000000001" customHeight="1" x14ac:dyDescent="0.15">
      <c r="A173" s="176"/>
      <c r="B173" s="164"/>
      <c r="C173" s="109" t="s">
        <v>103</v>
      </c>
      <c r="D173" s="121">
        <v>151.4</v>
      </c>
      <c r="E173" s="121">
        <v>42.4</v>
      </c>
      <c r="F173" s="121">
        <v>80.900000000000006</v>
      </c>
      <c r="G173" s="121">
        <v>151.4</v>
      </c>
      <c r="H173" s="121">
        <v>43.4</v>
      </c>
      <c r="I173" s="121">
        <v>82.2</v>
      </c>
      <c r="K173" s="176"/>
      <c r="L173" s="164"/>
      <c r="M173" s="109" t="s">
        <v>103</v>
      </c>
      <c r="N173" s="121">
        <v>151.80000000000001</v>
      </c>
      <c r="O173" s="121">
        <v>42.8</v>
      </c>
      <c r="P173" s="170"/>
      <c r="Q173" s="121">
        <v>151.4</v>
      </c>
      <c r="R173" s="121">
        <v>42.9</v>
      </c>
      <c r="S173" s="170"/>
    </row>
    <row r="174" spans="1:19" ht="18.600000000000001" customHeight="1" x14ac:dyDescent="0.15">
      <c r="A174" s="176"/>
      <c r="B174" s="164"/>
      <c r="C174" s="109" t="s">
        <v>104</v>
      </c>
      <c r="D174" s="121">
        <v>151.5</v>
      </c>
      <c r="E174" s="121">
        <v>42.9</v>
      </c>
      <c r="F174" s="121">
        <v>80.5</v>
      </c>
      <c r="G174" s="121">
        <v>151.30000000000001</v>
      </c>
      <c r="H174" s="121">
        <v>42.8</v>
      </c>
      <c r="I174" s="121">
        <v>81.900000000000006</v>
      </c>
      <c r="K174" s="176"/>
      <c r="L174" s="164"/>
      <c r="M174" s="109" t="s">
        <v>104</v>
      </c>
      <c r="N174" s="121">
        <v>152.5</v>
      </c>
      <c r="O174" s="121">
        <v>43.2</v>
      </c>
      <c r="P174" s="170"/>
      <c r="Q174" s="121">
        <v>151.1</v>
      </c>
      <c r="R174" s="121">
        <v>43.1</v>
      </c>
      <c r="S174" s="170"/>
    </row>
    <row r="175" spans="1:19" ht="18.600000000000001" customHeight="1" x14ac:dyDescent="0.15">
      <c r="A175" s="176"/>
      <c r="B175" s="164" t="s">
        <v>105</v>
      </c>
      <c r="C175" s="109" t="s">
        <v>102</v>
      </c>
      <c r="D175" s="121">
        <v>159.80000000000001</v>
      </c>
      <c r="E175" s="121">
        <v>48.8</v>
      </c>
      <c r="F175" s="121">
        <v>85.1</v>
      </c>
      <c r="G175" s="121">
        <v>154.9</v>
      </c>
      <c r="H175" s="121">
        <v>47.3</v>
      </c>
      <c r="I175" s="121">
        <v>83.9</v>
      </c>
      <c r="K175" s="176"/>
      <c r="L175" s="164" t="s">
        <v>105</v>
      </c>
      <c r="M175" s="109" t="s">
        <v>102</v>
      </c>
      <c r="N175" s="121">
        <v>159.9</v>
      </c>
      <c r="O175" s="121">
        <v>48.8</v>
      </c>
      <c r="P175" s="170"/>
      <c r="Q175" s="121">
        <v>154.80000000000001</v>
      </c>
      <c r="R175" s="121">
        <v>47.2</v>
      </c>
      <c r="S175" s="170"/>
    </row>
    <row r="176" spans="1:19" ht="18.600000000000001" customHeight="1" x14ac:dyDescent="0.15">
      <c r="A176" s="176"/>
      <c r="B176" s="164"/>
      <c r="C176" s="109" t="s">
        <v>103</v>
      </c>
      <c r="D176" s="121">
        <v>159.5</v>
      </c>
      <c r="E176" s="121">
        <v>48</v>
      </c>
      <c r="F176" s="121">
        <v>85</v>
      </c>
      <c r="G176" s="121">
        <v>154.5</v>
      </c>
      <c r="H176" s="121">
        <v>46.6</v>
      </c>
      <c r="I176" s="121">
        <v>84</v>
      </c>
      <c r="K176" s="176"/>
      <c r="L176" s="164"/>
      <c r="M176" s="109" t="s">
        <v>103</v>
      </c>
      <c r="N176" s="121">
        <v>159.30000000000001</v>
      </c>
      <c r="O176" s="121">
        <v>47.9</v>
      </c>
      <c r="P176" s="170"/>
      <c r="Q176" s="121">
        <v>154.4</v>
      </c>
      <c r="R176" s="121">
        <v>46.4</v>
      </c>
      <c r="S176" s="170"/>
    </row>
    <row r="177" spans="1:19" ht="18.600000000000001" customHeight="1" x14ac:dyDescent="0.15">
      <c r="A177" s="176"/>
      <c r="B177" s="164"/>
      <c r="C177" s="109" t="s">
        <v>104</v>
      </c>
      <c r="D177" s="121">
        <v>158.69999999999999</v>
      </c>
      <c r="E177" s="121">
        <v>48.1</v>
      </c>
      <c r="F177" s="121">
        <v>84.5</v>
      </c>
      <c r="G177" s="121">
        <v>154.30000000000001</v>
      </c>
      <c r="H177" s="121">
        <v>46.5</v>
      </c>
      <c r="I177" s="121">
        <v>83.6</v>
      </c>
      <c r="K177" s="176"/>
      <c r="L177" s="164"/>
      <c r="M177" s="109" t="s">
        <v>104</v>
      </c>
      <c r="N177" s="121">
        <v>159.1</v>
      </c>
      <c r="O177" s="121">
        <v>48.2</v>
      </c>
      <c r="P177" s="170"/>
      <c r="Q177" s="121">
        <v>154.5</v>
      </c>
      <c r="R177" s="121">
        <v>46.7</v>
      </c>
      <c r="S177" s="170"/>
    </row>
    <row r="178" spans="1:19" ht="18.600000000000001" customHeight="1" x14ac:dyDescent="0.15">
      <c r="A178" s="176"/>
      <c r="B178" s="164" t="s">
        <v>106</v>
      </c>
      <c r="C178" s="109" t="s">
        <v>102</v>
      </c>
      <c r="D178" s="121">
        <v>165.1</v>
      </c>
      <c r="E178" s="121">
        <v>53.9</v>
      </c>
      <c r="F178" s="121">
        <v>88.2</v>
      </c>
      <c r="G178" s="121">
        <v>156.5</v>
      </c>
      <c r="H178" s="121">
        <v>49.9</v>
      </c>
      <c r="I178" s="121">
        <v>84.9</v>
      </c>
      <c r="K178" s="176"/>
      <c r="L178" s="164" t="s">
        <v>106</v>
      </c>
      <c r="M178" s="109" t="s">
        <v>102</v>
      </c>
      <c r="N178" s="121">
        <v>165.2</v>
      </c>
      <c r="O178" s="121">
        <v>53.9</v>
      </c>
      <c r="P178" s="170"/>
      <c r="Q178" s="121">
        <v>156.5</v>
      </c>
      <c r="R178" s="121">
        <v>50</v>
      </c>
      <c r="S178" s="170"/>
    </row>
    <row r="179" spans="1:19" ht="18.600000000000001" customHeight="1" x14ac:dyDescent="0.15">
      <c r="A179" s="176"/>
      <c r="B179" s="164"/>
      <c r="C179" s="109" t="s">
        <v>103</v>
      </c>
      <c r="D179" s="121">
        <v>164.6</v>
      </c>
      <c r="E179" s="121">
        <v>53.1</v>
      </c>
      <c r="F179" s="121">
        <v>88.1</v>
      </c>
      <c r="G179" s="121">
        <v>156</v>
      </c>
      <c r="H179" s="121">
        <v>49.5</v>
      </c>
      <c r="I179" s="121">
        <v>85</v>
      </c>
      <c r="K179" s="176"/>
      <c r="L179" s="164"/>
      <c r="M179" s="109" t="s">
        <v>103</v>
      </c>
      <c r="N179" s="121">
        <v>164.5</v>
      </c>
      <c r="O179" s="121">
        <v>52.6</v>
      </c>
      <c r="P179" s="170"/>
      <c r="Q179" s="121">
        <v>156.1</v>
      </c>
      <c r="R179" s="121">
        <v>49.4</v>
      </c>
      <c r="S179" s="170"/>
    </row>
    <row r="180" spans="1:19" ht="18.600000000000001" customHeight="1" x14ac:dyDescent="0.15">
      <c r="A180" s="176"/>
      <c r="B180" s="164"/>
      <c r="C180" s="109" t="s">
        <v>104</v>
      </c>
      <c r="D180" s="121">
        <v>164.1</v>
      </c>
      <c r="E180" s="121">
        <v>52.2</v>
      </c>
      <c r="F180" s="121">
        <v>87.6</v>
      </c>
      <c r="G180" s="121">
        <v>155.5</v>
      </c>
      <c r="H180" s="121">
        <v>48.9</v>
      </c>
      <c r="I180" s="121">
        <v>84.8</v>
      </c>
      <c r="K180" s="176"/>
      <c r="L180" s="164"/>
      <c r="M180" s="109" t="s">
        <v>104</v>
      </c>
      <c r="N180" s="121">
        <v>164.4</v>
      </c>
      <c r="O180" s="121">
        <v>52.8</v>
      </c>
      <c r="P180" s="177"/>
      <c r="Q180" s="121">
        <v>155.9</v>
      </c>
      <c r="R180" s="121">
        <v>49.4</v>
      </c>
      <c r="S180" s="177"/>
    </row>
    <row r="181" spans="1:19" ht="18.600000000000001" customHeight="1" x14ac:dyDescent="0.15">
      <c r="A181" s="2" t="s">
        <v>194</v>
      </c>
      <c r="C181" s="81"/>
      <c r="I181" s="180" t="s">
        <v>123</v>
      </c>
      <c r="K181" s="2" t="s">
        <v>194</v>
      </c>
      <c r="M181" s="81"/>
      <c r="O181" s="115"/>
      <c r="P181" s="115"/>
      <c r="Q181" s="115"/>
      <c r="R181" s="115"/>
      <c r="S181" s="180" t="s">
        <v>123</v>
      </c>
    </row>
    <row r="182" spans="1:19" x14ac:dyDescent="0.15">
      <c r="K182" s="2" t="s">
        <v>125</v>
      </c>
    </row>
    <row r="186" spans="1:19" ht="17.25" customHeight="1" x14ac:dyDescent="0.2">
      <c r="A186" s="3" t="s">
        <v>112</v>
      </c>
      <c r="C186" s="81"/>
      <c r="I186" s="153"/>
      <c r="M186" s="81"/>
      <c r="S186" s="153"/>
    </row>
    <row r="187" spans="1:19" ht="13.5" customHeight="1" x14ac:dyDescent="0.2">
      <c r="A187" s="3"/>
      <c r="C187" s="81"/>
      <c r="I187" s="153"/>
      <c r="M187" s="81"/>
      <c r="S187" s="153"/>
    </row>
    <row r="188" spans="1:19" ht="18.600000000000001" customHeight="1" x14ac:dyDescent="0.15">
      <c r="C188" s="81"/>
      <c r="F188" s="154" t="s">
        <v>121</v>
      </c>
      <c r="G188" s="154"/>
      <c r="I188" s="4" t="s">
        <v>93</v>
      </c>
      <c r="M188" s="81"/>
      <c r="P188" s="154" t="s">
        <v>122</v>
      </c>
      <c r="Q188" s="154"/>
      <c r="S188" s="4" t="s">
        <v>93</v>
      </c>
    </row>
    <row r="189" spans="1:19" ht="18.600000000000001" customHeight="1" x14ac:dyDescent="0.15">
      <c r="A189" s="6" t="s">
        <v>94</v>
      </c>
      <c r="B189" s="6"/>
      <c r="C189" s="6"/>
      <c r="D189" s="12" t="s">
        <v>95</v>
      </c>
      <c r="E189" s="12"/>
      <c r="F189" s="12"/>
      <c r="G189" s="12" t="s">
        <v>96</v>
      </c>
      <c r="H189" s="12"/>
      <c r="I189" s="12"/>
      <c r="K189" s="6" t="s">
        <v>94</v>
      </c>
      <c r="L189" s="6"/>
      <c r="M189" s="6"/>
      <c r="N189" s="12" t="s">
        <v>95</v>
      </c>
      <c r="O189" s="12"/>
      <c r="P189" s="12"/>
      <c r="Q189" s="12" t="s">
        <v>96</v>
      </c>
      <c r="R189" s="12"/>
      <c r="S189" s="12"/>
    </row>
    <row r="190" spans="1:19" ht="18.600000000000001" customHeight="1" x14ac:dyDescent="0.15">
      <c r="A190" s="6"/>
      <c r="B190" s="6"/>
      <c r="C190" s="6"/>
      <c r="D190" s="109" t="s">
        <v>97</v>
      </c>
      <c r="E190" s="109" t="s">
        <v>98</v>
      </c>
      <c r="F190" s="109" t="s">
        <v>99</v>
      </c>
      <c r="G190" s="109" t="s">
        <v>97</v>
      </c>
      <c r="H190" s="109" t="s">
        <v>98</v>
      </c>
      <c r="I190" s="109" t="s">
        <v>99</v>
      </c>
      <c r="K190" s="6"/>
      <c r="L190" s="6"/>
      <c r="M190" s="6"/>
      <c r="N190" s="109" t="s">
        <v>97</v>
      </c>
      <c r="O190" s="109" t="s">
        <v>98</v>
      </c>
      <c r="P190" s="109" t="s">
        <v>99</v>
      </c>
      <c r="Q190" s="109" t="s">
        <v>97</v>
      </c>
      <c r="R190" s="109" t="s">
        <v>98</v>
      </c>
      <c r="S190" s="109" t="s">
        <v>99</v>
      </c>
    </row>
    <row r="191" spans="1:19" ht="18.600000000000001" customHeight="1" x14ac:dyDescent="0.15">
      <c r="A191" s="163" t="s">
        <v>100</v>
      </c>
      <c r="B191" s="164" t="s">
        <v>101</v>
      </c>
      <c r="C191" s="109" t="s">
        <v>102</v>
      </c>
      <c r="D191" s="121">
        <v>116.5</v>
      </c>
      <c r="E191" s="121">
        <v>21.3</v>
      </c>
      <c r="F191" s="121">
        <v>64.8</v>
      </c>
      <c r="G191" s="121">
        <v>115.6</v>
      </c>
      <c r="H191" s="121">
        <v>20.9</v>
      </c>
      <c r="I191" s="121">
        <v>64.400000000000006</v>
      </c>
      <c r="K191" s="163" t="s">
        <v>100</v>
      </c>
      <c r="L191" s="164" t="s">
        <v>101</v>
      </c>
      <c r="M191" s="109" t="s">
        <v>102</v>
      </c>
      <c r="N191" s="121">
        <v>116.5</v>
      </c>
      <c r="O191" s="121">
        <v>21.3</v>
      </c>
      <c r="P191" s="121">
        <v>64.8</v>
      </c>
      <c r="Q191" s="121">
        <v>115.5</v>
      </c>
      <c r="R191" s="121">
        <v>20.8</v>
      </c>
      <c r="S191" s="121">
        <v>64.400000000000006</v>
      </c>
    </row>
    <row r="192" spans="1:19" ht="18.600000000000001" customHeight="1" x14ac:dyDescent="0.15">
      <c r="A192" s="163"/>
      <c r="B192" s="164"/>
      <c r="C192" s="109" t="s">
        <v>103</v>
      </c>
      <c r="D192" s="121">
        <v>115.9</v>
      </c>
      <c r="E192" s="121">
        <v>21.1</v>
      </c>
      <c r="F192" s="121">
        <v>64.5</v>
      </c>
      <c r="G192" s="121">
        <v>115.2</v>
      </c>
      <c r="H192" s="121">
        <v>20.7</v>
      </c>
      <c r="I192" s="121">
        <v>64.2</v>
      </c>
      <c r="K192" s="163"/>
      <c r="L192" s="164"/>
      <c r="M192" s="109" t="s">
        <v>103</v>
      </c>
      <c r="N192" s="121">
        <v>116.1</v>
      </c>
      <c r="O192" s="121">
        <v>21.1</v>
      </c>
      <c r="P192" s="121">
        <v>64.599999999999994</v>
      </c>
      <c r="Q192" s="121">
        <v>115.2</v>
      </c>
      <c r="R192" s="121">
        <v>20.6</v>
      </c>
      <c r="S192" s="121">
        <v>64.2</v>
      </c>
    </row>
    <row r="193" spans="1:19" ht="18.600000000000001" customHeight="1" x14ac:dyDescent="0.15">
      <c r="A193" s="163"/>
      <c r="B193" s="164"/>
      <c r="C193" s="109" t="s">
        <v>104</v>
      </c>
      <c r="D193" s="121">
        <v>116</v>
      </c>
      <c r="E193" s="121">
        <v>21.3</v>
      </c>
      <c r="F193" s="121">
        <v>64.2</v>
      </c>
      <c r="G193" s="121">
        <v>115.4</v>
      </c>
      <c r="H193" s="121">
        <v>20.9</v>
      </c>
      <c r="I193" s="121">
        <v>64</v>
      </c>
      <c r="K193" s="163"/>
      <c r="L193" s="164"/>
      <c r="M193" s="109" t="s">
        <v>104</v>
      </c>
      <c r="N193" s="121">
        <v>116.2</v>
      </c>
      <c r="O193" s="121">
        <v>21.2</v>
      </c>
      <c r="P193" s="121">
        <v>64.3</v>
      </c>
      <c r="Q193" s="121">
        <v>114.8</v>
      </c>
      <c r="R193" s="121">
        <v>20.7</v>
      </c>
      <c r="S193" s="121">
        <v>63.6</v>
      </c>
    </row>
    <row r="194" spans="1:19" ht="18.600000000000001" customHeight="1" x14ac:dyDescent="0.15">
      <c r="A194" s="163"/>
      <c r="B194" s="164" t="s">
        <v>105</v>
      </c>
      <c r="C194" s="109" t="s">
        <v>102</v>
      </c>
      <c r="D194" s="121">
        <v>122.4</v>
      </c>
      <c r="E194" s="121">
        <v>24</v>
      </c>
      <c r="F194" s="121">
        <v>67.599999999999994</v>
      </c>
      <c r="G194" s="121">
        <v>121.6</v>
      </c>
      <c r="H194" s="121">
        <v>23.5</v>
      </c>
      <c r="I194" s="121">
        <v>67.3</v>
      </c>
      <c r="K194" s="163"/>
      <c r="L194" s="164" t="s">
        <v>105</v>
      </c>
      <c r="M194" s="109" t="s">
        <v>102</v>
      </c>
      <c r="N194" s="121">
        <v>122.4</v>
      </c>
      <c r="O194" s="121">
        <v>24</v>
      </c>
      <c r="P194" s="121">
        <v>67.599999999999994</v>
      </c>
      <c r="Q194" s="121">
        <v>121.5</v>
      </c>
      <c r="R194" s="121">
        <v>23.4</v>
      </c>
      <c r="S194" s="121">
        <v>67.2</v>
      </c>
    </row>
    <row r="195" spans="1:19" ht="18.600000000000001" customHeight="1" x14ac:dyDescent="0.15">
      <c r="A195" s="163"/>
      <c r="B195" s="164"/>
      <c r="C195" s="109" t="s">
        <v>103</v>
      </c>
      <c r="D195" s="121">
        <v>122</v>
      </c>
      <c r="E195" s="121">
        <v>23.7</v>
      </c>
      <c r="F195" s="121">
        <v>67.400000000000006</v>
      </c>
      <c r="G195" s="186">
        <v>121.5</v>
      </c>
      <c r="H195" s="121">
        <v>23.3</v>
      </c>
      <c r="I195" s="121">
        <v>67.3</v>
      </c>
      <c r="K195" s="163"/>
      <c r="L195" s="164"/>
      <c r="M195" s="109" t="s">
        <v>103</v>
      </c>
      <c r="N195" s="121">
        <v>122.3</v>
      </c>
      <c r="O195" s="121">
        <v>23.7</v>
      </c>
      <c r="P195" s="121">
        <v>67.5</v>
      </c>
      <c r="Q195" s="186">
        <v>121.3</v>
      </c>
      <c r="R195" s="121">
        <v>23.1</v>
      </c>
      <c r="S195" s="121">
        <v>66.900000000000006</v>
      </c>
    </row>
    <row r="196" spans="1:19" ht="18.600000000000001" customHeight="1" x14ac:dyDescent="0.15">
      <c r="A196" s="163"/>
      <c r="B196" s="164"/>
      <c r="C196" s="109" t="s">
        <v>104</v>
      </c>
      <c r="D196" s="121">
        <v>121.9</v>
      </c>
      <c r="E196" s="121">
        <v>23.9</v>
      </c>
      <c r="F196" s="121">
        <v>67.099999999999994</v>
      </c>
      <c r="G196" s="121">
        <v>120.9</v>
      </c>
      <c r="H196" s="121">
        <v>23.3</v>
      </c>
      <c r="I196" s="121">
        <v>66.599999999999994</v>
      </c>
      <c r="K196" s="163"/>
      <c r="L196" s="164"/>
      <c r="M196" s="109" t="s">
        <v>104</v>
      </c>
      <c r="N196" s="121">
        <v>122.1</v>
      </c>
      <c r="O196" s="121">
        <v>24.1</v>
      </c>
      <c r="P196" s="121">
        <v>67</v>
      </c>
      <c r="Q196" s="121">
        <v>121.3</v>
      </c>
      <c r="R196" s="121">
        <v>23.4</v>
      </c>
      <c r="S196" s="121">
        <v>66.7</v>
      </c>
    </row>
    <row r="197" spans="1:19" ht="18.600000000000001" customHeight="1" x14ac:dyDescent="0.15">
      <c r="A197" s="163"/>
      <c r="B197" s="164" t="s">
        <v>106</v>
      </c>
      <c r="C197" s="109" t="s">
        <v>102</v>
      </c>
      <c r="D197" s="121">
        <v>128.19999999999999</v>
      </c>
      <c r="E197" s="121">
        <v>27.1</v>
      </c>
      <c r="F197" s="121">
        <v>70.3</v>
      </c>
      <c r="G197" s="121">
        <v>127.4</v>
      </c>
      <c r="H197" s="121">
        <v>26.3</v>
      </c>
      <c r="I197" s="121">
        <v>69.900000000000006</v>
      </c>
      <c r="K197" s="163"/>
      <c r="L197" s="164" t="s">
        <v>106</v>
      </c>
      <c r="M197" s="109" t="s">
        <v>102</v>
      </c>
      <c r="N197" s="121">
        <v>128</v>
      </c>
      <c r="O197" s="121">
        <v>27</v>
      </c>
      <c r="P197" s="121">
        <v>70.2</v>
      </c>
      <c r="Q197" s="121">
        <v>127.4</v>
      </c>
      <c r="R197" s="121">
        <v>26.4</v>
      </c>
      <c r="S197" s="121">
        <v>69.900000000000006</v>
      </c>
    </row>
    <row r="198" spans="1:19" ht="18.600000000000001" customHeight="1" x14ac:dyDescent="0.15">
      <c r="A198" s="163"/>
      <c r="B198" s="164"/>
      <c r="C198" s="109" t="s">
        <v>103</v>
      </c>
      <c r="D198" s="121">
        <v>128.19999999999999</v>
      </c>
      <c r="E198" s="121">
        <v>26.9</v>
      </c>
      <c r="F198" s="121">
        <v>70.2</v>
      </c>
      <c r="G198" s="121">
        <v>127.1</v>
      </c>
      <c r="H198" s="121">
        <v>25.9</v>
      </c>
      <c r="I198" s="121">
        <v>69.8</v>
      </c>
      <c r="K198" s="163"/>
      <c r="L198" s="164"/>
      <c r="M198" s="109" t="s">
        <v>103</v>
      </c>
      <c r="N198" s="121">
        <v>127.8</v>
      </c>
      <c r="O198" s="121">
        <v>26.8</v>
      </c>
      <c r="P198" s="121">
        <v>70.099999999999994</v>
      </c>
      <c r="Q198" s="121">
        <v>126.9</v>
      </c>
      <c r="R198" s="121">
        <v>25.9</v>
      </c>
      <c r="S198" s="121">
        <v>69.7</v>
      </c>
    </row>
    <row r="199" spans="1:19" ht="18.600000000000001" customHeight="1" x14ac:dyDescent="0.15">
      <c r="A199" s="163"/>
      <c r="B199" s="164"/>
      <c r="C199" s="109" t="s">
        <v>104</v>
      </c>
      <c r="D199" s="121">
        <v>127.8</v>
      </c>
      <c r="E199" s="121">
        <v>26.9</v>
      </c>
      <c r="F199" s="121">
        <v>69.900000000000006</v>
      </c>
      <c r="G199" s="121">
        <v>126.5</v>
      </c>
      <c r="H199" s="121">
        <v>25.9</v>
      </c>
      <c r="I199" s="121">
        <v>69.2</v>
      </c>
      <c r="K199" s="163"/>
      <c r="L199" s="164"/>
      <c r="M199" s="109" t="s">
        <v>104</v>
      </c>
      <c r="N199" s="121">
        <v>127.4</v>
      </c>
      <c r="O199" s="121">
        <v>26.8</v>
      </c>
      <c r="P199" s="121">
        <v>69.7</v>
      </c>
      <c r="Q199" s="121">
        <v>126.8</v>
      </c>
      <c r="R199" s="121">
        <v>26.3</v>
      </c>
      <c r="S199" s="121">
        <v>69.400000000000006</v>
      </c>
    </row>
    <row r="200" spans="1:19" ht="18.600000000000001" customHeight="1" x14ac:dyDescent="0.15">
      <c r="A200" s="163"/>
      <c r="B200" s="164" t="s">
        <v>107</v>
      </c>
      <c r="C200" s="109" t="s">
        <v>102</v>
      </c>
      <c r="D200" s="121">
        <v>133.6</v>
      </c>
      <c r="E200" s="121">
        <v>30.5</v>
      </c>
      <c r="F200" s="121">
        <v>72.599999999999994</v>
      </c>
      <c r="G200" s="121">
        <v>133.4</v>
      </c>
      <c r="H200" s="121">
        <v>29.9</v>
      </c>
      <c r="I200" s="121">
        <v>72.599999999999994</v>
      </c>
      <c r="K200" s="163"/>
      <c r="L200" s="164" t="s">
        <v>107</v>
      </c>
      <c r="M200" s="109" t="s">
        <v>102</v>
      </c>
      <c r="N200" s="121">
        <v>133.6</v>
      </c>
      <c r="O200" s="121">
        <v>30.4</v>
      </c>
      <c r="P200" s="121">
        <v>72.599999999999994</v>
      </c>
      <c r="Q200" s="121">
        <v>133.4</v>
      </c>
      <c r="R200" s="121">
        <v>29.8</v>
      </c>
      <c r="S200" s="121">
        <v>72.599999999999994</v>
      </c>
    </row>
    <row r="201" spans="1:19" ht="18.600000000000001" customHeight="1" x14ac:dyDescent="0.15">
      <c r="A201" s="163"/>
      <c r="B201" s="164"/>
      <c r="C201" s="109" t="s">
        <v>103</v>
      </c>
      <c r="D201" s="121">
        <v>133</v>
      </c>
      <c r="E201" s="121">
        <v>29.7</v>
      </c>
      <c r="F201" s="121">
        <v>72.400000000000006</v>
      </c>
      <c r="G201" s="121">
        <v>132.6</v>
      </c>
      <c r="H201" s="121">
        <v>29.4</v>
      </c>
      <c r="I201" s="121">
        <v>72.5</v>
      </c>
      <c r="K201" s="163"/>
      <c r="L201" s="164"/>
      <c r="M201" s="109" t="s">
        <v>103</v>
      </c>
      <c r="N201" s="121">
        <v>133.1</v>
      </c>
      <c r="O201" s="121">
        <v>29.9</v>
      </c>
      <c r="P201" s="121">
        <v>72.400000000000006</v>
      </c>
      <c r="Q201" s="121">
        <v>134.4</v>
      </c>
      <c r="R201" s="121">
        <v>29.5</v>
      </c>
      <c r="S201" s="121">
        <v>73.099999999999994</v>
      </c>
    </row>
    <row r="202" spans="1:19" ht="18.600000000000001" customHeight="1" x14ac:dyDescent="0.15">
      <c r="A202" s="163"/>
      <c r="B202" s="164"/>
      <c r="C202" s="109" t="s">
        <v>104</v>
      </c>
      <c r="D202" s="121">
        <v>133.19999999999999</v>
      </c>
      <c r="E202" s="121">
        <v>30.2</v>
      </c>
      <c r="F202" s="121">
        <v>72.400000000000006</v>
      </c>
      <c r="G202" s="121">
        <v>132.6</v>
      </c>
      <c r="H202" s="121">
        <v>29.4</v>
      </c>
      <c r="I202" s="121">
        <v>72.3</v>
      </c>
      <c r="K202" s="163"/>
      <c r="L202" s="164"/>
      <c r="M202" s="109" t="s">
        <v>104</v>
      </c>
      <c r="N202" s="121">
        <v>133.1</v>
      </c>
      <c r="O202" s="121">
        <v>30.3</v>
      </c>
      <c r="P202" s="121">
        <v>72.3</v>
      </c>
      <c r="Q202" s="121">
        <v>132.4</v>
      </c>
      <c r="R202" s="121">
        <v>29.2</v>
      </c>
      <c r="S202" s="121">
        <v>72.099999999999994</v>
      </c>
    </row>
    <row r="203" spans="1:19" ht="18.600000000000001" customHeight="1" x14ac:dyDescent="0.15">
      <c r="A203" s="163"/>
      <c r="B203" s="164" t="s">
        <v>108</v>
      </c>
      <c r="C203" s="109" t="s">
        <v>102</v>
      </c>
      <c r="D203" s="121">
        <v>138.9</v>
      </c>
      <c r="E203" s="121">
        <v>34</v>
      </c>
      <c r="F203" s="121">
        <v>74.900000000000006</v>
      </c>
      <c r="G203" s="121">
        <v>140.1</v>
      </c>
      <c r="H203" s="121">
        <v>34</v>
      </c>
      <c r="I203" s="121">
        <v>75.8</v>
      </c>
      <c r="K203" s="163"/>
      <c r="L203" s="164" t="s">
        <v>108</v>
      </c>
      <c r="M203" s="109" t="s">
        <v>102</v>
      </c>
      <c r="N203" s="121">
        <v>138.9</v>
      </c>
      <c r="O203" s="121">
        <v>34</v>
      </c>
      <c r="P203" s="121">
        <v>74.900000000000006</v>
      </c>
      <c r="Q203" s="121">
        <v>140.1</v>
      </c>
      <c r="R203" s="121">
        <v>34</v>
      </c>
      <c r="S203" s="121">
        <v>75.8</v>
      </c>
    </row>
    <row r="204" spans="1:19" ht="18.600000000000001" customHeight="1" x14ac:dyDescent="0.15">
      <c r="A204" s="163"/>
      <c r="B204" s="164"/>
      <c r="C204" s="109" t="s">
        <v>103</v>
      </c>
      <c r="D204" s="121">
        <v>138.1</v>
      </c>
      <c r="E204" s="121">
        <v>33.1</v>
      </c>
      <c r="F204" s="121">
        <v>74.7</v>
      </c>
      <c r="G204" s="121">
        <v>139.5</v>
      </c>
      <c r="H204" s="121">
        <v>33.700000000000003</v>
      </c>
      <c r="I204" s="121">
        <v>75.599999999999994</v>
      </c>
      <c r="K204" s="163"/>
      <c r="L204" s="164"/>
      <c r="M204" s="109" t="s">
        <v>103</v>
      </c>
      <c r="N204" s="121">
        <v>138.4</v>
      </c>
      <c r="O204" s="121">
        <v>33.5</v>
      </c>
      <c r="P204" s="121">
        <v>74.599999999999994</v>
      </c>
      <c r="Q204" s="121">
        <v>139.6</v>
      </c>
      <c r="R204" s="121">
        <v>33.4</v>
      </c>
      <c r="S204" s="121">
        <v>75.5</v>
      </c>
    </row>
    <row r="205" spans="1:19" ht="18.600000000000001" customHeight="1" x14ac:dyDescent="0.15">
      <c r="A205" s="163"/>
      <c r="B205" s="164"/>
      <c r="C205" s="109" t="s">
        <v>104</v>
      </c>
      <c r="D205" s="121">
        <v>138.1</v>
      </c>
      <c r="E205" s="121">
        <v>33.799999999999997</v>
      </c>
      <c r="F205" s="121">
        <v>74.5</v>
      </c>
      <c r="G205" s="121">
        <v>139.19999999999999</v>
      </c>
      <c r="H205" s="121">
        <v>33.299999999999997</v>
      </c>
      <c r="I205" s="121">
        <v>75.3</v>
      </c>
      <c r="K205" s="163"/>
      <c r="L205" s="164"/>
      <c r="M205" s="109" t="s">
        <v>104</v>
      </c>
      <c r="N205" s="121">
        <v>138.5</v>
      </c>
      <c r="O205" s="121">
        <v>33.6</v>
      </c>
      <c r="P205" s="121">
        <v>74.5</v>
      </c>
      <c r="Q205" s="121">
        <v>139.19999999999999</v>
      </c>
      <c r="R205" s="121">
        <v>33.299999999999997</v>
      </c>
      <c r="S205" s="121">
        <v>75.3</v>
      </c>
    </row>
    <row r="206" spans="1:19" ht="18.600000000000001" customHeight="1" x14ac:dyDescent="0.15">
      <c r="A206" s="163"/>
      <c r="B206" s="164" t="s">
        <v>109</v>
      </c>
      <c r="C206" s="109" t="s">
        <v>102</v>
      </c>
      <c r="D206" s="121">
        <v>145</v>
      </c>
      <c r="E206" s="121">
        <v>38.200000000000003</v>
      </c>
      <c r="F206" s="121">
        <v>77.5</v>
      </c>
      <c r="G206" s="121">
        <v>146.69999999999999</v>
      </c>
      <c r="H206" s="121">
        <v>38.9</v>
      </c>
      <c r="I206" s="121">
        <v>79.2</v>
      </c>
      <c r="K206" s="163"/>
      <c r="L206" s="164" t="s">
        <v>109</v>
      </c>
      <c r="M206" s="109" t="s">
        <v>102</v>
      </c>
      <c r="N206" s="121">
        <v>145.1</v>
      </c>
      <c r="O206" s="121">
        <v>38.4</v>
      </c>
      <c r="P206" s="121">
        <v>77.599999999999994</v>
      </c>
      <c r="Q206" s="121">
        <v>146.80000000000001</v>
      </c>
      <c r="R206" s="121">
        <v>39</v>
      </c>
      <c r="S206" s="121">
        <v>79.3</v>
      </c>
    </row>
    <row r="207" spans="1:19" ht="18.600000000000001" customHeight="1" x14ac:dyDescent="0.15">
      <c r="A207" s="163"/>
      <c r="B207" s="164"/>
      <c r="C207" s="109" t="s">
        <v>103</v>
      </c>
      <c r="D207" s="121">
        <v>144.6</v>
      </c>
      <c r="E207" s="121">
        <v>37.299999999999997</v>
      </c>
      <c r="F207" s="121">
        <v>77.5</v>
      </c>
      <c r="G207" s="121">
        <v>145.9</v>
      </c>
      <c r="H207" s="121">
        <v>37.9</v>
      </c>
      <c r="I207" s="121">
        <v>78.8</v>
      </c>
      <c r="K207" s="163"/>
      <c r="L207" s="164"/>
      <c r="M207" s="109" t="s">
        <v>103</v>
      </c>
      <c r="N207" s="121">
        <v>144.6</v>
      </c>
      <c r="O207" s="121">
        <v>37.6</v>
      </c>
      <c r="P207" s="121">
        <v>77.400000000000006</v>
      </c>
      <c r="Q207" s="121">
        <v>146.6</v>
      </c>
      <c r="R207" s="121">
        <v>38.799999999999997</v>
      </c>
      <c r="S207" s="121">
        <v>79.2</v>
      </c>
    </row>
    <row r="208" spans="1:19" ht="18.600000000000001" customHeight="1" x14ac:dyDescent="0.15">
      <c r="A208" s="163"/>
      <c r="B208" s="164"/>
      <c r="C208" s="109" t="s">
        <v>104</v>
      </c>
      <c r="D208" s="121">
        <v>144</v>
      </c>
      <c r="E208" s="121">
        <v>37.6</v>
      </c>
      <c r="F208" s="121">
        <v>77.3</v>
      </c>
      <c r="G208" s="121">
        <v>146.1</v>
      </c>
      <c r="H208" s="121">
        <v>38.1</v>
      </c>
      <c r="I208" s="121">
        <v>78.900000000000006</v>
      </c>
      <c r="K208" s="163"/>
      <c r="L208" s="164"/>
      <c r="M208" s="109" t="s">
        <v>104</v>
      </c>
      <c r="N208" s="121">
        <v>144</v>
      </c>
      <c r="O208" s="121">
        <v>37.700000000000003</v>
      </c>
      <c r="P208" s="121">
        <v>77</v>
      </c>
      <c r="Q208" s="121">
        <v>145.9</v>
      </c>
      <c r="R208" s="121">
        <v>38</v>
      </c>
      <c r="S208" s="121">
        <v>78.7</v>
      </c>
    </row>
    <row r="209" spans="1:19" ht="18.600000000000001" customHeight="1" x14ac:dyDescent="0.15">
      <c r="A209" s="176" t="s">
        <v>110</v>
      </c>
      <c r="B209" s="164" t="s">
        <v>101</v>
      </c>
      <c r="C209" s="109" t="s">
        <v>102</v>
      </c>
      <c r="D209" s="121">
        <v>152.4</v>
      </c>
      <c r="E209" s="121">
        <v>44</v>
      </c>
      <c r="F209" s="121">
        <v>81.3</v>
      </c>
      <c r="G209" s="121">
        <v>151.9</v>
      </c>
      <c r="H209" s="121">
        <v>43.7</v>
      </c>
      <c r="I209" s="121">
        <v>82.2</v>
      </c>
      <c r="K209" s="176" t="s">
        <v>110</v>
      </c>
      <c r="L209" s="164" t="s">
        <v>101</v>
      </c>
      <c r="M209" s="109" t="s">
        <v>102</v>
      </c>
      <c r="N209" s="121">
        <v>152.5</v>
      </c>
      <c r="O209" s="121">
        <v>44</v>
      </c>
      <c r="P209" s="121">
        <v>81.3</v>
      </c>
      <c r="Q209" s="121">
        <v>151.80000000000001</v>
      </c>
      <c r="R209" s="121">
        <v>43.6</v>
      </c>
      <c r="S209" s="121">
        <v>82.1</v>
      </c>
    </row>
    <row r="210" spans="1:19" ht="18.600000000000001" customHeight="1" x14ac:dyDescent="0.15">
      <c r="A210" s="176"/>
      <c r="B210" s="164"/>
      <c r="C210" s="109" t="s">
        <v>103</v>
      </c>
      <c r="D210" s="121">
        <v>151.9</v>
      </c>
      <c r="E210" s="121">
        <v>43.3</v>
      </c>
      <c r="F210" s="121">
        <v>81.2</v>
      </c>
      <c r="G210" s="121">
        <v>151.19999999999999</v>
      </c>
      <c r="H210" s="121">
        <v>43.2</v>
      </c>
      <c r="I210" s="121">
        <v>82.1</v>
      </c>
      <c r="K210" s="176"/>
      <c r="L210" s="164"/>
      <c r="M210" s="109" t="s">
        <v>103</v>
      </c>
      <c r="N210" s="121">
        <v>152.1</v>
      </c>
      <c r="O210" s="121">
        <v>43</v>
      </c>
      <c r="P210" s="121">
        <v>81.2</v>
      </c>
      <c r="Q210" s="121">
        <v>151.30000000000001</v>
      </c>
      <c r="R210" s="121">
        <v>42.8</v>
      </c>
      <c r="S210" s="121">
        <v>81.8</v>
      </c>
    </row>
    <row r="211" spans="1:19" ht="18.600000000000001" customHeight="1" x14ac:dyDescent="0.15">
      <c r="A211" s="176"/>
      <c r="B211" s="164"/>
      <c r="C211" s="109" t="s">
        <v>104</v>
      </c>
      <c r="D211" s="121">
        <v>150.6</v>
      </c>
      <c r="E211" s="121">
        <v>41.7</v>
      </c>
      <c r="F211" s="121">
        <v>80.2</v>
      </c>
      <c r="G211" s="121">
        <v>150.69999999999999</v>
      </c>
      <c r="H211" s="121">
        <v>42.6</v>
      </c>
      <c r="I211" s="121">
        <v>81.7</v>
      </c>
      <c r="K211" s="176"/>
      <c r="L211" s="164"/>
      <c r="M211" s="109" t="s">
        <v>104</v>
      </c>
      <c r="N211" s="121">
        <v>151.30000000000001</v>
      </c>
      <c r="O211" s="121">
        <v>42.9</v>
      </c>
      <c r="P211" s="121">
        <v>80.8</v>
      </c>
      <c r="Q211" s="121">
        <v>151.30000000000001</v>
      </c>
      <c r="R211" s="121">
        <v>42.9</v>
      </c>
      <c r="S211" s="121">
        <v>81.7</v>
      </c>
    </row>
    <row r="212" spans="1:19" ht="18.600000000000001" customHeight="1" x14ac:dyDescent="0.15">
      <c r="A212" s="176"/>
      <c r="B212" s="164" t="s">
        <v>105</v>
      </c>
      <c r="C212" s="109" t="s">
        <v>102</v>
      </c>
      <c r="D212" s="121">
        <v>159.5</v>
      </c>
      <c r="E212" s="121">
        <v>49</v>
      </c>
      <c r="F212" s="121">
        <v>84.9</v>
      </c>
      <c r="G212" s="121">
        <v>155</v>
      </c>
      <c r="H212" s="121">
        <v>47.4</v>
      </c>
      <c r="I212" s="121">
        <v>83.9</v>
      </c>
      <c r="K212" s="176"/>
      <c r="L212" s="164" t="s">
        <v>105</v>
      </c>
      <c r="M212" s="109" t="s">
        <v>102</v>
      </c>
      <c r="N212" s="121">
        <v>159.69999999999999</v>
      </c>
      <c r="O212" s="121">
        <v>48.8</v>
      </c>
      <c r="P212" s="121">
        <v>84.9</v>
      </c>
      <c r="Q212" s="121">
        <v>154.80000000000001</v>
      </c>
      <c r="R212" s="121">
        <v>47.2</v>
      </c>
      <c r="S212" s="121">
        <v>83.8</v>
      </c>
    </row>
    <row r="213" spans="1:19" ht="18.600000000000001" customHeight="1" x14ac:dyDescent="0.15">
      <c r="A213" s="176"/>
      <c r="B213" s="164"/>
      <c r="C213" s="109" t="s">
        <v>103</v>
      </c>
      <c r="D213" s="121">
        <v>159.30000000000001</v>
      </c>
      <c r="E213" s="121">
        <v>48.2</v>
      </c>
      <c r="F213" s="121">
        <v>85</v>
      </c>
      <c r="G213" s="121">
        <v>154.80000000000001</v>
      </c>
      <c r="H213" s="121">
        <v>46.9</v>
      </c>
      <c r="I213" s="121">
        <v>83.9</v>
      </c>
      <c r="K213" s="176"/>
      <c r="L213" s="164"/>
      <c r="M213" s="109" t="s">
        <v>103</v>
      </c>
      <c r="N213" s="121">
        <v>159</v>
      </c>
      <c r="O213" s="121">
        <v>47.8</v>
      </c>
      <c r="P213" s="121">
        <v>84.6</v>
      </c>
      <c r="Q213" s="121">
        <v>154.69999999999999</v>
      </c>
      <c r="R213" s="121">
        <v>46.9</v>
      </c>
      <c r="S213" s="121">
        <v>83.8</v>
      </c>
    </row>
    <row r="214" spans="1:19" ht="18.600000000000001" customHeight="1" x14ac:dyDescent="0.15">
      <c r="A214" s="176"/>
      <c r="B214" s="164"/>
      <c r="C214" s="109" t="s">
        <v>104</v>
      </c>
      <c r="D214" s="121">
        <v>158.69999999999999</v>
      </c>
      <c r="E214" s="121">
        <v>47.9</v>
      </c>
      <c r="F214" s="121">
        <v>84.5</v>
      </c>
      <c r="G214" s="121">
        <v>154.19999999999999</v>
      </c>
      <c r="H214" s="121">
        <v>46.4</v>
      </c>
      <c r="I214" s="121">
        <v>83.7</v>
      </c>
      <c r="K214" s="176"/>
      <c r="L214" s="164"/>
      <c r="M214" s="109" t="s">
        <v>104</v>
      </c>
      <c r="N214" s="121">
        <v>158.1</v>
      </c>
      <c r="O214" s="121">
        <v>47</v>
      </c>
      <c r="P214" s="121">
        <v>84</v>
      </c>
      <c r="Q214" s="121">
        <v>153.69999999999999</v>
      </c>
      <c r="R214" s="121">
        <v>46.4</v>
      </c>
      <c r="S214" s="121">
        <v>83.5</v>
      </c>
    </row>
    <row r="215" spans="1:19" ht="18.600000000000001" customHeight="1" x14ac:dyDescent="0.15">
      <c r="A215" s="176"/>
      <c r="B215" s="164" t="s">
        <v>106</v>
      </c>
      <c r="C215" s="109" t="s">
        <v>102</v>
      </c>
      <c r="D215" s="121">
        <v>165.1</v>
      </c>
      <c r="E215" s="121">
        <v>54.2</v>
      </c>
      <c r="F215" s="121">
        <v>88.2</v>
      </c>
      <c r="G215" s="121">
        <v>156.5</v>
      </c>
      <c r="H215" s="121">
        <v>49.9</v>
      </c>
      <c r="I215" s="121">
        <v>84.9</v>
      </c>
      <c r="K215" s="176"/>
      <c r="L215" s="164" t="s">
        <v>106</v>
      </c>
      <c r="M215" s="109" t="s">
        <v>102</v>
      </c>
      <c r="N215" s="121">
        <v>165.1</v>
      </c>
      <c r="O215" s="121">
        <v>53.9</v>
      </c>
      <c r="P215" s="121">
        <v>88.1</v>
      </c>
      <c r="Q215" s="121">
        <v>156.4</v>
      </c>
      <c r="R215" s="121">
        <v>50</v>
      </c>
      <c r="S215" s="121">
        <v>84.9</v>
      </c>
    </row>
    <row r="216" spans="1:19" ht="18.600000000000001" customHeight="1" x14ac:dyDescent="0.15">
      <c r="A216" s="176"/>
      <c r="B216" s="164"/>
      <c r="C216" s="109" t="s">
        <v>103</v>
      </c>
      <c r="D216" s="121">
        <v>164.8</v>
      </c>
      <c r="E216" s="121">
        <v>53.5</v>
      </c>
      <c r="F216" s="121">
        <v>88.2</v>
      </c>
      <c r="G216" s="121">
        <v>156.30000000000001</v>
      </c>
      <c r="H216" s="121">
        <v>49.6</v>
      </c>
      <c r="I216" s="121">
        <v>85</v>
      </c>
      <c r="K216" s="176"/>
      <c r="L216" s="164"/>
      <c r="M216" s="109" t="s">
        <v>103</v>
      </c>
      <c r="N216" s="121">
        <v>164.6</v>
      </c>
      <c r="O216" s="121">
        <v>53.1</v>
      </c>
      <c r="P216" s="121">
        <v>88</v>
      </c>
      <c r="Q216" s="121">
        <v>156</v>
      </c>
      <c r="R216" s="121">
        <v>49.4</v>
      </c>
      <c r="S216" s="121">
        <v>84.9</v>
      </c>
    </row>
    <row r="217" spans="1:19" ht="18.600000000000001" customHeight="1" x14ac:dyDescent="0.15">
      <c r="A217" s="176"/>
      <c r="B217" s="164"/>
      <c r="C217" s="109" t="s">
        <v>104</v>
      </c>
      <c r="D217" s="121">
        <v>164.3</v>
      </c>
      <c r="E217" s="121">
        <v>53.1</v>
      </c>
      <c r="F217" s="121">
        <v>87.6</v>
      </c>
      <c r="G217" s="121">
        <v>155.6</v>
      </c>
      <c r="H217" s="121">
        <v>49.9</v>
      </c>
      <c r="I217" s="121">
        <v>84.7</v>
      </c>
      <c r="K217" s="176"/>
      <c r="L217" s="164"/>
      <c r="M217" s="109" t="s">
        <v>104</v>
      </c>
      <c r="N217" s="121">
        <v>164.3</v>
      </c>
      <c r="O217" s="121">
        <v>53.2</v>
      </c>
      <c r="P217" s="121">
        <v>87.6</v>
      </c>
      <c r="Q217" s="121">
        <v>155.80000000000001</v>
      </c>
      <c r="R217" s="121">
        <v>49</v>
      </c>
      <c r="S217" s="121">
        <v>84.8</v>
      </c>
    </row>
    <row r="218" spans="1:19" ht="18.600000000000001" customHeight="1" x14ac:dyDescent="0.15">
      <c r="A218" s="2" t="s">
        <v>194</v>
      </c>
      <c r="C218" s="81"/>
      <c r="I218" s="180" t="s">
        <v>111</v>
      </c>
      <c r="K218" s="2" t="s">
        <v>194</v>
      </c>
      <c r="M218" s="81"/>
      <c r="S218" s="180" t="s">
        <v>123</v>
      </c>
    </row>
    <row r="223" spans="1:19" ht="17.25" customHeight="1" x14ac:dyDescent="0.2">
      <c r="A223" s="3" t="s">
        <v>112</v>
      </c>
    </row>
    <row r="224" spans="1:19" ht="13.5" customHeight="1" x14ac:dyDescent="0.2">
      <c r="A224" s="3"/>
    </row>
    <row r="225" spans="1:19" ht="18.600000000000001" customHeight="1" x14ac:dyDescent="0.15">
      <c r="F225" s="154" t="s">
        <v>119</v>
      </c>
      <c r="G225" s="154"/>
      <c r="I225" s="4" t="s">
        <v>93</v>
      </c>
      <c r="J225" s="4"/>
      <c r="M225" s="81"/>
      <c r="P225" s="154" t="s">
        <v>120</v>
      </c>
      <c r="Q225" s="154"/>
      <c r="S225" s="4" t="s">
        <v>93</v>
      </c>
    </row>
    <row r="226" spans="1:19" ht="18.600000000000001" customHeight="1" x14ac:dyDescent="0.15">
      <c r="A226" s="6" t="s">
        <v>94</v>
      </c>
      <c r="B226" s="6"/>
      <c r="C226" s="6"/>
      <c r="D226" s="12" t="s">
        <v>95</v>
      </c>
      <c r="E226" s="12"/>
      <c r="F226" s="12"/>
      <c r="G226" s="12" t="s">
        <v>96</v>
      </c>
      <c r="H226" s="12"/>
      <c r="I226" s="12"/>
      <c r="K226" s="6" t="s">
        <v>94</v>
      </c>
      <c r="L226" s="6"/>
      <c r="M226" s="6"/>
      <c r="N226" s="12" t="s">
        <v>95</v>
      </c>
      <c r="O226" s="12"/>
      <c r="P226" s="12"/>
      <c r="Q226" s="12" t="s">
        <v>96</v>
      </c>
      <c r="R226" s="12"/>
      <c r="S226" s="12"/>
    </row>
    <row r="227" spans="1:19" ht="18.600000000000001" customHeight="1" x14ac:dyDescent="0.15">
      <c r="A227" s="6"/>
      <c r="B227" s="6"/>
      <c r="C227" s="6"/>
      <c r="D227" s="109" t="s">
        <v>97</v>
      </c>
      <c r="E227" s="109" t="s">
        <v>98</v>
      </c>
      <c r="F227" s="109" t="s">
        <v>99</v>
      </c>
      <c r="G227" s="109" t="s">
        <v>97</v>
      </c>
      <c r="H227" s="109" t="s">
        <v>98</v>
      </c>
      <c r="I227" s="109" t="s">
        <v>99</v>
      </c>
      <c r="K227" s="6"/>
      <c r="L227" s="6"/>
      <c r="M227" s="6"/>
      <c r="N227" s="109" t="s">
        <v>97</v>
      </c>
      <c r="O227" s="109" t="s">
        <v>98</v>
      </c>
      <c r="P227" s="109" t="s">
        <v>99</v>
      </c>
      <c r="Q227" s="109" t="s">
        <v>97</v>
      </c>
      <c r="R227" s="109" t="s">
        <v>98</v>
      </c>
      <c r="S227" s="109" t="s">
        <v>99</v>
      </c>
    </row>
    <row r="228" spans="1:19" ht="18.600000000000001" customHeight="1" x14ac:dyDescent="0.15">
      <c r="A228" s="163" t="s">
        <v>100</v>
      </c>
      <c r="B228" s="164" t="s">
        <v>101</v>
      </c>
      <c r="C228" s="109" t="s">
        <v>102</v>
      </c>
      <c r="D228" s="121">
        <v>116.6</v>
      </c>
      <c r="E228" s="121">
        <v>21.3</v>
      </c>
      <c r="F228" s="121">
        <v>64.900000000000006</v>
      </c>
      <c r="G228" s="121">
        <v>115.6</v>
      </c>
      <c r="H228" s="121">
        <v>20.8</v>
      </c>
      <c r="I228" s="121">
        <v>64.400000000000006</v>
      </c>
      <c r="K228" s="163" t="s">
        <v>100</v>
      </c>
      <c r="L228" s="164" t="s">
        <v>101</v>
      </c>
      <c r="M228" s="109" t="s">
        <v>102</v>
      </c>
      <c r="N228" s="121">
        <v>116.5</v>
      </c>
      <c r="O228" s="121">
        <v>21.3</v>
      </c>
      <c r="P228" s="121">
        <v>64.8</v>
      </c>
      <c r="Q228" s="121">
        <v>115.6</v>
      </c>
      <c r="R228" s="121">
        <v>20.9</v>
      </c>
      <c r="S228" s="121">
        <v>64.400000000000006</v>
      </c>
    </row>
    <row r="229" spans="1:19" ht="18.600000000000001" customHeight="1" x14ac:dyDescent="0.15">
      <c r="A229" s="163"/>
      <c r="B229" s="164"/>
      <c r="C229" s="109" t="s">
        <v>103</v>
      </c>
      <c r="D229" s="121">
        <v>116.3</v>
      </c>
      <c r="E229" s="121">
        <v>21.2</v>
      </c>
      <c r="F229" s="121">
        <v>64.7</v>
      </c>
      <c r="G229" s="121">
        <v>115.1</v>
      </c>
      <c r="H229" s="121">
        <v>20.5</v>
      </c>
      <c r="I229" s="121">
        <v>64.2</v>
      </c>
      <c r="K229" s="163"/>
      <c r="L229" s="164"/>
      <c r="M229" s="109" t="s">
        <v>103</v>
      </c>
      <c r="N229" s="121">
        <v>115.9</v>
      </c>
      <c r="O229" s="121">
        <v>21.1</v>
      </c>
      <c r="P229" s="121">
        <v>64.400000000000006</v>
      </c>
      <c r="Q229" s="121">
        <v>115.2</v>
      </c>
      <c r="R229" s="121">
        <v>20.7</v>
      </c>
      <c r="S229" s="121">
        <v>64.2</v>
      </c>
    </row>
    <row r="230" spans="1:19" ht="18.600000000000001" customHeight="1" x14ac:dyDescent="0.15">
      <c r="A230" s="163"/>
      <c r="B230" s="164"/>
      <c r="C230" s="109" t="s">
        <v>104</v>
      </c>
      <c r="D230" s="121">
        <v>116.1</v>
      </c>
      <c r="E230" s="121">
        <v>21.3</v>
      </c>
      <c r="F230" s="121">
        <v>64.3</v>
      </c>
      <c r="G230" s="121">
        <v>114.8</v>
      </c>
      <c r="H230" s="121">
        <v>20.5</v>
      </c>
      <c r="I230" s="121">
        <v>63.7</v>
      </c>
      <c r="K230" s="163"/>
      <c r="L230" s="164"/>
      <c r="M230" s="109" t="s">
        <v>104</v>
      </c>
      <c r="N230" s="121">
        <v>116</v>
      </c>
      <c r="O230" s="121">
        <v>21.2</v>
      </c>
      <c r="P230" s="121">
        <v>64.2</v>
      </c>
      <c r="Q230" s="121">
        <v>115</v>
      </c>
      <c r="R230" s="121">
        <v>20.8</v>
      </c>
      <c r="S230" s="121">
        <v>63.6</v>
      </c>
    </row>
    <row r="231" spans="1:19" ht="18.600000000000001" customHeight="1" x14ac:dyDescent="0.15">
      <c r="A231" s="163"/>
      <c r="B231" s="164" t="s">
        <v>105</v>
      </c>
      <c r="C231" s="109" t="s">
        <v>102</v>
      </c>
      <c r="D231" s="121">
        <v>122.6</v>
      </c>
      <c r="E231" s="121">
        <v>24</v>
      </c>
      <c r="F231" s="121">
        <v>67.7</v>
      </c>
      <c r="G231" s="121">
        <v>121.6</v>
      </c>
      <c r="H231" s="121">
        <v>24</v>
      </c>
      <c r="I231" s="121">
        <v>67.2</v>
      </c>
      <c r="K231" s="163"/>
      <c r="L231" s="164" t="s">
        <v>105</v>
      </c>
      <c r="M231" s="109" t="s">
        <v>102</v>
      </c>
      <c r="N231" s="121">
        <v>122.4</v>
      </c>
      <c r="O231" s="121">
        <v>24</v>
      </c>
      <c r="P231" s="121">
        <v>67.599999999999994</v>
      </c>
      <c r="Q231" s="121">
        <v>121.6</v>
      </c>
      <c r="R231" s="121">
        <v>23.5</v>
      </c>
      <c r="S231" s="121">
        <v>67.3</v>
      </c>
    </row>
    <row r="232" spans="1:19" ht="18.600000000000001" customHeight="1" x14ac:dyDescent="0.15">
      <c r="A232" s="163"/>
      <c r="B232" s="164"/>
      <c r="C232" s="109" t="s">
        <v>103</v>
      </c>
      <c r="D232" s="121">
        <v>122.1</v>
      </c>
      <c r="E232" s="121">
        <v>23.9</v>
      </c>
      <c r="F232" s="121">
        <v>67.599999999999994</v>
      </c>
      <c r="G232" s="186">
        <v>121.4</v>
      </c>
      <c r="H232" s="121">
        <v>23.9</v>
      </c>
      <c r="I232" s="121">
        <v>67.099999999999994</v>
      </c>
      <c r="K232" s="163"/>
      <c r="L232" s="164"/>
      <c r="M232" s="109" t="s">
        <v>103</v>
      </c>
      <c r="N232" s="121">
        <v>122</v>
      </c>
      <c r="O232" s="121">
        <v>23.7</v>
      </c>
      <c r="P232" s="121">
        <v>67.400000000000006</v>
      </c>
      <c r="Q232" s="186">
        <v>121.5</v>
      </c>
      <c r="R232" s="121">
        <v>23.3</v>
      </c>
      <c r="S232" s="121">
        <v>67.2</v>
      </c>
    </row>
    <row r="233" spans="1:19" ht="18.600000000000001" customHeight="1" x14ac:dyDescent="0.15">
      <c r="A233" s="163"/>
      <c r="B233" s="164"/>
      <c r="C233" s="109" t="s">
        <v>104</v>
      </c>
      <c r="D233" s="121">
        <v>122.1</v>
      </c>
      <c r="E233" s="121">
        <v>23.8</v>
      </c>
      <c r="F233" s="121">
        <v>67.2</v>
      </c>
      <c r="G233" s="121">
        <v>120.9</v>
      </c>
      <c r="H233" s="121">
        <v>23.2</v>
      </c>
      <c r="I233" s="121">
        <v>66.8</v>
      </c>
      <c r="K233" s="163"/>
      <c r="L233" s="164"/>
      <c r="M233" s="109" t="s">
        <v>104</v>
      </c>
      <c r="N233" s="121">
        <v>122.1</v>
      </c>
      <c r="O233" s="121">
        <v>24</v>
      </c>
      <c r="P233" s="121">
        <v>67</v>
      </c>
      <c r="Q233" s="121">
        <v>120.7</v>
      </c>
      <c r="R233" s="121">
        <v>23.1</v>
      </c>
      <c r="S233" s="121">
        <v>66.400000000000006</v>
      </c>
    </row>
    <row r="234" spans="1:19" ht="18.600000000000001" customHeight="1" x14ac:dyDescent="0.15">
      <c r="A234" s="163"/>
      <c r="B234" s="164" t="s">
        <v>106</v>
      </c>
      <c r="C234" s="109" t="s">
        <v>102</v>
      </c>
      <c r="D234" s="121">
        <v>128.19999999999999</v>
      </c>
      <c r="E234" s="121">
        <v>27</v>
      </c>
      <c r="F234" s="121">
        <v>70.2</v>
      </c>
      <c r="G234" s="121">
        <v>127.4</v>
      </c>
      <c r="H234" s="121">
        <v>26.4</v>
      </c>
      <c r="I234" s="121">
        <v>69.900000000000006</v>
      </c>
      <c r="K234" s="163"/>
      <c r="L234" s="164" t="s">
        <v>106</v>
      </c>
      <c r="M234" s="109" t="s">
        <v>102</v>
      </c>
      <c r="N234" s="121">
        <v>128.19999999999999</v>
      </c>
      <c r="O234" s="121">
        <v>27.1</v>
      </c>
      <c r="P234" s="121">
        <v>70.3</v>
      </c>
      <c r="Q234" s="121">
        <v>127.4</v>
      </c>
      <c r="R234" s="121">
        <v>26.3</v>
      </c>
      <c r="S234" s="121">
        <v>69.900000000000006</v>
      </c>
    </row>
    <row r="235" spans="1:19" ht="18.600000000000001" customHeight="1" x14ac:dyDescent="0.15">
      <c r="A235" s="163"/>
      <c r="B235" s="164"/>
      <c r="C235" s="109" t="s">
        <v>103</v>
      </c>
      <c r="D235" s="121">
        <v>127.7</v>
      </c>
      <c r="E235" s="121">
        <v>26.5</v>
      </c>
      <c r="F235" s="121">
        <v>70.2</v>
      </c>
      <c r="G235" s="121">
        <v>127.5</v>
      </c>
      <c r="H235" s="121">
        <v>26.2</v>
      </c>
      <c r="I235" s="121">
        <v>70.099999999999994</v>
      </c>
      <c r="K235" s="163"/>
      <c r="L235" s="164"/>
      <c r="M235" s="109" t="s">
        <v>103</v>
      </c>
      <c r="N235" s="121">
        <v>128.19999999999999</v>
      </c>
      <c r="O235" s="121">
        <v>26.9</v>
      </c>
      <c r="P235" s="121">
        <v>70.2</v>
      </c>
      <c r="Q235" s="121">
        <v>127.1</v>
      </c>
      <c r="R235" s="121">
        <v>25.9</v>
      </c>
      <c r="S235" s="121">
        <v>69.8</v>
      </c>
    </row>
    <row r="236" spans="1:19" ht="18.600000000000001" customHeight="1" x14ac:dyDescent="0.15">
      <c r="A236" s="163"/>
      <c r="B236" s="164"/>
      <c r="C236" s="109" t="s">
        <v>104</v>
      </c>
      <c r="D236" s="121">
        <v>127.6</v>
      </c>
      <c r="E236" s="121">
        <v>26.9</v>
      </c>
      <c r="F236" s="121">
        <v>69.8</v>
      </c>
      <c r="G236" s="121">
        <v>126.6</v>
      </c>
      <c r="H236" s="121">
        <v>25.8</v>
      </c>
      <c r="I236" s="121">
        <v>69.099999999999994</v>
      </c>
      <c r="K236" s="163"/>
      <c r="L236" s="164"/>
      <c r="M236" s="109" t="s">
        <v>104</v>
      </c>
      <c r="N236" s="121">
        <v>127.8</v>
      </c>
      <c r="O236" s="121">
        <v>26.8</v>
      </c>
      <c r="P236" s="121">
        <v>69.900000000000006</v>
      </c>
      <c r="Q236" s="121">
        <v>126.7</v>
      </c>
      <c r="R236" s="121">
        <v>26.1</v>
      </c>
      <c r="S236" s="121">
        <v>69.3</v>
      </c>
    </row>
    <row r="237" spans="1:19" ht="18.600000000000001" customHeight="1" x14ac:dyDescent="0.15">
      <c r="A237" s="163"/>
      <c r="B237" s="164" t="s">
        <v>107</v>
      </c>
      <c r="C237" s="109" t="s">
        <v>102</v>
      </c>
      <c r="D237" s="121">
        <v>133.5</v>
      </c>
      <c r="E237" s="121">
        <v>30.3</v>
      </c>
      <c r="F237" s="121">
        <v>72.599999999999994</v>
      </c>
      <c r="G237" s="121">
        <v>133.5</v>
      </c>
      <c r="H237" s="121">
        <v>29.8</v>
      </c>
      <c r="I237" s="121">
        <v>72.7</v>
      </c>
      <c r="K237" s="163"/>
      <c r="L237" s="164" t="s">
        <v>107</v>
      </c>
      <c r="M237" s="109" t="s">
        <v>102</v>
      </c>
      <c r="N237" s="121">
        <v>133.6</v>
      </c>
      <c r="O237" s="121">
        <v>30.5</v>
      </c>
      <c r="P237" s="121">
        <v>72.599999999999994</v>
      </c>
      <c r="Q237" s="121">
        <v>133.4</v>
      </c>
      <c r="R237" s="121">
        <v>29.9</v>
      </c>
      <c r="S237" s="121">
        <v>72.599999999999994</v>
      </c>
    </row>
    <row r="238" spans="1:19" ht="18.600000000000001" customHeight="1" x14ac:dyDescent="0.15">
      <c r="A238" s="163"/>
      <c r="B238" s="164"/>
      <c r="C238" s="109" t="s">
        <v>103</v>
      </c>
      <c r="D238" s="121">
        <v>133.19999999999999</v>
      </c>
      <c r="E238" s="121">
        <v>30.5</v>
      </c>
      <c r="F238" s="121">
        <v>72.599999999999994</v>
      </c>
      <c r="G238" s="121">
        <v>132.69999999999999</v>
      </c>
      <c r="H238" s="121">
        <v>29.1</v>
      </c>
      <c r="I238" s="121">
        <v>72.3</v>
      </c>
      <c r="K238" s="163"/>
      <c r="L238" s="164"/>
      <c r="M238" s="109" t="s">
        <v>103</v>
      </c>
      <c r="N238" s="121">
        <v>133</v>
      </c>
      <c r="O238" s="121">
        <v>29.7</v>
      </c>
      <c r="P238" s="121">
        <v>72.400000000000006</v>
      </c>
      <c r="Q238" s="121">
        <v>132.6</v>
      </c>
      <c r="R238" s="121">
        <v>29.4</v>
      </c>
      <c r="S238" s="121">
        <v>72.5</v>
      </c>
    </row>
    <row r="239" spans="1:19" ht="18.600000000000001" customHeight="1" x14ac:dyDescent="0.15">
      <c r="A239" s="163"/>
      <c r="B239" s="164"/>
      <c r="C239" s="109" t="s">
        <v>104</v>
      </c>
      <c r="D239" s="121">
        <v>132.6</v>
      </c>
      <c r="E239" s="121">
        <v>29.8</v>
      </c>
      <c r="F239" s="121">
        <v>72</v>
      </c>
      <c r="G239" s="121">
        <v>132.6</v>
      </c>
      <c r="H239" s="121">
        <v>29.3</v>
      </c>
      <c r="I239" s="121">
        <v>72.2</v>
      </c>
      <c r="K239" s="163"/>
      <c r="L239" s="164"/>
      <c r="M239" s="109" t="s">
        <v>104</v>
      </c>
      <c r="N239" s="121">
        <v>132.9</v>
      </c>
      <c r="O239" s="121">
        <v>30.3</v>
      </c>
      <c r="P239" s="121">
        <v>72.099999999999994</v>
      </c>
      <c r="Q239" s="121">
        <v>132.69999999999999</v>
      </c>
      <c r="R239" s="121">
        <v>29.4</v>
      </c>
      <c r="S239" s="121">
        <v>72</v>
      </c>
    </row>
    <row r="240" spans="1:19" ht="18.600000000000001" customHeight="1" x14ac:dyDescent="0.15">
      <c r="A240" s="163"/>
      <c r="B240" s="164" t="s">
        <v>108</v>
      </c>
      <c r="C240" s="109" t="s">
        <v>102</v>
      </c>
      <c r="D240" s="121">
        <v>138.80000000000001</v>
      </c>
      <c r="E240" s="121">
        <v>33.799999999999997</v>
      </c>
      <c r="F240" s="121">
        <v>74.900000000000006</v>
      </c>
      <c r="G240" s="121">
        <v>140.19999999999999</v>
      </c>
      <c r="H240" s="121">
        <v>34</v>
      </c>
      <c r="I240" s="121">
        <v>75.900000000000006</v>
      </c>
      <c r="K240" s="163"/>
      <c r="L240" s="164" t="s">
        <v>108</v>
      </c>
      <c r="M240" s="109" t="s">
        <v>102</v>
      </c>
      <c r="N240" s="121">
        <v>138.9</v>
      </c>
      <c r="O240" s="121">
        <v>34</v>
      </c>
      <c r="P240" s="121">
        <v>74.900000000000006</v>
      </c>
      <c r="Q240" s="121">
        <v>140.1</v>
      </c>
      <c r="R240" s="121">
        <v>34</v>
      </c>
      <c r="S240" s="121">
        <v>75.8</v>
      </c>
    </row>
    <row r="241" spans="1:19" ht="18.600000000000001" customHeight="1" x14ac:dyDescent="0.15">
      <c r="A241" s="163"/>
      <c r="B241" s="164"/>
      <c r="C241" s="109" t="s">
        <v>103</v>
      </c>
      <c r="D241" s="121">
        <v>138.6</v>
      </c>
      <c r="E241" s="121">
        <v>33.200000000000003</v>
      </c>
      <c r="F241" s="121">
        <v>75</v>
      </c>
      <c r="G241" s="121">
        <v>139.9</v>
      </c>
      <c r="H241" s="121">
        <v>33.700000000000003</v>
      </c>
      <c r="I241" s="121">
        <v>75.7</v>
      </c>
      <c r="K241" s="163"/>
      <c r="L241" s="164"/>
      <c r="M241" s="109" t="s">
        <v>103</v>
      </c>
      <c r="N241" s="121">
        <v>138.1</v>
      </c>
      <c r="O241" s="121">
        <v>33.1</v>
      </c>
      <c r="P241" s="121">
        <v>74.7</v>
      </c>
      <c r="Q241" s="121">
        <v>139.5</v>
      </c>
      <c r="R241" s="121">
        <v>33.700000000000003</v>
      </c>
      <c r="S241" s="121">
        <v>75.599999999999994</v>
      </c>
    </row>
    <row r="242" spans="1:19" ht="18.600000000000001" customHeight="1" x14ac:dyDescent="0.15">
      <c r="A242" s="163"/>
      <c r="B242" s="164"/>
      <c r="C242" s="109" t="s">
        <v>104</v>
      </c>
      <c r="D242" s="121">
        <v>137.5</v>
      </c>
      <c r="E242" s="121">
        <v>32.6</v>
      </c>
      <c r="F242" s="121">
        <v>74.400000000000006</v>
      </c>
      <c r="G242" s="121">
        <v>138.9</v>
      </c>
      <c r="H242" s="121">
        <v>33.299999999999997</v>
      </c>
      <c r="I242" s="121">
        <v>75</v>
      </c>
      <c r="K242" s="163"/>
      <c r="L242" s="164"/>
      <c r="M242" s="109" t="s">
        <v>104</v>
      </c>
      <c r="N242" s="121">
        <v>137.80000000000001</v>
      </c>
      <c r="O242" s="121">
        <v>33.4</v>
      </c>
      <c r="P242" s="121">
        <v>74.3</v>
      </c>
      <c r="Q242" s="121">
        <v>139.4</v>
      </c>
      <c r="R242" s="121">
        <v>33.4</v>
      </c>
      <c r="S242" s="121">
        <v>75.3</v>
      </c>
    </row>
    <row r="243" spans="1:19" ht="18.600000000000001" customHeight="1" x14ac:dyDescent="0.15">
      <c r="A243" s="163"/>
      <c r="B243" s="164" t="s">
        <v>109</v>
      </c>
      <c r="C243" s="109" t="s">
        <v>102</v>
      </c>
      <c r="D243" s="121">
        <v>145</v>
      </c>
      <c r="E243" s="121">
        <v>38</v>
      </c>
      <c r="F243" s="121">
        <v>77.599999999999994</v>
      </c>
      <c r="G243" s="121">
        <v>146.69999999999999</v>
      </c>
      <c r="H243" s="121">
        <v>38.799999999999997</v>
      </c>
      <c r="I243" s="121">
        <v>79.2</v>
      </c>
      <c r="K243" s="163"/>
      <c r="L243" s="164" t="s">
        <v>109</v>
      </c>
      <c r="M243" s="109" t="s">
        <v>102</v>
      </c>
      <c r="N243" s="121">
        <v>145</v>
      </c>
      <c r="O243" s="121">
        <v>38.200000000000003</v>
      </c>
      <c r="P243" s="121">
        <v>77.5</v>
      </c>
      <c r="Q243" s="121">
        <v>146.69999999999999</v>
      </c>
      <c r="R243" s="121">
        <v>38.9</v>
      </c>
      <c r="S243" s="121">
        <v>79.2</v>
      </c>
    </row>
    <row r="244" spans="1:19" ht="18.600000000000001" customHeight="1" x14ac:dyDescent="0.15">
      <c r="A244" s="163"/>
      <c r="B244" s="164"/>
      <c r="C244" s="109" t="s">
        <v>103</v>
      </c>
      <c r="D244" s="121">
        <v>144.1</v>
      </c>
      <c r="E244" s="121">
        <v>36.6</v>
      </c>
      <c r="F244" s="121">
        <v>77.3</v>
      </c>
      <c r="G244" s="121">
        <v>146.30000000000001</v>
      </c>
      <c r="H244" s="121">
        <v>38.5</v>
      </c>
      <c r="I244" s="121">
        <v>79.2</v>
      </c>
      <c r="K244" s="163"/>
      <c r="L244" s="164"/>
      <c r="M244" s="109" t="s">
        <v>103</v>
      </c>
      <c r="N244" s="121">
        <v>144.6</v>
      </c>
      <c r="O244" s="121">
        <v>37.299999999999997</v>
      </c>
      <c r="P244" s="121">
        <v>77.5</v>
      </c>
      <c r="Q244" s="121">
        <v>145.9</v>
      </c>
      <c r="R244" s="121">
        <v>37.9</v>
      </c>
      <c r="S244" s="121">
        <v>78.8</v>
      </c>
    </row>
    <row r="245" spans="1:19" ht="18.600000000000001" customHeight="1" x14ac:dyDescent="0.15">
      <c r="A245" s="163"/>
      <c r="B245" s="164"/>
      <c r="C245" s="109" t="s">
        <v>104</v>
      </c>
      <c r="D245" s="121">
        <v>144.19999999999999</v>
      </c>
      <c r="E245" s="121">
        <v>37.200000000000003</v>
      </c>
      <c r="F245" s="121">
        <v>77.099999999999994</v>
      </c>
      <c r="G245" s="121">
        <v>146.1</v>
      </c>
      <c r="H245" s="121">
        <v>37.799999999999997</v>
      </c>
      <c r="I245" s="121">
        <v>79</v>
      </c>
      <c r="K245" s="163"/>
      <c r="L245" s="164"/>
      <c r="M245" s="109" t="s">
        <v>104</v>
      </c>
      <c r="N245" s="121">
        <v>143.19999999999999</v>
      </c>
      <c r="O245" s="121">
        <v>36.6</v>
      </c>
      <c r="P245" s="121">
        <v>76.7</v>
      </c>
      <c r="Q245" s="121">
        <v>145.5</v>
      </c>
      <c r="R245" s="121">
        <v>38.200000000000003</v>
      </c>
      <c r="S245" s="121">
        <v>78.7</v>
      </c>
    </row>
    <row r="246" spans="1:19" ht="18.600000000000001" customHeight="1" x14ac:dyDescent="0.15">
      <c r="A246" s="176" t="s">
        <v>110</v>
      </c>
      <c r="B246" s="164" t="s">
        <v>101</v>
      </c>
      <c r="C246" s="109" t="s">
        <v>102</v>
      </c>
      <c r="D246" s="121">
        <v>152.30000000000001</v>
      </c>
      <c r="E246" s="121">
        <v>43.8</v>
      </c>
      <c r="F246" s="121">
        <v>81.2</v>
      </c>
      <c r="G246" s="121">
        <v>151.9</v>
      </c>
      <c r="H246" s="121">
        <v>43.6</v>
      </c>
      <c r="I246" s="121">
        <v>82.1</v>
      </c>
      <c r="K246" s="176" t="s">
        <v>110</v>
      </c>
      <c r="L246" s="164" t="s">
        <v>101</v>
      </c>
      <c r="M246" s="109" t="s">
        <v>102</v>
      </c>
      <c r="N246" s="121">
        <v>152.4</v>
      </c>
      <c r="O246" s="121">
        <v>44</v>
      </c>
      <c r="P246" s="121">
        <v>81.3</v>
      </c>
      <c r="Q246" s="121">
        <v>151.9</v>
      </c>
      <c r="R246" s="121">
        <v>43.7</v>
      </c>
      <c r="S246" s="121">
        <v>82.2</v>
      </c>
    </row>
    <row r="247" spans="1:19" ht="18.600000000000001" customHeight="1" x14ac:dyDescent="0.15">
      <c r="A247" s="176"/>
      <c r="B247" s="164"/>
      <c r="C247" s="109" t="s">
        <v>103</v>
      </c>
      <c r="D247" s="121">
        <v>152.1</v>
      </c>
      <c r="E247" s="121">
        <v>43</v>
      </c>
      <c r="F247" s="121">
        <v>81</v>
      </c>
      <c r="G247" s="121">
        <v>151.30000000000001</v>
      </c>
      <c r="H247" s="121">
        <v>43.2</v>
      </c>
      <c r="I247" s="121">
        <v>82</v>
      </c>
      <c r="K247" s="176"/>
      <c r="L247" s="164"/>
      <c r="M247" s="109" t="s">
        <v>103</v>
      </c>
      <c r="N247" s="121">
        <v>151.9</v>
      </c>
      <c r="O247" s="121">
        <v>43.3</v>
      </c>
      <c r="P247" s="121">
        <v>81.2</v>
      </c>
      <c r="Q247" s="121">
        <v>151.19999999999999</v>
      </c>
      <c r="R247" s="121">
        <v>43.2</v>
      </c>
      <c r="S247" s="121">
        <v>82.1</v>
      </c>
    </row>
    <row r="248" spans="1:19" ht="18.600000000000001" customHeight="1" x14ac:dyDescent="0.15">
      <c r="A248" s="176"/>
      <c r="B248" s="164"/>
      <c r="C248" s="109" t="s">
        <v>104</v>
      </c>
      <c r="D248" s="121">
        <v>151.19999999999999</v>
      </c>
      <c r="E248" s="121">
        <v>42.6</v>
      </c>
      <c r="F248" s="121">
        <v>80.5</v>
      </c>
      <c r="G248" s="121">
        <v>151</v>
      </c>
      <c r="H248" s="121">
        <v>43.4</v>
      </c>
      <c r="I248" s="121">
        <v>81.599999999999994</v>
      </c>
      <c r="K248" s="176"/>
      <c r="L248" s="164"/>
      <c r="M248" s="109" t="s">
        <v>104</v>
      </c>
      <c r="N248" s="121">
        <v>151.4</v>
      </c>
      <c r="O248" s="121">
        <v>42.8</v>
      </c>
      <c r="P248" s="121">
        <v>80.900000000000006</v>
      </c>
      <c r="Q248" s="121">
        <v>151.19999999999999</v>
      </c>
      <c r="R248" s="121">
        <v>42.9</v>
      </c>
      <c r="S248" s="121">
        <v>81.900000000000006</v>
      </c>
    </row>
    <row r="249" spans="1:19" ht="18.600000000000001" customHeight="1" x14ac:dyDescent="0.15">
      <c r="A249" s="176"/>
      <c r="B249" s="164" t="s">
        <v>105</v>
      </c>
      <c r="C249" s="109" t="s">
        <v>102</v>
      </c>
      <c r="D249" s="121">
        <v>159.6</v>
      </c>
      <c r="E249" s="121">
        <v>49</v>
      </c>
      <c r="F249" s="121">
        <v>84.9</v>
      </c>
      <c r="G249" s="121">
        <v>155</v>
      </c>
      <c r="H249" s="121">
        <v>47.1</v>
      </c>
      <c r="I249" s="121">
        <v>83.9</v>
      </c>
      <c r="K249" s="176"/>
      <c r="L249" s="164" t="s">
        <v>105</v>
      </c>
      <c r="M249" s="109" t="s">
        <v>102</v>
      </c>
      <c r="N249" s="121">
        <v>159.5</v>
      </c>
      <c r="O249" s="121">
        <v>49</v>
      </c>
      <c r="P249" s="121">
        <v>84.9</v>
      </c>
      <c r="Q249" s="121">
        <v>155</v>
      </c>
      <c r="R249" s="121">
        <v>47.4</v>
      </c>
      <c r="S249" s="121">
        <v>83.9</v>
      </c>
    </row>
    <row r="250" spans="1:19" ht="18.600000000000001" customHeight="1" x14ac:dyDescent="0.15">
      <c r="A250" s="176"/>
      <c r="B250" s="164"/>
      <c r="C250" s="109" t="s">
        <v>103</v>
      </c>
      <c r="D250" s="121">
        <v>158.9</v>
      </c>
      <c r="E250" s="121">
        <v>48.2</v>
      </c>
      <c r="F250" s="121">
        <v>84.6</v>
      </c>
      <c r="G250" s="121">
        <v>154.69999999999999</v>
      </c>
      <c r="H250" s="121">
        <v>46.8</v>
      </c>
      <c r="I250" s="121">
        <v>84</v>
      </c>
      <c r="K250" s="176"/>
      <c r="L250" s="164"/>
      <c r="M250" s="109" t="s">
        <v>103</v>
      </c>
      <c r="N250" s="121">
        <v>159.30000000000001</v>
      </c>
      <c r="O250" s="121">
        <v>48.2</v>
      </c>
      <c r="P250" s="121">
        <v>85</v>
      </c>
      <c r="Q250" s="121">
        <v>154.80000000000001</v>
      </c>
      <c r="R250" s="121">
        <v>46.9</v>
      </c>
      <c r="S250" s="121">
        <v>83.9</v>
      </c>
    </row>
    <row r="251" spans="1:19" ht="18.600000000000001" customHeight="1" x14ac:dyDescent="0.15">
      <c r="A251" s="176"/>
      <c r="B251" s="164"/>
      <c r="C251" s="109" t="s">
        <v>104</v>
      </c>
      <c r="D251" s="121">
        <v>158.9</v>
      </c>
      <c r="E251" s="121">
        <v>47.7</v>
      </c>
      <c r="F251" s="121">
        <v>85.2</v>
      </c>
      <c r="G251" s="121">
        <v>153.6</v>
      </c>
      <c r="H251" s="121">
        <v>46.5</v>
      </c>
      <c r="I251" s="121">
        <v>83.4</v>
      </c>
      <c r="K251" s="176"/>
      <c r="L251" s="164"/>
      <c r="M251" s="109" t="s">
        <v>104</v>
      </c>
      <c r="N251" s="121">
        <v>158.5</v>
      </c>
      <c r="O251" s="121">
        <v>48.4</v>
      </c>
      <c r="P251" s="121">
        <v>84.5</v>
      </c>
      <c r="Q251" s="121">
        <v>154.1</v>
      </c>
      <c r="R251" s="121">
        <v>46.9</v>
      </c>
      <c r="S251" s="121">
        <v>83.4</v>
      </c>
    </row>
    <row r="252" spans="1:19" ht="18.600000000000001" customHeight="1" x14ac:dyDescent="0.15">
      <c r="A252" s="176"/>
      <c r="B252" s="164" t="s">
        <v>106</v>
      </c>
      <c r="C252" s="109" t="s">
        <v>102</v>
      </c>
      <c r="D252" s="121">
        <v>165.1</v>
      </c>
      <c r="E252" s="121">
        <v>54.2</v>
      </c>
      <c r="F252" s="121">
        <v>88.1</v>
      </c>
      <c r="G252" s="121">
        <v>156.6</v>
      </c>
      <c r="H252" s="121">
        <v>49.9</v>
      </c>
      <c r="I252" s="121">
        <v>84.9</v>
      </c>
      <c r="K252" s="176"/>
      <c r="L252" s="164" t="s">
        <v>106</v>
      </c>
      <c r="M252" s="109" t="s">
        <v>102</v>
      </c>
      <c r="N252" s="121">
        <v>165.1</v>
      </c>
      <c r="O252" s="121">
        <v>54.2</v>
      </c>
      <c r="P252" s="121">
        <v>88.2</v>
      </c>
      <c r="Q252" s="121">
        <v>156.5</v>
      </c>
      <c r="R252" s="121">
        <v>49.9</v>
      </c>
      <c r="S252" s="121">
        <v>84.9</v>
      </c>
    </row>
    <row r="253" spans="1:19" ht="18.600000000000001" customHeight="1" x14ac:dyDescent="0.15">
      <c r="A253" s="176"/>
      <c r="B253" s="164"/>
      <c r="C253" s="109" t="s">
        <v>103</v>
      </c>
      <c r="D253" s="121">
        <v>165</v>
      </c>
      <c r="E253" s="121">
        <v>53.6</v>
      </c>
      <c r="F253" s="121">
        <v>88.1</v>
      </c>
      <c r="G253" s="121">
        <v>156.6</v>
      </c>
      <c r="H253" s="121">
        <v>49.2</v>
      </c>
      <c r="I253" s="121">
        <v>84.9</v>
      </c>
      <c r="K253" s="176"/>
      <c r="L253" s="164"/>
      <c r="M253" s="109" t="s">
        <v>103</v>
      </c>
      <c r="N253" s="121">
        <v>164.8</v>
      </c>
      <c r="O253" s="121">
        <v>53.5</v>
      </c>
      <c r="P253" s="121">
        <v>88.2</v>
      </c>
      <c r="Q253" s="121">
        <v>156.30000000000001</v>
      </c>
      <c r="R253" s="121">
        <v>49.6</v>
      </c>
      <c r="S253" s="121">
        <v>85</v>
      </c>
    </row>
    <row r="254" spans="1:19" ht="18.600000000000001" customHeight="1" x14ac:dyDescent="0.15">
      <c r="A254" s="176"/>
      <c r="B254" s="164"/>
      <c r="C254" s="109" t="s">
        <v>104</v>
      </c>
      <c r="D254" s="121">
        <v>164.5</v>
      </c>
      <c r="E254" s="121">
        <v>53</v>
      </c>
      <c r="F254" s="121">
        <v>88.3</v>
      </c>
      <c r="G254" s="121">
        <v>155.80000000000001</v>
      </c>
      <c r="H254" s="121">
        <v>48.9</v>
      </c>
      <c r="I254" s="121">
        <v>84.8</v>
      </c>
      <c r="K254" s="176"/>
      <c r="L254" s="164"/>
      <c r="M254" s="109" t="s">
        <v>104</v>
      </c>
      <c r="N254" s="121">
        <v>164</v>
      </c>
      <c r="O254" s="121">
        <v>53.1</v>
      </c>
      <c r="P254" s="121">
        <v>88</v>
      </c>
      <c r="Q254" s="121">
        <v>155.30000000000001</v>
      </c>
      <c r="R254" s="121">
        <v>49.3</v>
      </c>
      <c r="S254" s="121">
        <v>84.5</v>
      </c>
    </row>
    <row r="255" spans="1:19" ht="18.600000000000001" customHeight="1" x14ac:dyDescent="0.15">
      <c r="A255" s="2" t="s">
        <v>194</v>
      </c>
      <c r="K255" s="2" t="s">
        <v>194</v>
      </c>
    </row>
    <row r="260" spans="1:19" ht="17.25" customHeight="1" x14ac:dyDescent="0.2">
      <c r="A260" s="3" t="s">
        <v>112</v>
      </c>
    </row>
    <row r="261" spans="1:19" ht="13.5" customHeight="1" x14ac:dyDescent="0.2">
      <c r="A261" s="3"/>
    </row>
    <row r="262" spans="1:19" ht="18.600000000000001" customHeight="1" x14ac:dyDescent="0.15">
      <c r="C262" s="81"/>
      <c r="F262" s="154" t="s">
        <v>117</v>
      </c>
      <c r="G262" s="154"/>
      <c r="I262" s="4" t="s">
        <v>93</v>
      </c>
      <c r="M262" s="81"/>
      <c r="P262" s="154" t="s">
        <v>118</v>
      </c>
      <c r="Q262" s="154"/>
      <c r="S262" s="4" t="s">
        <v>93</v>
      </c>
    </row>
    <row r="263" spans="1:19" ht="18.600000000000001" customHeight="1" x14ac:dyDescent="0.15">
      <c r="A263" s="6" t="s">
        <v>94</v>
      </c>
      <c r="B263" s="6"/>
      <c r="C263" s="6"/>
      <c r="D263" s="12" t="s">
        <v>95</v>
      </c>
      <c r="E263" s="12"/>
      <c r="F263" s="12"/>
      <c r="G263" s="12" t="s">
        <v>96</v>
      </c>
      <c r="H263" s="12"/>
      <c r="I263" s="12"/>
      <c r="K263" s="6" t="s">
        <v>94</v>
      </c>
      <c r="L263" s="6"/>
      <c r="M263" s="6"/>
      <c r="N263" s="12" t="s">
        <v>95</v>
      </c>
      <c r="O263" s="12"/>
      <c r="P263" s="12"/>
      <c r="Q263" s="12" t="s">
        <v>96</v>
      </c>
      <c r="R263" s="12"/>
      <c r="S263" s="12"/>
    </row>
    <row r="264" spans="1:19" ht="18.600000000000001" customHeight="1" x14ac:dyDescent="0.15">
      <c r="A264" s="6"/>
      <c r="B264" s="6"/>
      <c r="C264" s="6"/>
      <c r="D264" s="109" t="s">
        <v>97</v>
      </c>
      <c r="E264" s="109" t="s">
        <v>98</v>
      </c>
      <c r="F264" s="109" t="s">
        <v>99</v>
      </c>
      <c r="G264" s="109" t="s">
        <v>97</v>
      </c>
      <c r="H264" s="109" t="s">
        <v>98</v>
      </c>
      <c r="I264" s="109" t="s">
        <v>99</v>
      </c>
      <c r="K264" s="6"/>
      <c r="L264" s="6"/>
      <c r="M264" s="6"/>
      <c r="N264" s="109" t="s">
        <v>97</v>
      </c>
      <c r="O264" s="109" t="s">
        <v>98</v>
      </c>
      <c r="P264" s="109" t="s">
        <v>99</v>
      </c>
      <c r="Q264" s="109" t="s">
        <v>97</v>
      </c>
      <c r="R264" s="109" t="s">
        <v>98</v>
      </c>
      <c r="S264" s="109" t="s">
        <v>99</v>
      </c>
    </row>
    <row r="265" spans="1:19" ht="18.600000000000001" customHeight="1" x14ac:dyDescent="0.15">
      <c r="A265" s="163" t="s">
        <v>100</v>
      </c>
      <c r="B265" s="164" t="s">
        <v>101</v>
      </c>
      <c r="C265" s="109" t="s">
        <v>102</v>
      </c>
      <c r="D265" s="121">
        <v>116.7</v>
      </c>
      <c r="E265" s="121">
        <v>21.5</v>
      </c>
      <c r="F265" s="121">
        <v>64.900000000000006</v>
      </c>
      <c r="G265" s="121">
        <v>115.8</v>
      </c>
      <c r="H265" s="121">
        <v>21</v>
      </c>
      <c r="I265" s="121">
        <v>64.5</v>
      </c>
      <c r="K265" s="163" t="s">
        <v>100</v>
      </c>
      <c r="L265" s="164" t="s">
        <v>101</v>
      </c>
      <c r="M265" s="109" t="s">
        <v>102</v>
      </c>
      <c r="N265" s="121">
        <v>116.7</v>
      </c>
      <c r="O265" s="121">
        <v>21.4</v>
      </c>
      <c r="P265" s="121">
        <v>64.900000000000006</v>
      </c>
      <c r="Q265" s="121">
        <v>115.8</v>
      </c>
      <c r="R265" s="121">
        <v>21</v>
      </c>
      <c r="S265" s="121">
        <v>64.5</v>
      </c>
    </row>
    <row r="266" spans="1:19" ht="18.600000000000001" customHeight="1" x14ac:dyDescent="0.15">
      <c r="A266" s="163"/>
      <c r="B266" s="164"/>
      <c r="C266" s="109" t="s">
        <v>103</v>
      </c>
      <c r="D266" s="121">
        <v>116.1</v>
      </c>
      <c r="E266" s="121">
        <v>21.1</v>
      </c>
      <c r="F266" s="121">
        <v>64.7</v>
      </c>
      <c r="G266" s="121">
        <v>115.3</v>
      </c>
      <c r="H266" s="121">
        <v>20.7</v>
      </c>
      <c r="I266" s="121">
        <v>64.400000000000006</v>
      </c>
      <c r="K266" s="163"/>
      <c r="L266" s="164"/>
      <c r="M266" s="109" t="s">
        <v>103</v>
      </c>
      <c r="N266" s="121">
        <v>116</v>
      </c>
      <c r="O266" s="121">
        <v>21.2</v>
      </c>
      <c r="P266" s="121">
        <v>64.599999999999994</v>
      </c>
      <c r="Q266" s="121">
        <v>115.4</v>
      </c>
      <c r="R266" s="121">
        <v>20.9</v>
      </c>
      <c r="S266" s="121">
        <v>64.400000000000006</v>
      </c>
    </row>
    <row r="267" spans="1:19" ht="18.600000000000001" customHeight="1" x14ac:dyDescent="0.15">
      <c r="A267" s="163"/>
      <c r="B267" s="164"/>
      <c r="C267" s="109" t="s">
        <v>104</v>
      </c>
      <c r="D267" s="121">
        <v>116.2</v>
      </c>
      <c r="E267" s="121">
        <v>21.4</v>
      </c>
      <c r="F267" s="121">
        <v>64.3</v>
      </c>
      <c r="G267" s="121">
        <v>115</v>
      </c>
      <c r="H267" s="121">
        <v>20.5</v>
      </c>
      <c r="I267" s="121">
        <v>63.8</v>
      </c>
      <c r="K267" s="163"/>
      <c r="L267" s="164"/>
      <c r="M267" s="109" t="s">
        <v>104</v>
      </c>
      <c r="N267" s="121">
        <v>116.2</v>
      </c>
      <c r="O267" s="121">
        <v>21.3</v>
      </c>
      <c r="P267" s="121">
        <v>64.400000000000006</v>
      </c>
      <c r="Q267" s="121">
        <v>115.1</v>
      </c>
      <c r="R267" s="121">
        <v>20.7</v>
      </c>
      <c r="S267" s="121">
        <v>63.9</v>
      </c>
    </row>
    <row r="268" spans="1:19" ht="18.600000000000001" customHeight="1" x14ac:dyDescent="0.15">
      <c r="A268" s="163"/>
      <c r="B268" s="164" t="s">
        <v>105</v>
      </c>
      <c r="C268" s="109" t="s">
        <v>102</v>
      </c>
      <c r="D268" s="121">
        <v>122.6</v>
      </c>
      <c r="E268" s="121">
        <v>24.1</v>
      </c>
      <c r="F268" s="121">
        <v>67.7</v>
      </c>
      <c r="G268" s="121">
        <v>121.7</v>
      </c>
      <c r="H268" s="121">
        <v>23.5</v>
      </c>
      <c r="I268" s="121">
        <v>67.3</v>
      </c>
      <c r="K268" s="163"/>
      <c r="L268" s="164" t="s">
        <v>105</v>
      </c>
      <c r="M268" s="109" t="s">
        <v>102</v>
      </c>
      <c r="N268" s="121">
        <v>122.5</v>
      </c>
      <c r="O268" s="121">
        <v>24</v>
      </c>
      <c r="P268" s="121">
        <v>67.599999999999994</v>
      </c>
      <c r="Q268" s="121">
        <v>121.7</v>
      </c>
      <c r="R268" s="121">
        <v>23.5</v>
      </c>
      <c r="S268" s="121">
        <v>67.3</v>
      </c>
    </row>
    <row r="269" spans="1:19" ht="18.600000000000001" customHeight="1" x14ac:dyDescent="0.15">
      <c r="A269" s="163"/>
      <c r="B269" s="164"/>
      <c r="C269" s="109" t="s">
        <v>103</v>
      </c>
      <c r="D269" s="121">
        <v>122.1</v>
      </c>
      <c r="E269" s="121">
        <v>23.8</v>
      </c>
      <c r="F269" s="121">
        <v>67.7</v>
      </c>
      <c r="G269" s="186">
        <v>121.2</v>
      </c>
      <c r="H269" s="121">
        <v>23.2</v>
      </c>
      <c r="I269" s="121">
        <v>67.099999999999994</v>
      </c>
      <c r="K269" s="163"/>
      <c r="L269" s="164"/>
      <c r="M269" s="109" t="s">
        <v>103</v>
      </c>
      <c r="N269" s="121">
        <v>122.1</v>
      </c>
      <c r="O269" s="121">
        <v>23.6</v>
      </c>
      <c r="P269" s="121">
        <v>67.5</v>
      </c>
      <c r="Q269" s="186">
        <v>121.4</v>
      </c>
      <c r="R269" s="121">
        <v>23.3</v>
      </c>
      <c r="S269" s="121">
        <v>67.099999999999994</v>
      </c>
    </row>
    <row r="270" spans="1:19" ht="18.600000000000001" customHeight="1" x14ac:dyDescent="0.15">
      <c r="A270" s="163"/>
      <c r="B270" s="164"/>
      <c r="C270" s="109" t="s">
        <v>104</v>
      </c>
      <c r="D270" s="121">
        <v>121.6</v>
      </c>
      <c r="E270" s="121">
        <v>23.8</v>
      </c>
      <c r="F270" s="121">
        <v>67</v>
      </c>
      <c r="G270" s="121">
        <v>120.5</v>
      </c>
      <c r="H270" s="121">
        <v>23</v>
      </c>
      <c r="I270" s="121">
        <v>66.5</v>
      </c>
      <c r="K270" s="163"/>
      <c r="L270" s="164"/>
      <c r="M270" s="109" t="s">
        <v>104</v>
      </c>
      <c r="N270" s="121">
        <v>122.1</v>
      </c>
      <c r="O270" s="121">
        <v>24.2</v>
      </c>
      <c r="P270" s="121">
        <v>67.2</v>
      </c>
      <c r="Q270" s="121">
        <v>121</v>
      </c>
      <c r="R270" s="121">
        <v>23.1</v>
      </c>
      <c r="S270" s="121">
        <v>66.599999999999994</v>
      </c>
    </row>
    <row r="271" spans="1:19" ht="18.600000000000001" customHeight="1" x14ac:dyDescent="0.15">
      <c r="A271" s="163"/>
      <c r="B271" s="164" t="s">
        <v>106</v>
      </c>
      <c r="C271" s="109" t="s">
        <v>102</v>
      </c>
      <c r="D271" s="121">
        <v>128.30000000000001</v>
      </c>
      <c r="E271" s="121">
        <v>27.2</v>
      </c>
      <c r="F271" s="121">
        <v>70.3</v>
      </c>
      <c r="G271" s="121">
        <v>127.5</v>
      </c>
      <c r="H271" s="121">
        <v>26.5</v>
      </c>
      <c r="I271" s="121">
        <v>70</v>
      </c>
      <c r="K271" s="163"/>
      <c r="L271" s="164" t="s">
        <v>106</v>
      </c>
      <c r="M271" s="109" t="s">
        <v>102</v>
      </c>
      <c r="N271" s="121">
        <v>128.19999999999999</v>
      </c>
      <c r="O271" s="121">
        <v>27.2</v>
      </c>
      <c r="P271" s="121">
        <v>70.3</v>
      </c>
      <c r="Q271" s="121">
        <v>127.4</v>
      </c>
      <c r="R271" s="121">
        <v>26.5</v>
      </c>
      <c r="S271" s="121">
        <v>70</v>
      </c>
    </row>
    <row r="272" spans="1:19" ht="18.600000000000001" customHeight="1" x14ac:dyDescent="0.15">
      <c r="A272" s="163"/>
      <c r="B272" s="164"/>
      <c r="C272" s="109" t="s">
        <v>103</v>
      </c>
      <c r="D272" s="121">
        <v>127.6</v>
      </c>
      <c r="E272" s="121">
        <v>26.6</v>
      </c>
      <c r="F272" s="121">
        <v>70.099999999999994</v>
      </c>
      <c r="G272" s="121">
        <v>127</v>
      </c>
      <c r="H272" s="121">
        <v>26.3</v>
      </c>
      <c r="I272" s="121">
        <v>69.900000000000006</v>
      </c>
      <c r="K272" s="163"/>
      <c r="L272" s="164"/>
      <c r="M272" s="109" t="s">
        <v>103</v>
      </c>
      <c r="N272" s="121">
        <v>127.5</v>
      </c>
      <c r="O272" s="121">
        <v>26.7</v>
      </c>
      <c r="P272" s="121">
        <v>69.900000000000006</v>
      </c>
      <c r="Q272" s="121">
        <v>126.6</v>
      </c>
      <c r="R272" s="121">
        <v>26.2</v>
      </c>
      <c r="S272" s="121">
        <v>69.7</v>
      </c>
    </row>
    <row r="273" spans="1:19" ht="18.600000000000001" customHeight="1" x14ac:dyDescent="0.15">
      <c r="A273" s="163"/>
      <c r="B273" s="164"/>
      <c r="C273" s="109" t="s">
        <v>104</v>
      </c>
      <c r="D273" s="121">
        <v>127.2</v>
      </c>
      <c r="E273" s="121">
        <v>26.4</v>
      </c>
      <c r="F273" s="121">
        <v>69.599999999999994</v>
      </c>
      <c r="G273" s="121">
        <v>126.4</v>
      </c>
      <c r="H273" s="121">
        <v>26.2</v>
      </c>
      <c r="I273" s="121">
        <v>69.3</v>
      </c>
      <c r="K273" s="163"/>
      <c r="L273" s="164"/>
      <c r="M273" s="109" t="s">
        <v>104</v>
      </c>
      <c r="N273" s="121">
        <v>127.3</v>
      </c>
      <c r="O273" s="121">
        <v>26.9</v>
      </c>
      <c r="P273" s="121">
        <v>69.7</v>
      </c>
      <c r="Q273" s="121">
        <v>126.6</v>
      </c>
      <c r="R273" s="121">
        <v>26</v>
      </c>
      <c r="S273" s="121">
        <v>69.400000000000006</v>
      </c>
    </row>
    <row r="274" spans="1:19" ht="18.600000000000001" customHeight="1" x14ac:dyDescent="0.15">
      <c r="A274" s="163"/>
      <c r="B274" s="164" t="s">
        <v>107</v>
      </c>
      <c r="C274" s="109" t="s">
        <v>102</v>
      </c>
      <c r="D274" s="121">
        <v>133.6</v>
      </c>
      <c r="E274" s="121">
        <v>30.6</v>
      </c>
      <c r="F274" s="121">
        <v>72.7</v>
      </c>
      <c r="G274" s="121">
        <v>133.5</v>
      </c>
      <c r="H274" s="121">
        <v>30</v>
      </c>
      <c r="I274" s="121">
        <v>72.7</v>
      </c>
      <c r="K274" s="163"/>
      <c r="L274" s="164" t="s">
        <v>107</v>
      </c>
      <c r="M274" s="109" t="s">
        <v>102</v>
      </c>
      <c r="N274" s="121">
        <v>133.5</v>
      </c>
      <c r="O274" s="121">
        <v>30.5</v>
      </c>
      <c r="P274" s="121">
        <v>72.7</v>
      </c>
      <c r="Q274" s="121">
        <v>133.5</v>
      </c>
      <c r="R274" s="121">
        <v>30</v>
      </c>
      <c r="S274" s="121">
        <v>72.7</v>
      </c>
    </row>
    <row r="275" spans="1:19" ht="18.600000000000001" customHeight="1" x14ac:dyDescent="0.15">
      <c r="A275" s="163"/>
      <c r="B275" s="164"/>
      <c r="C275" s="109" t="s">
        <v>103</v>
      </c>
      <c r="D275" s="121">
        <v>133.1</v>
      </c>
      <c r="E275" s="121">
        <v>30</v>
      </c>
      <c r="F275" s="121">
        <v>72.5</v>
      </c>
      <c r="G275" s="121">
        <v>132.9</v>
      </c>
      <c r="H275" s="121">
        <v>29.7</v>
      </c>
      <c r="I275" s="121">
        <v>72.599999999999994</v>
      </c>
      <c r="K275" s="163"/>
      <c r="L275" s="164"/>
      <c r="M275" s="109" t="s">
        <v>103</v>
      </c>
      <c r="N275" s="121">
        <v>132.80000000000001</v>
      </c>
      <c r="O275" s="121">
        <v>29.7</v>
      </c>
      <c r="P275" s="121">
        <v>72.5</v>
      </c>
      <c r="Q275" s="121">
        <v>133.4</v>
      </c>
      <c r="R275" s="121">
        <v>29.8</v>
      </c>
      <c r="S275" s="121">
        <v>72.7</v>
      </c>
    </row>
    <row r="276" spans="1:19" ht="18.600000000000001" customHeight="1" x14ac:dyDescent="0.15">
      <c r="A276" s="163"/>
      <c r="B276" s="164"/>
      <c r="C276" s="109" t="s">
        <v>104</v>
      </c>
      <c r="D276" s="121">
        <v>133</v>
      </c>
      <c r="E276" s="121">
        <v>30</v>
      </c>
      <c r="F276" s="121">
        <v>72.2</v>
      </c>
      <c r="G276" s="121">
        <v>132.6</v>
      </c>
      <c r="H276" s="121">
        <v>29.1</v>
      </c>
      <c r="I276" s="121">
        <v>72.2</v>
      </c>
      <c r="K276" s="163"/>
      <c r="L276" s="164"/>
      <c r="M276" s="109" t="s">
        <v>104</v>
      </c>
      <c r="N276" s="121">
        <v>132.5</v>
      </c>
      <c r="O276" s="121">
        <v>29.6</v>
      </c>
      <c r="P276" s="121">
        <v>72.099999999999994</v>
      </c>
      <c r="Q276" s="121">
        <v>132.5</v>
      </c>
      <c r="R276" s="121">
        <v>29.7</v>
      </c>
      <c r="S276" s="121">
        <v>72.2</v>
      </c>
    </row>
    <row r="277" spans="1:19" ht="18.600000000000001" customHeight="1" x14ac:dyDescent="0.15">
      <c r="A277" s="163"/>
      <c r="B277" s="164" t="s">
        <v>108</v>
      </c>
      <c r="C277" s="109" t="s">
        <v>102</v>
      </c>
      <c r="D277" s="121">
        <v>138.9</v>
      </c>
      <c r="E277" s="121">
        <v>34.200000000000003</v>
      </c>
      <c r="F277" s="121">
        <v>75</v>
      </c>
      <c r="G277" s="121">
        <v>140.30000000000001</v>
      </c>
      <c r="H277" s="121">
        <v>34.1</v>
      </c>
      <c r="I277" s="121">
        <v>75.900000000000006</v>
      </c>
      <c r="K277" s="163"/>
      <c r="L277" s="164" t="s">
        <v>108</v>
      </c>
      <c r="M277" s="109" t="s">
        <v>102</v>
      </c>
      <c r="N277" s="121">
        <v>138.80000000000001</v>
      </c>
      <c r="O277" s="121">
        <v>34.1</v>
      </c>
      <c r="P277" s="121">
        <v>74.900000000000006</v>
      </c>
      <c r="Q277" s="121">
        <v>140.19999999999999</v>
      </c>
      <c r="R277" s="121">
        <v>34.1</v>
      </c>
      <c r="S277" s="121">
        <v>75.900000000000006</v>
      </c>
    </row>
    <row r="278" spans="1:19" ht="18.600000000000001" customHeight="1" x14ac:dyDescent="0.15">
      <c r="A278" s="163"/>
      <c r="B278" s="164"/>
      <c r="C278" s="109" t="s">
        <v>103</v>
      </c>
      <c r="D278" s="121">
        <v>138.5</v>
      </c>
      <c r="E278" s="121">
        <v>33.700000000000003</v>
      </c>
      <c r="F278" s="121">
        <v>74.8</v>
      </c>
      <c r="G278" s="121">
        <v>140</v>
      </c>
      <c r="H278" s="121">
        <v>34.1</v>
      </c>
      <c r="I278" s="121">
        <v>76</v>
      </c>
      <c r="K278" s="163"/>
      <c r="L278" s="164"/>
      <c r="M278" s="109" t="s">
        <v>103</v>
      </c>
      <c r="N278" s="121">
        <v>138.5</v>
      </c>
      <c r="O278" s="121">
        <v>33.700000000000003</v>
      </c>
      <c r="P278" s="121">
        <v>74.7</v>
      </c>
      <c r="Q278" s="121">
        <v>140</v>
      </c>
      <c r="R278" s="121">
        <v>33.6</v>
      </c>
      <c r="S278" s="121">
        <v>75.7</v>
      </c>
    </row>
    <row r="279" spans="1:19" ht="18.600000000000001" customHeight="1" x14ac:dyDescent="0.15">
      <c r="A279" s="163"/>
      <c r="B279" s="164"/>
      <c r="C279" s="109" t="s">
        <v>104</v>
      </c>
      <c r="D279" s="121">
        <v>138.1</v>
      </c>
      <c r="E279" s="121">
        <v>33.200000000000003</v>
      </c>
      <c r="F279" s="121">
        <v>74.599999999999994</v>
      </c>
      <c r="G279" s="121">
        <v>139.1</v>
      </c>
      <c r="H279" s="121">
        <v>33.5</v>
      </c>
      <c r="I279" s="121">
        <v>75.400000000000006</v>
      </c>
      <c r="K279" s="163"/>
      <c r="L279" s="164"/>
      <c r="M279" s="109" t="s">
        <v>104</v>
      </c>
      <c r="N279" s="121">
        <v>138.19999999999999</v>
      </c>
      <c r="O279" s="121">
        <v>33.5</v>
      </c>
      <c r="P279" s="121">
        <v>74.5</v>
      </c>
      <c r="Q279" s="121">
        <v>139.30000000000001</v>
      </c>
      <c r="R279" s="121">
        <v>33.1</v>
      </c>
      <c r="S279" s="121">
        <v>75.5</v>
      </c>
    </row>
    <row r="280" spans="1:19" ht="18.600000000000001" customHeight="1" x14ac:dyDescent="0.15">
      <c r="A280" s="163"/>
      <c r="B280" s="164" t="s">
        <v>109</v>
      </c>
      <c r="C280" s="109" t="s">
        <v>102</v>
      </c>
      <c r="D280" s="121">
        <v>145.1</v>
      </c>
      <c r="E280" s="121">
        <v>38.4</v>
      </c>
      <c r="F280" s="121">
        <v>77.599999999999994</v>
      </c>
      <c r="G280" s="121">
        <v>146.9</v>
      </c>
      <c r="H280" s="121">
        <v>39</v>
      </c>
      <c r="I280" s="121">
        <v>79.3</v>
      </c>
      <c r="K280" s="163"/>
      <c r="L280" s="164" t="s">
        <v>109</v>
      </c>
      <c r="M280" s="109" t="s">
        <v>102</v>
      </c>
      <c r="N280" s="121">
        <v>145</v>
      </c>
      <c r="O280" s="121">
        <v>38.4</v>
      </c>
      <c r="P280" s="121">
        <v>77.599999999999994</v>
      </c>
      <c r="Q280" s="121">
        <v>146.80000000000001</v>
      </c>
      <c r="R280" s="121">
        <v>39</v>
      </c>
      <c r="S280" s="121">
        <v>79.2</v>
      </c>
    </row>
    <row r="281" spans="1:19" ht="18.600000000000001" customHeight="1" x14ac:dyDescent="0.15">
      <c r="A281" s="163"/>
      <c r="B281" s="164"/>
      <c r="C281" s="109" t="s">
        <v>103</v>
      </c>
      <c r="D281" s="121">
        <v>144.69999999999999</v>
      </c>
      <c r="E281" s="121">
        <v>38.299999999999997</v>
      </c>
      <c r="F281" s="121">
        <v>77.7</v>
      </c>
      <c r="G281" s="121">
        <v>146.5</v>
      </c>
      <c r="H281" s="121">
        <v>38.799999999999997</v>
      </c>
      <c r="I281" s="121">
        <v>79.2</v>
      </c>
      <c r="K281" s="163"/>
      <c r="L281" s="164"/>
      <c r="M281" s="109" t="s">
        <v>103</v>
      </c>
      <c r="N281" s="121">
        <v>144.6</v>
      </c>
      <c r="O281" s="121">
        <v>38</v>
      </c>
      <c r="P281" s="121">
        <v>77.599999999999994</v>
      </c>
      <c r="Q281" s="121">
        <v>146.30000000000001</v>
      </c>
      <c r="R281" s="121">
        <v>38.9</v>
      </c>
      <c r="S281" s="121">
        <v>79.099999999999994</v>
      </c>
    </row>
    <row r="282" spans="1:19" ht="18.600000000000001" customHeight="1" x14ac:dyDescent="0.15">
      <c r="A282" s="163"/>
      <c r="B282" s="164"/>
      <c r="C282" s="109" t="s">
        <v>104</v>
      </c>
      <c r="D282" s="121">
        <v>144.4</v>
      </c>
      <c r="E282" s="121">
        <v>37.4</v>
      </c>
      <c r="F282" s="121">
        <v>77.400000000000006</v>
      </c>
      <c r="G282" s="121">
        <v>145.6</v>
      </c>
      <c r="H282" s="121">
        <v>37.9</v>
      </c>
      <c r="I282" s="121">
        <v>78.599999999999994</v>
      </c>
      <c r="K282" s="163"/>
      <c r="L282" s="164"/>
      <c r="M282" s="109" t="s">
        <v>104</v>
      </c>
      <c r="N282" s="121">
        <v>143.9</v>
      </c>
      <c r="O282" s="121">
        <v>37.5</v>
      </c>
      <c r="P282" s="121">
        <v>77.099999999999994</v>
      </c>
      <c r="Q282" s="121">
        <v>145.9</v>
      </c>
      <c r="R282" s="121">
        <v>38.299999999999997</v>
      </c>
      <c r="S282" s="121">
        <v>78.8</v>
      </c>
    </row>
    <row r="283" spans="1:19" ht="18.600000000000001" customHeight="1" x14ac:dyDescent="0.15">
      <c r="A283" s="176" t="s">
        <v>110</v>
      </c>
      <c r="B283" s="164" t="s">
        <v>101</v>
      </c>
      <c r="C283" s="109" t="s">
        <v>102</v>
      </c>
      <c r="D283" s="121">
        <v>152.5</v>
      </c>
      <c r="E283" s="121">
        <v>44.2</v>
      </c>
      <c r="F283" s="121">
        <v>81.3</v>
      </c>
      <c r="G283" s="121">
        <v>151.9</v>
      </c>
      <c r="H283" s="121">
        <v>43.8</v>
      </c>
      <c r="I283" s="121">
        <v>82.1</v>
      </c>
      <c r="K283" s="176" t="s">
        <v>110</v>
      </c>
      <c r="L283" s="164" t="s">
        <v>101</v>
      </c>
      <c r="M283" s="109" t="s">
        <v>102</v>
      </c>
      <c r="N283" s="121">
        <v>152.4</v>
      </c>
      <c r="O283" s="121">
        <v>44.1</v>
      </c>
      <c r="P283" s="121">
        <v>81.3</v>
      </c>
      <c r="Q283" s="121">
        <v>151.9</v>
      </c>
      <c r="R283" s="121">
        <v>43.8</v>
      </c>
      <c r="S283" s="121">
        <v>82.1</v>
      </c>
    </row>
    <row r="284" spans="1:19" ht="18.600000000000001" customHeight="1" x14ac:dyDescent="0.15">
      <c r="A284" s="176"/>
      <c r="B284" s="164"/>
      <c r="C284" s="109" t="s">
        <v>103</v>
      </c>
      <c r="D284" s="121">
        <v>151.9</v>
      </c>
      <c r="E284" s="121">
        <v>43.7</v>
      </c>
      <c r="F284" s="121">
        <v>81</v>
      </c>
      <c r="G284" s="121">
        <v>151.69999999999999</v>
      </c>
      <c r="H284" s="121">
        <v>43.6</v>
      </c>
      <c r="I284" s="121">
        <v>82.1</v>
      </c>
      <c r="K284" s="176"/>
      <c r="L284" s="164"/>
      <c r="M284" s="109" t="s">
        <v>103</v>
      </c>
      <c r="N284" s="121">
        <v>152.1</v>
      </c>
      <c r="O284" s="121">
        <v>43.8</v>
      </c>
      <c r="P284" s="121">
        <v>81.2</v>
      </c>
      <c r="Q284" s="121">
        <v>151.69999999999999</v>
      </c>
      <c r="R284" s="121">
        <v>43.3</v>
      </c>
      <c r="S284" s="121">
        <v>82.2</v>
      </c>
    </row>
    <row r="285" spans="1:19" ht="18.600000000000001" customHeight="1" x14ac:dyDescent="0.15">
      <c r="A285" s="176"/>
      <c r="B285" s="164"/>
      <c r="C285" s="109" t="s">
        <v>104</v>
      </c>
      <c r="D285" s="121">
        <v>151.5</v>
      </c>
      <c r="E285" s="121">
        <v>42.9</v>
      </c>
      <c r="F285" s="121">
        <v>80.8</v>
      </c>
      <c r="G285" s="121">
        <v>150.5</v>
      </c>
      <c r="H285" s="121">
        <v>42.3</v>
      </c>
      <c r="I285" s="121">
        <v>81.400000000000006</v>
      </c>
      <c r="K285" s="176"/>
      <c r="L285" s="164"/>
      <c r="M285" s="109" t="s">
        <v>104</v>
      </c>
      <c r="N285" s="121">
        <v>151.19999999999999</v>
      </c>
      <c r="O285" s="121">
        <v>42.8</v>
      </c>
      <c r="P285" s="121">
        <v>80.8</v>
      </c>
      <c r="Q285" s="121">
        <v>150.69999999999999</v>
      </c>
      <c r="R285" s="121">
        <v>42.9</v>
      </c>
      <c r="S285" s="121">
        <v>81.5</v>
      </c>
    </row>
    <row r="286" spans="1:19" ht="18.600000000000001" customHeight="1" x14ac:dyDescent="0.15">
      <c r="A286" s="176"/>
      <c r="B286" s="164" t="s">
        <v>105</v>
      </c>
      <c r="C286" s="109" t="s">
        <v>102</v>
      </c>
      <c r="D286" s="121">
        <v>159.69999999999999</v>
      </c>
      <c r="E286" s="121">
        <v>49.1</v>
      </c>
      <c r="F286" s="121">
        <v>84.9</v>
      </c>
      <c r="G286" s="121">
        <v>154.9</v>
      </c>
      <c r="H286" s="121">
        <v>47.3</v>
      </c>
      <c r="I286" s="121">
        <v>83.7</v>
      </c>
      <c r="K286" s="176"/>
      <c r="L286" s="164" t="s">
        <v>105</v>
      </c>
      <c r="M286" s="109" t="s">
        <v>102</v>
      </c>
      <c r="N286" s="121">
        <v>159.69999999999999</v>
      </c>
      <c r="O286" s="121">
        <v>49.2</v>
      </c>
      <c r="P286" s="121">
        <v>85</v>
      </c>
      <c r="Q286" s="121">
        <v>155</v>
      </c>
      <c r="R286" s="121">
        <v>47.3</v>
      </c>
      <c r="S286" s="121">
        <v>83.8</v>
      </c>
    </row>
    <row r="287" spans="1:19" ht="18.600000000000001" customHeight="1" x14ac:dyDescent="0.15">
      <c r="A287" s="176"/>
      <c r="B287" s="164"/>
      <c r="C287" s="109" t="s">
        <v>103</v>
      </c>
      <c r="D287" s="121">
        <v>159.30000000000001</v>
      </c>
      <c r="E287" s="121">
        <v>48.7</v>
      </c>
      <c r="F287" s="121">
        <v>84.8</v>
      </c>
      <c r="G287" s="121">
        <v>154.5</v>
      </c>
      <c r="H287" s="121">
        <v>47</v>
      </c>
      <c r="I287" s="121">
        <v>84.1</v>
      </c>
      <c r="K287" s="176"/>
      <c r="L287" s="164"/>
      <c r="M287" s="109" t="s">
        <v>103</v>
      </c>
      <c r="N287" s="121">
        <v>159.30000000000001</v>
      </c>
      <c r="O287" s="121">
        <v>48.7</v>
      </c>
      <c r="P287" s="121">
        <v>84.7</v>
      </c>
      <c r="Q287" s="121">
        <v>154.5</v>
      </c>
      <c r="R287" s="121">
        <v>46.5</v>
      </c>
      <c r="S287" s="121">
        <v>83.6</v>
      </c>
    </row>
    <row r="288" spans="1:19" ht="18.600000000000001" customHeight="1" x14ac:dyDescent="0.15">
      <c r="A288" s="176"/>
      <c r="B288" s="164"/>
      <c r="C288" s="109" t="s">
        <v>104</v>
      </c>
      <c r="D288" s="121">
        <v>158.30000000000001</v>
      </c>
      <c r="E288" s="121">
        <v>48.3</v>
      </c>
      <c r="F288" s="121">
        <v>84.2</v>
      </c>
      <c r="G288" s="121">
        <v>154.19999999999999</v>
      </c>
      <c r="H288" s="121">
        <v>46.3</v>
      </c>
      <c r="I288" s="121">
        <v>83.6</v>
      </c>
      <c r="K288" s="176"/>
      <c r="L288" s="164"/>
      <c r="M288" s="109" t="s">
        <v>104</v>
      </c>
      <c r="N288" s="121">
        <v>158.69999999999999</v>
      </c>
      <c r="O288" s="121">
        <v>48</v>
      </c>
      <c r="P288" s="121">
        <v>84.4</v>
      </c>
      <c r="Q288" s="121">
        <v>153.9</v>
      </c>
      <c r="R288" s="121">
        <v>46.2</v>
      </c>
      <c r="S288" s="121">
        <v>83.3</v>
      </c>
    </row>
    <row r="289" spans="1:19" ht="18.600000000000001" customHeight="1" x14ac:dyDescent="0.15">
      <c r="A289" s="176"/>
      <c r="B289" s="164" t="s">
        <v>106</v>
      </c>
      <c r="C289" s="109" t="s">
        <v>102</v>
      </c>
      <c r="D289" s="121">
        <v>165.2</v>
      </c>
      <c r="E289" s="121">
        <v>54.3</v>
      </c>
      <c r="F289" s="121">
        <v>88.1</v>
      </c>
      <c r="G289" s="121">
        <v>156.69999999999999</v>
      </c>
      <c r="H289" s="121">
        <v>50.2</v>
      </c>
      <c r="I289" s="121">
        <v>84.8</v>
      </c>
      <c r="K289" s="176"/>
      <c r="L289" s="164" t="s">
        <v>106</v>
      </c>
      <c r="M289" s="109" t="s">
        <v>102</v>
      </c>
      <c r="N289" s="121">
        <v>165.1</v>
      </c>
      <c r="O289" s="121">
        <v>54.4</v>
      </c>
      <c r="P289" s="121">
        <v>88.1</v>
      </c>
      <c r="Q289" s="121">
        <v>156.5</v>
      </c>
      <c r="R289" s="121">
        <v>50</v>
      </c>
      <c r="S289" s="121">
        <v>84.8</v>
      </c>
    </row>
    <row r="290" spans="1:19" ht="18.600000000000001" customHeight="1" x14ac:dyDescent="0.15">
      <c r="A290" s="176"/>
      <c r="B290" s="164"/>
      <c r="C290" s="109" t="s">
        <v>103</v>
      </c>
      <c r="D290" s="121">
        <v>165.1</v>
      </c>
      <c r="E290" s="121">
        <v>54.2</v>
      </c>
      <c r="F290" s="121">
        <v>88</v>
      </c>
      <c r="G290" s="121">
        <v>156.30000000000001</v>
      </c>
      <c r="H290" s="121">
        <v>50.1</v>
      </c>
      <c r="I290" s="121">
        <v>84.8</v>
      </c>
      <c r="K290" s="176"/>
      <c r="L290" s="164"/>
      <c r="M290" s="109" t="s">
        <v>103</v>
      </c>
      <c r="N290" s="121">
        <v>164.9</v>
      </c>
      <c r="O290" s="121">
        <v>54.5</v>
      </c>
      <c r="P290" s="121">
        <v>88</v>
      </c>
      <c r="Q290" s="121">
        <v>156.5</v>
      </c>
      <c r="R290" s="121">
        <v>49.7</v>
      </c>
      <c r="S290" s="121">
        <v>85</v>
      </c>
    </row>
    <row r="291" spans="1:19" ht="18.600000000000001" customHeight="1" x14ac:dyDescent="0.15">
      <c r="A291" s="176"/>
      <c r="B291" s="164"/>
      <c r="C291" s="109" t="s">
        <v>104</v>
      </c>
      <c r="D291" s="121">
        <v>164</v>
      </c>
      <c r="E291" s="121">
        <v>53.3</v>
      </c>
      <c r="F291" s="121">
        <v>87.7</v>
      </c>
      <c r="G291" s="121">
        <v>156.19999999999999</v>
      </c>
      <c r="H291" s="121">
        <v>49.2</v>
      </c>
      <c r="I291" s="121">
        <v>84.5</v>
      </c>
      <c r="K291" s="176"/>
      <c r="L291" s="164"/>
      <c r="M291" s="109" t="s">
        <v>104</v>
      </c>
      <c r="N291" s="121">
        <v>163.80000000000001</v>
      </c>
      <c r="O291" s="121">
        <v>53.3</v>
      </c>
      <c r="P291" s="121">
        <v>87.3</v>
      </c>
      <c r="Q291" s="121">
        <v>156.1</v>
      </c>
      <c r="R291" s="121">
        <v>49.3</v>
      </c>
      <c r="S291" s="121">
        <v>85</v>
      </c>
    </row>
    <row r="292" spans="1:19" ht="18.600000000000001" customHeight="1" x14ac:dyDescent="0.15">
      <c r="A292" s="2" t="s">
        <v>194</v>
      </c>
      <c r="C292" s="81"/>
      <c r="I292" s="180" t="s">
        <v>111</v>
      </c>
      <c r="K292" s="2" t="s">
        <v>194</v>
      </c>
      <c r="M292" s="81"/>
      <c r="S292" s="180" t="s">
        <v>111</v>
      </c>
    </row>
    <row r="297" spans="1:19" ht="17.25" customHeight="1" x14ac:dyDescent="0.2">
      <c r="A297" s="3" t="s">
        <v>112</v>
      </c>
    </row>
    <row r="298" spans="1:19" ht="13.5" customHeight="1" x14ac:dyDescent="0.2">
      <c r="A298" s="3"/>
    </row>
    <row r="299" spans="1:19" ht="18.600000000000001" customHeight="1" x14ac:dyDescent="0.15">
      <c r="C299" s="81"/>
      <c r="F299" s="154" t="s">
        <v>115</v>
      </c>
      <c r="G299" s="154"/>
      <c r="I299" s="4" t="s">
        <v>93</v>
      </c>
      <c r="M299" s="81"/>
      <c r="P299" s="154" t="s">
        <v>116</v>
      </c>
      <c r="Q299" s="154"/>
      <c r="S299" s="4" t="s">
        <v>93</v>
      </c>
    </row>
    <row r="300" spans="1:19" ht="18.600000000000001" customHeight="1" x14ac:dyDescent="0.15">
      <c r="A300" s="6" t="s">
        <v>94</v>
      </c>
      <c r="B300" s="6"/>
      <c r="C300" s="6"/>
      <c r="D300" s="12" t="s">
        <v>95</v>
      </c>
      <c r="E300" s="12"/>
      <c r="F300" s="12"/>
      <c r="G300" s="12" t="s">
        <v>96</v>
      </c>
      <c r="H300" s="12"/>
      <c r="I300" s="12"/>
      <c r="K300" s="6" t="s">
        <v>94</v>
      </c>
      <c r="L300" s="6"/>
      <c r="M300" s="6"/>
      <c r="N300" s="12" t="s">
        <v>95</v>
      </c>
      <c r="O300" s="12"/>
      <c r="P300" s="12"/>
      <c r="Q300" s="12" t="s">
        <v>96</v>
      </c>
      <c r="R300" s="12"/>
      <c r="S300" s="12"/>
    </row>
    <row r="301" spans="1:19" ht="18.600000000000001" customHeight="1" x14ac:dyDescent="0.15">
      <c r="A301" s="6"/>
      <c r="B301" s="6"/>
      <c r="C301" s="6"/>
      <c r="D301" s="109" t="s">
        <v>97</v>
      </c>
      <c r="E301" s="109" t="s">
        <v>98</v>
      </c>
      <c r="F301" s="109" t="s">
        <v>99</v>
      </c>
      <c r="G301" s="109" t="s">
        <v>97</v>
      </c>
      <c r="H301" s="109" t="s">
        <v>98</v>
      </c>
      <c r="I301" s="109" t="s">
        <v>99</v>
      </c>
      <c r="K301" s="6"/>
      <c r="L301" s="6"/>
      <c r="M301" s="6"/>
      <c r="N301" s="109" t="s">
        <v>97</v>
      </c>
      <c r="O301" s="109" t="s">
        <v>98</v>
      </c>
      <c r="P301" s="109" t="s">
        <v>99</v>
      </c>
      <c r="Q301" s="109" t="s">
        <v>97</v>
      </c>
      <c r="R301" s="109" t="s">
        <v>98</v>
      </c>
      <c r="S301" s="109" t="s">
        <v>99</v>
      </c>
    </row>
    <row r="302" spans="1:19" ht="18.600000000000001" customHeight="1" x14ac:dyDescent="0.15">
      <c r="A302" s="163" t="s">
        <v>100</v>
      </c>
      <c r="B302" s="164" t="s">
        <v>101</v>
      </c>
      <c r="C302" s="109" t="s">
        <v>102</v>
      </c>
      <c r="D302" s="121">
        <v>116.6</v>
      </c>
      <c r="E302" s="121">
        <v>21.5</v>
      </c>
      <c r="F302" s="121">
        <v>64.900000000000006</v>
      </c>
      <c r="G302" s="121">
        <v>115.8</v>
      </c>
      <c r="H302" s="121">
        <v>21</v>
      </c>
      <c r="I302" s="121">
        <v>64.5</v>
      </c>
      <c r="K302" s="163" t="s">
        <v>100</v>
      </c>
      <c r="L302" s="164" t="s">
        <v>101</v>
      </c>
      <c r="M302" s="109" t="s">
        <v>102</v>
      </c>
      <c r="N302" s="121">
        <v>116.7</v>
      </c>
      <c r="O302" s="121">
        <v>21.5</v>
      </c>
      <c r="P302" s="121">
        <v>65</v>
      </c>
      <c r="Q302" s="121">
        <v>115.8</v>
      </c>
      <c r="R302" s="121">
        <v>21</v>
      </c>
      <c r="S302" s="121">
        <v>64.599999999999994</v>
      </c>
    </row>
    <row r="303" spans="1:19" ht="18.600000000000001" customHeight="1" x14ac:dyDescent="0.15">
      <c r="A303" s="163"/>
      <c r="B303" s="164"/>
      <c r="C303" s="109" t="s">
        <v>103</v>
      </c>
      <c r="D303" s="121">
        <v>116</v>
      </c>
      <c r="E303" s="121">
        <v>21.1</v>
      </c>
      <c r="F303" s="121">
        <v>64.400000000000006</v>
      </c>
      <c r="G303" s="121">
        <v>115.1</v>
      </c>
      <c r="H303" s="121">
        <v>20.7</v>
      </c>
      <c r="I303" s="121">
        <v>64.2</v>
      </c>
      <c r="K303" s="163"/>
      <c r="L303" s="164"/>
      <c r="M303" s="109" t="s">
        <v>103</v>
      </c>
      <c r="N303" s="121">
        <v>116.1</v>
      </c>
      <c r="O303" s="121">
        <v>21.2</v>
      </c>
      <c r="P303" s="121">
        <v>64.7</v>
      </c>
      <c r="Q303" s="121">
        <v>115.3</v>
      </c>
      <c r="R303" s="121">
        <v>20.7</v>
      </c>
      <c r="S303" s="121">
        <v>64.2</v>
      </c>
    </row>
    <row r="304" spans="1:19" ht="18.600000000000001" customHeight="1" x14ac:dyDescent="0.15">
      <c r="A304" s="163"/>
      <c r="B304" s="164"/>
      <c r="C304" s="109" t="s">
        <v>104</v>
      </c>
      <c r="D304" s="121">
        <v>115.8</v>
      </c>
      <c r="E304" s="121">
        <v>21</v>
      </c>
      <c r="F304" s="121">
        <v>64.400000000000006</v>
      </c>
      <c r="G304" s="121">
        <v>114.8</v>
      </c>
      <c r="H304" s="121">
        <v>20.8</v>
      </c>
      <c r="I304" s="121">
        <v>64</v>
      </c>
      <c r="K304" s="163"/>
      <c r="L304" s="164"/>
      <c r="M304" s="109" t="s">
        <v>104</v>
      </c>
      <c r="N304" s="121">
        <v>115.8</v>
      </c>
      <c r="O304" s="121">
        <v>21.2</v>
      </c>
      <c r="P304" s="121">
        <v>64.099999999999994</v>
      </c>
      <c r="Q304" s="121">
        <v>114.8</v>
      </c>
      <c r="R304" s="121">
        <v>20.7</v>
      </c>
      <c r="S304" s="121">
        <v>63.8</v>
      </c>
    </row>
    <row r="305" spans="1:19" ht="18.600000000000001" customHeight="1" x14ac:dyDescent="0.15">
      <c r="A305" s="163"/>
      <c r="B305" s="164" t="s">
        <v>105</v>
      </c>
      <c r="C305" s="109" t="s">
        <v>102</v>
      </c>
      <c r="D305" s="121">
        <v>122.5</v>
      </c>
      <c r="E305" s="121">
        <v>24.2</v>
      </c>
      <c r="F305" s="121">
        <v>67.7</v>
      </c>
      <c r="G305" s="121">
        <v>121.7</v>
      </c>
      <c r="H305" s="121">
        <v>23.6</v>
      </c>
      <c r="I305" s="121">
        <v>67.3</v>
      </c>
      <c r="K305" s="163"/>
      <c r="L305" s="164" t="s">
        <v>105</v>
      </c>
      <c r="M305" s="109" t="s">
        <v>102</v>
      </c>
      <c r="N305" s="121">
        <v>122.5</v>
      </c>
      <c r="O305" s="121">
        <v>24.2</v>
      </c>
      <c r="P305" s="121">
        <v>67.7</v>
      </c>
      <c r="Q305" s="121">
        <v>121.7</v>
      </c>
      <c r="R305" s="121">
        <v>23.6</v>
      </c>
      <c r="S305" s="121">
        <v>67.3</v>
      </c>
    </row>
    <row r="306" spans="1:19" ht="18.600000000000001" customHeight="1" x14ac:dyDescent="0.15">
      <c r="A306" s="163"/>
      <c r="B306" s="164"/>
      <c r="C306" s="109" t="s">
        <v>103</v>
      </c>
      <c r="D306" s="121">
        <v>122.2</v>
      </c>
      <c r="E306" s="121">
        <v>23.9</v>
      </c>
      <c r="F306" s="121">
        <v>67.5</v>
      </c>
      <c r="G306" s="186">
        <v>121</v>
      </c>
      <c r="H306" s="121">
        <v>23.1</v>
      </c>
      <c r="I306" s="121">
        <v>67.2</v>
      </c>
      <c r="K306" s="163"/>
      <c r="L306" s="164"/>
      <c r="M306" s="109" t="s">
        <v>103</v>
      </c>
      <c r="N306" s="121">
        <v>121.9</v>
      </c>
      <c r="O306" s="121">
        <v>23.8</v>
      </c>
      <c r="P306" s="121">
        <v>67.400000000000006</v>
      </c>
      <c r="Q306" s="186">
        <v>121.1</v>
      </c>
      <c r="R306" s="121">
        <v>23.2</v>
      </c>
      <c r="S306" s="121">
        <v>67</v>
      </c>
    </row>
    <row r="307" spans="1:19" ht="18.600000000000001" customHeight="1" x14ac:dyDescent="0.15">
      <c r="A307" s="163"/>
      <c r="B307" s="164"/>
      <c r="C307" s="109" t="s">
        <v>104</v>
      </c>
      <c r="D307" s="121">
        <v>122</v>
      </c>
      <c r="E307" s="121">
        <v>23.8</v>
      </c>
      <c r="F307" s="121">
        <v>67.2</v>
      </c>
      <c r="G307" s="121">
        <v>120.8</v>
      </c>
      <c r="H307" s="121">
        <v>22.9</v>
      </c>
      <c r="I307" s="121">
        <v>66.8</v>
      </c>
      <c r="K307" s="163"/>
      <c r="L307" s="164"/>
      <c r="M307" s="109" t="s">
        <v>104</v>
      </c>
      <c r="N307" s="121">
        <v>121.6</v>
      </c>
      <c r="O307" s="121">
        <v>23.6</v>
      </c>
      <c r="P307" s="121">
        <v>67.099999999999994</v>
      </c>
      <c r="Q307" s="121">
        <v>120.7</v>
      </c>
      <c r="R307" s="121">
        <v>23.2</v>
      </c>
      <c r="S307" s="121">
        <v>66.7</v>
      </c>
    </row>
    <row r="308" spans="1:19" ht="18.600000000000001" customHeight="1" x14ac:dyDescent="0.15">
      <c r="A308" s="163"/>
      <c r="B308" s="164" t="s">
        <v>106</v>
      </c>
      <c r="C308" s="109" t="s">
        <v>102</v>
      </c>
      <c r="D308" s="121">
        <v>128.30000000000001</v>
      </c>
      <c r="E308" s="121">
        <v>27.4</v>
      </c>
      <c r="F308" s="121">
        <v>70.3</v>
      </c>
      <c r="G308" s="121">
        <v>127.4</v>
      </c>
      <c r="H308" s="121">
        <v>26.6</v>
      </c>
      <c r="I308" s="121">
        <v>70</v>
      </c>
      <c r="K308" s="163"/>
      <c r="L308" s="164" t="s">
        <v>106</v>
      </c>
      <c r="M308" s="109" t="s">
        <v>102</v>
      </c>
      <c r="N308" s="121">
        <v>128.19999999999999</v>
      </c>
      <c r="O308" s="121">
        <v>27.3</v>
      </c>
      <c r="P308" s="121">
        <v>70.3</v>
      </c>
      <c r="Q308" s="121">
        <v>127.5</v>
      </c>
      <c r="R308" s="121">
        <v>26.6</v>
      </c>
      <c r="S308" s="121">
        <v>70</v>
      </c>
    </row>
    <row r="309" spans="1:19" ht="18.600000000000001" customHeight="1" x14ac:dyDescent="0.15">
      <c r="A309" s="163"/>
      <c r="B309" s="164"/>
      <c r="C309" s="109" t="s">
        <v>103</v>
      </c>
      <c r="D309" s="121">
        <v>127.7</v>
      </c>
      <c r="E309" s="121">
        <v>26.9</v>
      </c>
      <c r="F309" s="121">
        <v>70.099999999999994</v>
      </c>
      <c r="G309" s="121">
        <v>126.7</v>
      </c>
      <c r="H309" s="121">
        <v>26.2</v>
      </c>
      <c r="I309" s="121">
        <v>70</v>
      </c>
      <c r="K309" s="163"/>
      <c r="L309" s="164"/>
      <c r="M309" s="109" t="s">
        <v>103</v>
      </c>
      <c r="N309" s="121">
        <v>127.8</v>
      </c>
      <c r="O309" s="121">
        <v>27</v>
      </c>
      <c r="P309" s="121">
        <v>70.2</v>
      </c>
      <c r="Q309" s="121">
        <v>126.8</v>
      </c>
      <c r="R309" s="121">
        <v>26.2</v>
      </c>
      <c r="S309" s="121">
        <v>69.7</v>
      </c>
    </row>
    <row r="310" spans="1:19" ht="18.600000000000001" customHeight="1" x14ac:dyDescent="0.15">
      <c r="A310" s="163"/>
      <c r="B310" s="164"/>
      <c r="C310" s="109" t="s">
        <v>104</v>
      </c>
      <c r="D310" s="121">
        <v>127.4</v>
      </c>
      <c r="E310" s="121">
        <v>26.7</v>
      </c>
      <c r="F310" s="121">
        <v>69.7</v>
      </c>
      <c r="G310" s="121">
        <v>126.4</v>
      </c>
      <c r="H310" s="121">
        <v>26.1</v>
      </c>
      <c r="I310" s="121">
        <v>69.400000000000006</v>
      </c>
      <c r="K310" s="163"/>
      <c r="L310" s="164"/>
      <c r="M310" s="109" t="s">
        <v>104</v>
      </c>
      <c r="N310" s="121">
        <v>127.6</v>
      </c>
      <c r="O310" s="121">
        <v>26.9</v>
      </c>
      <c r="P310" s="121">
        <v>69.8</v>
      </c>
      <c r="Q310" s="121">
        <v>126.5</v>
      </c>
      <c r="R310" s="121">
        <v>25.8</v>
      </c>
      <c r="S310" s="121">
        <v>69.400000000000006</v>
      </c>
    </row>
    <row r="311" spans="1:19" ht="18.600000000000001" customHeight="1" x14ac:dyDescent="0.15">
      <c r="A311" s="163"/>
      <c r="B311" s="164" t="s">
        <v>107</v>
      </c>
      <c r="C311" s="109" t="s">
        <v>102</v>
      </c>
      <c r="D311" s="121">
        <v>133.6</v>
      </c>
      <c r="E311" s="121">
        <v>30.9</v>
      </c>
      <c r="F311" s="121">
        <v>72.7</v>
      </c>
      <c r="G311" s="121">
        <v>133.5</v>
      </c>
      <c r="H311" s="121">
        <v>30.1</v>
      </c>
      <c r="I311" s="121">
        <v>72.8</v>
      </c>
      <c r="K311" s="163"/>
      <c r="L311" s="164" t="s">
        <v>107</v>
      </c>
      <c r="M311" s="109" t="s">
        <v>102</v>
      </c>
      <c r="N311" s="121">
        <v>133.69999999999999</v>
      </c>
      <c r="O311" s="121">
        <v>30.8</v>
      </c>
      <c r="P311" s="121">
        <v>72.8</v>
      </c>
      <c r="Q311" s="121">
        <v>133.6</v>
      </c>
      <c r="R311" s="121">
        <v>30.1</v>
      </c>
      <c r="S311" s="121">
        <v>72.8</v>
      </c>
    </row>
    <row r="312" spans="1:19" ht="18.600000000000001" customHeight="1" x14ac:dyDescent="0.15">
      <c r="A312" s="163"/>
      <c r="B312" s="164"/>
      <c r="C312" s="109" t="s">
        <v>103</v>
      </c>
      <c r="D312" s="121">
        <v>133.1</v>
      </c>
      <c r="E312" s="121">
        <v>30.2</v>
      </c>
      <c r="F312" s="121">
        <v>72.599999999999994</v>
      </c>
      <c r="G312" s="121">
        <v>132.9</v>
      </c>
      <c r="H312" s="121">
        <v>29.4</v>
      </c>
      <c r="I312" s="121">
        <v>72.599999999999994</v>
      </c>
      <c r="K312" s="163"/>
      <c r="L312" s="164"/>
      <c r="M312" s="109" t="s">
        <v>103</v>
      </c>
      <c r="N312" s="121">
        <v>133</v>
      </c>
      <c r="O312" s="121">
        <v>30.2</v>
      </c>
      <c r="P312" s="121">
        <v>72.5</v>
      </c>
      <c r="Q312" s="121">
        <v>133</v>
      </c>
      <c r="R312" s="121">
        <v>29.5</v>
      </c>
      <c r="S312" s="121">
        <v>72.099999999999994</v>
      </c>
    </row>
    <row r="313" spans="1:19" ht="18.600000000000001" customHeight="1" x14ac:dyDescent="0.15">
      <c r="A313" s="163"/>
      <c r="B313" s="164"/>
      <c r="C313" s="109" t="s">
        <v>104</v>
      </c>
      <c r="D313" s="121">
        <v>133</v>
      </c>
      <c r="E313" s="121">
        <v>30.2</v>
      </c>
      <c r="F313" s="121">
        <v>72.2</v>
      </c>
      <c r="G313" s="121">
        <v>132</v>
      </c>
      <c r="H313" s="121">
        <v>29</v>
      </c>
      <c r="I313" s="121">
        <v>71.900000000000006</v>
      </c>
      <c r="K313" s="163"/>
      <c r="L313" s="164"/>
      <c r="M313" s="109" t="s">
        <v>104</v>
      </c>
      <c r="N313" s="121">
        <v>132.9</v>
      </c>
      <c r="O313" s="121">
        <v>30.1</v>
      </c>
      <c r="P313" s="121">
        <v>72.099999999999994</v>
      </c>
      <c r="Q313" s="121">
        <v>132.6</v>
      </c>
      <c r="R313" s="121">
        <v>29.6</v>
      </c>
      <c r="S313" s="121">
        <v>72.099999999999994</v>
      </c>
    </row>
    <row r="314" spans="1:19" ht="18.600000000000001" customHeight="1" x14ac:dyDescent="0.15">
      <c r="A314" s="163"/>
      <c r="B314" s="164" t="s">
        <v>108</v>
      </c>
      <c r="C314" s="109" t="s">
        <v>102</v>
      </c>
      <c r="D314" s="121">
        <v>138.9</v>
      </c>
      <c r="E314" s="121">
        <v>34.5</v>
      </c>
      <c r="F314" s="121">
        <v>75</v>
      </c>
      <c r="G314" s="121">
        <v>140.19999999999999</v>
      </c>
      <c r="H314" s="121">
        <v>34.200000000000003</v>
      </c>
      <c r="I314" s="121">
        <v>76</v>
      </c>
      <c r="K314" s="163"/>
      <c r="L314" s="164" t="s">
        <v>108</v>
      </c>
      <c r="M314" s="109" t="s">
        <v>102</v>
      </c>
      <c r="N314" s="121">
        <v>138.9</v>
      </c>
      <c r="O314" s="121">
        <v>34.299999999999997</v>
      </c>
      <c r="P314" s="121">
        <v>75</v>
      </c>
      <c r="Q314" s="121">
        <v>140.30000000000001</v>
      </c>
      <c r="R314" s="121">
        <v>34.4</v>
      </c>
      <c r="S314" s="121">
        <v>76</v>
      </c>
    </row>
    <row r="315" spans="1:19" ht="18.600000000000001" customHeight="1" x14ac:dyDescent="0.15">
      <c r="A315" s="163"/>
      <c r="B315" s="164"/>
      <c r="C315" s="109" t="s">
        <v>103</v>
      </c>
      <c r="D315" s="121">
        <v>138.5</v>
      </c>
      <c r="E315" s="121">
        <v>33.9</v>
      </c>
      <c r="F315" s="121">
        <v>75</v>
      </c>
      <c r="G315" s="121">
        <v>139.6</v>
      </c>
      <c r="H315" s="121">
        <v>33.700000000000003</v>
      </c>
      <c r="I315" s="121">
        <v>75.8</v>
      </c>
      <c r="K315" s="163"/>
      <c r="L315" s="164"/>
      <c r="M315" s="109" t="s">
        <v>103</v>
      </c>
      <c r="N315" s="121">
        <v>138.4</v>
      </c>
      <c r="O315" s="121">
        <v>33.700000000000003</v>
      </c>
      <c r="P315" s="121">
        <v>74.8</v>
      </c>
      <c r="Q315" s="121">
        <v>139.6</v>
      </c>
      <c r="R315" s="121">
        <v>33.6</v>
      </c>
      <c r="S315" s="121">
        <v>75.599999999999994</v>
      </c>
    </row>
    <row r="316" spans="1:19" ht="18.600000000000001" customHeight="1" x14ac:dyDescent="0.15">
      <c r="A316" s="163"/>
      <c r="B316" s="164"/>
      <c r="C316" s="109" t="s">
        <v>104</v>
      </c>
      <c r="D316" s="121">
        <v>138.1</v>
      </c>
      <c r="E316" s="121">
        <v>33.1</v>
      </c>
      <c r="F316" s="121">
        <v>74.599999999999994</v>
      </c>
      <c r="G316" s="121">
        <v>138.5</v>
      </c>
      <c r="H316" s="121">
        <v>32.5</v>
      </c>
      <c r="I316" s="121">
        <v>75.2</v>
      </c>
      <c r="K316" s="163"/>
      <c r="L316" s="164"/>
      <c r="M316" s="109" t="s">
        <v>104</v>
      </c>
      <c r="N316" s="121">
        <v>138.4</v>
      </c>
      <c r="O316" s="121">
        <v>33.799999999999997</v>
      </c>
      <c r="P316" s="121">
        <v>74.7</v>
      </c>
      <c r="Q316" s="121">
        <v>138.80000000000001</v>
      </c>
      <c r="R316" s="121">
        <v>33.4</v>
      </c>
      <c r="S316" s="121">
        <v>75.2</v>
      </c>
    </row>
    <row r="317" spans="1:19" ht="18.600000000000001" customHeight="1" x14ac:dyDescent="0.15">
      <c r="A317" s="163"/>
      <c r="B317" s="164" t="s">
        <v>109</v>
      </c>
      <c r="C317" s="109" t="s">
        <v>102</v>
      </c>
      <c r="D317" s="121">
        <v>145.1</v>
      </c>
      <c r="E317" s="121">
        <v>38.799999999999997</v>
      </c>
      <c r="F317" s="121">
        <v>77.8</v>
      </c>
      <c r="G317" s="121">
        <v>147</v>
      </c>
      <c r="H317" s="121">
        <v>39.5</v>
      </c>
      <c r="I317" s="121">
        <v>79.400000000000006</v>
      </c>
      <c r="K317" s="163"/>
      <c r="L317" s="164" t="s">
        <v>109</v>
      </c>
      <c r="M317" s="109" t="s">
        <v>102</v>
      </c>
      <c r="N317" s="121">
        <v>145.30000000000001</v>
      </c>
      <c r="O317" s="121">
        <v>38.799999999999997</v>
      </c>
      <c r="P317" s="121">
        <v>77.8</v>
      </c>
      <c r="Q317" s="121">
        <v>146.80000000000001</v>
      </c>
      <c r="R317" s="121">
        <v>39.299999999999997</v>
      </c>
      <c r="S317" s="121">
        <v>79.3</v>
      </c>
    </row>
    <row r="318" spans="1:19" ht="18.600000000000001" customHeight="1" x14ac:dyDescent="0.15">
      <c r="A318" s="163"/>
      <c r="B318" s="164"/>
      <c r="C318" s="109" t="s">
        <v>103</v>
      </c>
      <c r="D318" s="121">
        <v>144.6</v>
      </c>
      <c r="E318" s="121">
        <v>38.200000000000003</v>
      </c>
      <c r="F318" s="121">
        <v>77.8</v>
      </c>
      <c r="G318" s="121">
        <v>146.30000000000001</v>
      </c>
      <c r="H318" s="121">
        <v>38.700000000000003</v>
      </c>
      <c r="I318" s="121">
        <v>79.2</v>
      </c>
      <c r="K318" s="163"/>
      <c r="L318" s="164"/>
      <c r="M318" s="109" t="s">
        <v>103</v>
      </c>
      <c r="N318" s="121">
        <v>144.5</v>
      </c>
      <c r="O318" s="121">
        <v>38.299999999999997</v>
      </c>
      <c r="P318" s="121">
        <v>77.599999999999994</v>
      </c>
      <c r="Q318" s="121">
        <v>146.4</v>
      </c>
      <c r="R318" s="121">
        <v>38.6</v>
      </c>
      <c r="S318" s="121">
        <v>79.099999999999994</v>
      </c>
    </row>
    <row r="319" spans="1:19" ht="18.600000000000001" customHeight="1" x14ac:dyDescent="0.15">
      <c r="A319" s="163"/>
      <c r="B319" s="164"/>
      <c r="C319" s="109" t="s">
        <v>104</v>
      </c>
      <c r="D319" s="121">
        <v>143.9</v>
      </c>
      <c r="E319" s="121">
        <v>37.5</v>
      </c>
      <c r="F319" s="121">
        <v>77.2</v>
      </c>
      <c r="G319" s="121">
        <v>146</v>
      </c>
      <c r="H319" s="121">
        <v>37.9</v>
      </c>
      <c r="I319" s="121">
        <v>78.8</v>
      </c>
      <c r="K319" s="163"/>
      <c r="L319" s="164"/>
      <c r="M319" s="109" t="s">
        <v>104</v>
      </c>
      <c r="N319" s="121">
        <v>144.19999999999999</v>
      </c>
      <c r="O319" s="121">
        <v>37.5</v>
      </c>
      <c r="P319" s="121">
        <v>77.2</v>
      </c>
      <c r="Q319" s="121">
        <v>145.1</v>
      </c>
      <c r="R319" s="121">
        <v>37.4</v>
      </c>
      <c r="S319" s="121">
        <v>78.400000000000006</v>
      </c>
    </row>
    <row r="320" spans="1:19" ht="18.600000000000001" customHeight="1" x14ac:dyDescent="0.15">
      <c r="A320" s="176" t="s">
        <v>110</v>
      </c>
      <c r="B320" s="164" t="s">
        <v>101</v>
      </c>
      <c r="C320" s="109" t="s">
        <v>102</v>
      </c>
      <c r="D320" s="121">
        <v>152.6</v>
      </c>
      <c r="E320" s="121">
        <v>44.9</v>
      </c>
      <c r="F320" s="121">
        <v>81.400000000000006</v>
      </c>
      <c r="G320" s="121">
        <v>152</v>
      </c>
      <c r="H320" s="121">
        <v>44.4</v>
      </c>
      <c r="I320" s="121">
        <v>82.2</v>
      </c>
      <c r="K320" s="176" t="s">
        <v>110</v>
      </c>
      <c r="L320" s="164" t="s">
        <v>101</v>
      </c>
      <c r="M320" s="109" t="s">
        <v>102</v>
      </c>
      <c r="N320" s="121">
        <v>152.6</v>
      </c>
      <c r="O320" s="121">
        <v>44.5</v>
      </c>
      <c r="P320" s="121">
        <v>81.400000000000006</v>
      </c>
      <c r="Q320" s="121">
        <v>152.1</v>
      </c>
      <c r="R320" s="121">
        <v>44.2</v>
      </c>
      <c r="S320" s="121">
        <v>82.2</v>
      </c>
    </row>
    <row r="321" spans="1:19" ht="18.600000000000001" customHeight="1" x14ac:dyDescent="0.15">
      <c r="A321" s="176"/>
      <c r="B321" s="164"/>
      <c r="C321" s="109" t="s">
        <v>103</v>
      </c>
      <c r="D321" s="121">
        <v>151.80000000000001</v>
      </c>
      <c r="E321" s="121">
        <v>43.8</v>
      </c>
      <c r="F321" s="121">
        <v>81.2</v>
      </c>
      <c r="G321" s="121">
        <v>151.6</v>
      </c>
      <c r="H321" s="121">
        <v>43.6</v>
      </c>
      <c r="I321" s="121">
        <v>82</v>
      </c>
      <c r="K321" s="176"/>
      <c r="L321" s="164"/>
      <c r="M321" s="109" t="s">
        <v>103</v>
      </c>
      <c r="N321" s="121">
        <v>152.1</v>
      </c>
      <c r="O321" s="121">
        <v>43.6</v>
      </c>
      <c r="P321" s="121">
        <v>81.2</v>
      </c>
      <c r="Q321" s="121">
        <v>151.4</v>
      </c>
      <c r="R321" s="121">
        <v>43.5</v>
      </c>
      <c r="S321" s="121">
        <v>82</v>
      </c>
    </row>
    <row r="322" spans="1:19" ht="18.600000000000001" customHeight="1" x14ac:dyDescent="0.15">
      <c r="A322" s="176"/>
      <c r="B322" s="164"/>
      <c r="C322" s="109" t="s">
        <v>104</v>
      </c>
      <c r="D322" s="121">
        <v>151.6</v>
      </c>
      <c r="E322" s="121">
        <v>43.7</v>
      </c>
      <c r="F322" s="121">
        <v>81</v>
      </c>
      <c r="G322" s="121">
        <v>151.19999999999999</v>
      </c>
      <c r="H322" s="121">
        <v>42.9</v>
      </c>
      <c r="I322" s="121">
        <v>81.5</v>
      </c>
      <c r="K322" s="176"/>
      <c r="L322" s="164"/>
      <c r="M322" s="109" t="s">
        <v>104</v>
      </c>
      <c r="N322" s="121">
        <v>150.69999999999999</v>
      </c>
      <c r="O322" s="121">
        <v>43.1</v>
      </c>
      <c r="P322" s="121">
        <v>80.599999999999994</v>
      </c>
      <c r="Q322" s="121">
        <v>151.1</v>
      </c>
      <c r="R322" s="121">
        <v>43.4</v>
      </c>
      <c r="S322" s="121">
        <v>82</v>
      </c>
    </row>
    <row r="323" spans="1:19" ht="18.600000000000001" customHeight="1" x14ac:dyDescent="0.15">
      <c r="A323" s="176"/>
      <c r="B323" s="164" t="s">
        <v>105</v>
      </c>
      <c r="C323" s="109" t="s">
        <v>102</v>
      </c>
      <c r="D323" s="121">
        <v>159.80000000000001</v>
      </c>
      <c r="E323" s="121">
        <v>49.9</v>
      </c>
      <c r="F323" s="121">
        <v>85</v>
      </c>
      <c r="G323" s="121">
        <v>155.19999999999999</v>
      </c>
      <c r="H323" s="121">
        <v>47.9</v>
      </c>
      <c r="I323" s="121">
        <v>83.9</v>
      </c>
      <c r="K323" s="176"/>
      <c r="L323" s="164" t="s">
        <v>105</v>
      </c>
      <c r="M323" s="109" t="s">
        <v>102</v>
      </c>
      <c r="N323" s="121">
        <v>159.80000000000001</v>
      </c>
      <c r="O323" s="121">
        <v>49.5</v>
      </c>
      <c r="P323" s="121">
        <v>85</v>
      </c>
      <c r="Q323" s="121">
        <v>155.1</v>
      </c>
      <c r="R323" s="121">
        <v>47.7</v>
      </c>
      <c r="S323" s="121">
        <v>83.8</v>
      </c>
    </row>
    <row r="324" spans="1:19" ht="18.600000000000001" customHeight="1" x14ac:dyDescent="0.15">
      <c r="A324" s="176"/>
      <c r="B324" s="164"/>
      <c r="C324" s="109" t="s">
        <v>103</v>
      </c>
      <c r="D324" s="121">
        <v>159.30000000000001</v>
      </c>
      <c r="E324" s="121">
        <v>49</v>
      </c>
      <c r="F324" s="121">
        <v>84.9</v>
      </c>
      <c r="G324" s="121">
        <v>154.5</v>
      </c>
      <c r="H324" s="121">
        <v>47.3</v>
      </c>
      <c r="I324" s="121">
        <v>83.9</v>
      </c>
      <c r="K324" s="176"/>
      <c r="L324" s="164"/>
      <c r="M324" s="109" t="s">
        <v>103</v>
      </c>
      <c r="N324" s="121">
        <v>159.30000000000001</v>
      </c>
      <c r="O324" s="121">
        <v>48.4</v>
      </c>
      <c r="P324" s="121">
        <v>84.9</v>
      </c>
      <c r="Q324" s="121">
        <v>154.69999999999999</v>
      </c>
      <c r="R324" s="121">
        <v>47.3</v>
      </c>
      <c r="S324" s="121">
        <v>83.9</v>
      </c>
    </row>
    <row r="325" spans="1:19" ht="18.600000000000001" customHeight="1" x14ac:dyDescent="0.15">
      <c r="A325" s="176"/>
      <c r="B325" s="164"/>
      <c r="C325" s="109" t="s">
        <v>104</v>
      </c>
      <c r="D325" s="121">
        <v>159.1</v>
      </c>
      <c r="E325" s="121">
        <v>48.9</v>
      </c>
      <c r="F325" s="121">
        <v>84.9</v>
      </c>
      <c r="G325" s="121">
        <v>154.4</v>
      </c>
      <c r="H325" s="121">
        <v>46.6</v>
      </c>
      <c r="I325" s="121">
        <v>83.5</v>
      </c>
      <c r="K325" s="176"/>
      <c r="L325" s="164"/>
      <c r="M325" s="109" t="s">
        <v>104</v>
      </c>
      <c r="N325" s="121">
        <v>158.80000000000001</v>
      </c>
      <c r="O325" s="121">
        <v>48.2</v>
      </c>
      <c r="P325" s="121">
        <v>84.4</v>
      </c>
      <c r="Q325" s="121">
        <v>154.5</v>
      </c>
      <c r="R325" s="121">
        <v>47.1</v>
      </c>
      <c r="S325" s="121">
        <v>83.3</v>
      </c>
    </row>
    <row r="326" spans="1:19" ht="18.600000000000001" customHeight="1" x14ac:dyDescent="0.15">
      <c r="A326" s="176"/>
      <c r="B326" s="164" t="s">
        <v>106</v>
      </c>
      <c r="C326" s="109" t="s">
        <v>102</v>
      </c>
      <c r="D326" s="121">
        <v>165.3</v>
      </c>
      <c r="E326" s="121">
        <v>55.1</v>
      </c>
      <c r="F326" s="121">
        <v>88</v>
      </c>
      <c r="G326" s="121">
        <v>156.69999999999999</v>
      </c>
      <c r="H326" s="121">
        <v>50.6</v>
      </c>
      <c r="I326" s="121">
        <v>84.9</v>
      </c>
      <c r="K326" s="176"/>
      <c r="L326" s="164" t="s">
        <v>106</v>
      </c>
      <c r="M326" s="109" t="s">
        <v>102</v>
      </c>
      <c r="N326" s="121">
        <v>165.4</v>
      </c>
      <c r="O326" s="121">
        <v>54.9</v>
      </c>
      <c r="P326" s="121">
        <v>88.2</v>
      </c>
      <c r="Q326" s="121">
        <v>156.6</v>
      </c>
      <c r="R326" s="121">
        <v>50.4</v>
      </c>
      <c r="S326" s="121">
        <v>84.9</v>
      </c>
    </row>
    <row r="327" spans="1:19" ht="18.600000000000001" customHeight="1" x14ac:dyDescent="0.15">
      <c r="A327" s="176"/>
      <c r="B327" s="164"/>
      <c r="C327" s="109" t="s">
        <v>103</v>
      </c>
      <c r="D327" s="121">
        <v>164.6</v>
      </c>
      <c r="E327" s="121">
        <v>53.9</v>
      </c>
      <c r="F327" s="121">
        <v>87.9</v>
      </c>
      <c r="G327" s="121">
        <v>156.4</v>
      </c>
      <c r="H327" s="121">
        <v>50.2</v>
      </c>
      <c r="I327" s="121">
        <v>85</v>
      </c>
      <c r="K327" s="176"/>
      <c r="L327" s="164"/>
      <c r="M327" s="109" t="s">
        <v>103</v>
      </c>
      <c r="N327" s="121">
        <v>164.6</v>
      </c>
      <c r="O327" s="121">
        <v>53.4</v>
      </c>
      <c r="P327" s="121">
        <v>88</v>
      </c>
      <c r="Q327" s="121">
        <v>156.4</v>
      </c>
      <c r="R327" s="121">
        <v>50</v>
      </c>
      <c r="S327" s="121">
        <v>84.9</v>
      </c>
    </row>
    <row r="328" spans="1:19" ht="18.600000000000001" customHeight="1" x14ac:dyDescent="0.15">
      <c r="A328" s="176"/>
      <c r="B328" s="164"/>
      <c r="C328" s="109" t="s">
        <v>104</v>
      </c>
      <c r="D328" s="121">
        <v>164.5</v>
      </c>
      <c r="E328" s="121">
        <v>54.3</v>
      </c>
      <c r="F328" s="121">
        <v>87.7</v>
      </c>
      <c r="G328" s="121">
        <v>155.9</v>
      </c>
      <c r="H328" s="121">
        <v>49.8</v>
      </c>
      <c r="I328" s="121">
        <v>84.7</v>
      </c>
      <c r="K328" s="176"/>
      <c r="L328" s="164"/>
      <c r="M328" s="109" t="s">
        <v>104</v>
      </c>
      <c r="N328" s="121">
        <v>164.7</v>
      </c>
      <c r="O328" s="121">
        <v>53.6</v>
      </c>
      <c r="P328" s="121">
        <v>88.1</v>
      </c>
      <c r="Q328" s="121">
        <v>156.1</v>
      </c>
      <c r="R328" s="121">
        <v>49.5</v>
      </c>
      <c r="S328" s="121">
        <v>84.7</v>
      </c>
    </row>
    <row r="329" spans="1:19" ht="18.600000000000001" customHeight="1" x14ac:dyDescent="0.15">
      <c r="A329" s="2" t="s">
        <v>194</v>
      </c>
      <c r="C329" s="81"/>
      <c r="I329" s="180" t="s">
        <v>111</v>
      </c>
      <c r="K329" s="2" t="s">
        <v>194</v>
      </c>
      <c r="M329" s="81"/>
      <c r="S329" s="180" t="s">
        <v>111</v>
      </c>
    </row>
    <row r="334" spans="1:19" ht="17.25" customHeight="1" x14ac:dyDescent="0.2">
      <c r="A334" s="3" t="s">
        <v>112</v>
      </c>
    </row>
    <row r="335" spans="1:19" ht="13.5" customHeight="1" x14ac:dyDescent="0.2">
      <c r="A335" s="3"/>
    </row>
    <row r="336" spans="1:19" ht="18.600000000000001" customHeight="1" x14ac:dyDescent="0.15">
      <c r="C336" s="81"/>
      <c r="F336" s="154" t="s">
        <v>113</v>
      </c>
      <c r="G336" s="154"/>
      <c r="I336" s="4" t="s">
        <v>93</v>
      </c>
      <c r="M336" s="81"/>
      <c r="P336" s="154" t="s">
        <v>114</v>
      </c>
      <c r="Q336" s="154"/>
      <c r="S336" s="4" t="s">
        <v>93</v>
      </c>
    </row>
    <row r="337" spans="1:19" ht="18.600000000000001" customHeight="1" x14ac:dyDescent="0.15">
      <c r="A337" s="6" t="s">
        <v>94</v>
      </c>
      <c r="B337" s="6"/>
      <c r="C337" s="6"/>
      <c r="D337" s="12" t="s">
        <v>95</v>
      </c>
      <c r="E337" s="12"/>
      <c r="F337" s="12"/>
      <c r="G337" s="12" t="s">
        <v>96</v>
      </c>
      <c r="H337" s="12"/>
      <c r="I337" s="12"/>
      <c r="K337" s="6" t="s">
        <v>94</v>
      </c>
      <c r="L337" s="6"/>
      <c r="M337" s="6"/>
      <c r="N337" s="12" t="s">
        <v>95</v>
      </c>
      <c r="O337" s="12"/>
      <c r="P337" s="12"/>
      <c r="Q337" s="12" t="s">
        <v>96</v>
      </c>
      <c r="R337" s="12"/>
      <c r="S337" s="12"/>
    </row>
    <row r="338" spans="1:19" ht="18.600000000000001" customHeight="1" x14ac:dyDescent="0.15">
      <c r="A338" s="6"/>
      <c r="B338" s="6"/>
      <c r="C338" s="6"/>
      <c r="D338" s="109" t="s">
        <v>97</v>
      </c>
      <c r="E338" s="109" t="s">
        <v>98</v>
      </c>
      <c r="F338" s="109" t="s">
        <v>99</v>
      </c>
      <c r="G338" s="109" t="s">
        <v>97</v>
      </c>
      <c r="H338" s="109" t="s">
        <v>98</v>
      </c>
      <c r="I338" s="109" t="s">
        <v>99</v>
      </c>
      <c r="K338" s="6"/>
      <c r="L338" s="6"/>
      <c r="M338" s="6"/>
      <c r="N338" s="109" t="s">
        <v>97</v>
      </c>
      <c r="O338" s="109" t="s">
        <v>98</v>
      </c>
      <c r="P338" s="109" t="s">
        <v>99</v>
      </c>
      <c r="Q338" s="109" t="s">
        <v>97</v>
      </c>
      <c r="R338" s="109" t="s">
        <v>98</v>
      </c>
      <c r="S338" s="109" t="s">
        <v>99</v>
      </c>
    </row>
    <row r="339" spans="1:19" ht="18.600000000000001" customHeight="1" x14ac:dyDescent="0.15">
      <c r="A339" s="163" t="s">
        <v>100</v>
      </c>
      <c r="B339" s="164" t="s">
        <v>101</v>
      </c>
      <c r="C339" s="109" t="s">
        <v>102</v>
      </c>
      <c r="D339" s="121">
        <v>116.6</v>
      </c>
      <c r="E339" s="121">
        <v>21.6</v>
      </c>
      <c r="F339" s="121">
        <v>64.900000000000006</v>
      </c>
      <c r="G339" s="121">
        <v>115.8</v>
      </c>
      <c r="H339" s="121">
        <v>21.1</v>
      </c>
      <c r="I339" s="121">
        <v>64.5</v>
      </c>
      <c r="K339" s="163" t="s">
        <v>100</v>
      </c>
      <c r="L339" s="164" t="s">
        <v>101</v>
      </c>
      <c r="M339" s="109" t="s">
        <v>102</v>
      </c>
      <c r="N339" s="121">
        <v>116.6</v>
      </c>
      <c r="O339" s="121">
        <v>21.6</v>
      </c>
      <c r="P339" s="121">
        <v>64.900000000000006</v>
      </c>
      <c r="Q339" s="121">
        <v>115.7</v>
      </c>
      <c r="R339" s="121">
        <v>21.1</v>
      </c>
      <c r="S339" s="121">
        <v>64.5</v>
      </c>
    </row>
    <row r="340" spans="1:19" ht="18.600000000000001" customHeight="1" x14ac:dyDescent="0.15">
      <c r="A340" s="163"/>
      <c r="B340" s="164"/>
      <c r="C340" s="109" t="s">
        <v>103</v>
      </c>
      <c r="D340" s="121">
        <v>116.3</v>
      </c>
      <c r="E340" s="121">
        <v>21.2</v>
      </c>
      <c r="F340" s="121">
        <v>64.599999999999994</v>
      </c>
      <c r="G340" s="121">
        <v>115.4</v>
      </c>
      <c r="H340" s="121">
        <v>20.8</v>
      </c>
      <c r="I340" s="121">
        <v>64.2</v>
      </c>
      <c r="K340" s="163"/>
      <c r="L340" s="164"/>
      <c r="M340" s="109" t="s">
        <v>103</v>
      </c>
      <c r="N340" s="121">
        <v>116.1</v>
      </c>
      <c r="O340" s="121">
        <v>21.1</v>
      </c>
      <c r="P340" s="121">
        <v>64.599999999999994</v>
      </c>
      <c r="Q340" s="121">
        <v>115.2</v>
      </c>
      <c r="R340" s="121">
        <v>20.7</v>
      </c>
      <c r="S340" s="121">
        <v>64.3</v>
      </c>
    </row>
    <row r="341" spans="1:19" ht="18.600000000000001" customHeight="1" x14ac:dyDescent="0.15">
      <c r="A341" s="163"/>
      <c r="B341" s="164"/>
      <c r="C341" s="109" t="s">
        <v>104</v>
      </c>
      <c r="D341" s="121">
        <v>116</v>
      </c>
      <c r="E341" s="121">
        <v>21</v>
      </c>
      <c r="F341" s="121">
        <v>64</v>
      </c>
      <c r="G341" s="121">
        <v>114.7</v>
      </c>
      <c r="H341" s="121">
        <v>20.5</v>
      </c>
      <c r="I341" s="121">
        <v>63.6</v>
      </c>
      <c r="K341" s="163"/>
      <c r="L341" s="164"/>
      <c r="M341" s="109" t="s">
        <v>104</v>
      </c>
      <c r="N341" s="121">
        <v>116.1</v>
      </c>
      <c r="O341" s="121">
        <v>21.3</v>
      </c>
      <c r="P341" s="121">
        <v>64.2</v>
      </c>
      <c r="Q341" s="121">
        <v>114.9</v>
      </c>
      <c r="R341" s="121">
        <v>20.399999999999999</v>
      </c>
      <c r="S341" s="121">
        <v>63.6</v>
      </c>
    </row>
    <row r="342" spans="1:19" ht="18.600000000000001" customHeight="1" x14ac:dyDescent="0.15">
      <c r="A342" s="163"/>
      <c r="B342" s="164" t="s">
        <v>105</v>
      </c>
      <c r="C342" s="109" t="s">
        <v>102</v>
      </c>
      <c r="D342" s="121">
        <v>122.5</v>
      </c>
      <c r="E342" s="121">
        <v>24.3</v>
      </c>
      <c r="F342" s="121">
        <v>67.7</v>
      </c>
      <c r="G342" s="121">
        <v>121.7</v>
      </c>
      <c r="H342" s="121">
        <v>23.6</v>
      </c>
      <c r="I342" s="121">
        <v>67.3</v>
      </c>
      <c r="K342" s="163"/>
      <c r="L342" s="164" t="s">
        <v>105</v>
      </c>
      <c r="M342" s="109" t="s">
        <v>102</v>
      </c>
      <c r="N342" s="121">
        <v>122.5</v>
      </c>
      <c r="O342" s="121">
        <v>24.2</v>
      </c>
      <c r="P342" s="121">
        <v>67.7</v>
      </c>
      <c r="Q342" s="121">
        <v>121.7</v>
      </c>
      <c r="R342" s="121">
        <v>23.6</v>
      </c>
      <c r="S342" s="121">
        <v>67.3</v>
      </c>
    </row>
    <row r="343" spans="1:19" ht="18.600000000000001" customHeight="1" x14ac:dyDescent="0.15">
      <c r="A343" s="163"/>
      <c r="B343" s="164"/>
      <c r="C343" s="109" t="s">
        <v>103</v>
      </c>
      <c r="D343" s="121">
        <v>122.2</v>
      </c>
      <c r="E343" s="121">
        <v>23.9</v>
      </c>
      <c r="F343" s="121">
        <v>67.599999999999994</v>
      </c>
      <c r="G343" s="186">
        <v>121.1</v>
      </c>
      <c r="H343" s="121">
        <v>23.3</v>
      </c>
      <c r="I343" s="121">
        <v>67.099999999999994</v>
      </c>
      <c r="K343" s="163"/>
      <c r="L343" s="164"/>
      <c r="M343" s="109" t="s">
        <v>103</v>
      </c>
      <c r="N343" s="121">
        <v>122.3</v>
      </c>
      <c r="O343" s="121">
        <v>24</v>
      </c>
      <c r="P343" s="121">
        <v>67.599999999999994</v>
      </c>
      <c r="Q343" s="186">
        <v>121.2</v>
      </c>
      <c r="R343" s="121">
        <v>23.3</v>
      </c>
      <c r="S343" s="121">
        <v>67.099999999999994</v>
      </c>
    </row>
    <row r="344" spans="1:19" ht="18.600000000000001" customHeight="1" x14ac:dyDescent="0.15">
      <c r="A344" s="163"/>
      <c r="B344" s="164"/>
      <c r="C344" s="109" t="s">
        <v>104</v>
      </c>
      <c r="D344" s="121">
        <v>122.2</v>
      </c>
      <c r="E344" s="121">
        <v>24</v>
      </c>
      <c r="F344" s="121">
        <v>67.099999999999994</v>
      </c>
      <c r="G344" s="121">
        <v>120.4</v>
      </c>
      <c r="H344" s="121">
        <v>23</v>
      </c>
      <c r="I344" s="121">
        <v>66.599999999999994</v>
      </c>
      <c r="K344" s="163"/>
      <c r="L344" s="164"/>
      <c r="M344" s="109" t="s">
        <v>104</v>
      </c>
      <c r="N344" s="121">
        <v>121.8</v>
      </c>
      <c r="O344" s="121">
        <v>23.7</v>
      </c>
      <c r="P344" s="121">
        <v>67.099999999999994</v>
      </c>
      <c r="Q344" s="121">
        <v>120.4</v>
      </c>
      <c r="R344" s="121">
        <v>23.1</v>
      </c>
      <c r="S344" s="121">
        <v>66.599999999999994</v>
      </c>
    </row>
    <row r="345" spans="1:19" ht="18.600000000000001" customHeight="1" x14ac:dyDescent="0.15">
      <c r="A345" s="163"/>
      <c r="B345" s="164" t="s">
        <v>106</v>
      </c>
      <c r="C345" s="109" t="s">
        <v>102</v>
      </c>
      <c r="D345" s="121">
        <v>128.19999999999999</v>
      </c>
      <c r="E345" s="121">
        <v>27.4</v>
      </c>
      <c r="F345" s="121">
        <v>70.3</v>
      </c>
      <c r="G345" s="121">
        <v>127.5</v>
      </c>
      <c r="H345" s="121">
        <v>26.8</v>
      </c>
      <c r="I345" s="121">
        <v>70</v>
      </c>
      <c r="K345" s="163"/>
      <c r="L345" s="164" t="s">
        <v>106</v>
      </c>
      <c r="M345" s="109" t="s">
        <v>102</v>
      </c>
      <c r="N345" s="121">
        <v>128.30000000000001</v>
      </c>
      <c r="O345" s="121">
        <v>27.4</v>
      </c>
      <c r="P345" s="121">
        <v>70.3</v>
      </c>
      <c r="Q345" s="121">
        <v>127.4</v>
      </c>
      <c r="R345" s="121">
        <v>26.6</v>
      </c>
      <c r="S345" s="121">
        <v>70</v>
      </c>
    </row>
    <row r="346" spans="1:19" ht="18.600000000000001" customHeight="1" x14ac:dyDescent="0.15">
      <c r="A346" s="163"/>
      <c r="B346" s="164"/>
      <c r="C346" s="109" t="s">
        <v>103</v>
      </c>
      <c r="D346" s="121">
        <v>127.7</v>
      </c>
      <c r="E346" s="121">
        <v>27.1</v>
      </c>
      <c r="F346" s="121">
        <v>70.2</v>
      </c>
      <c r="G346" s="121">
        <v>126.9</v>
      </c>
      <c r="H346" s="121">
        <v>26.3</v>
      </c>
      <c r="I346" s="121">
        <v>69.8</v>
      </c>
      <c r="K346" s="163"/>
      <c r="L346" s="164"/>
      <c r="M346" s="109" t="s">
        <v>103</v>
      </c>
      <c r="N346" s="121">
        <v>127.9</v>
      </c>
      <c r="O346" s="121">
        <v>27.1</v>
      </c>
      <c r="P346" s="121">
        <v>70</v>
      </c>
      <c r="Q346" s="121">
        <v>127</v>
      </c>
      <c r="R346" s="121">
        <v>26.1</v>
      </c>
      <c r="S346" s="121">
        <v>69.8</v>
      </c>
    </row>
    <row r="347" spans="1:19" ht="18.600000000000001" customHeight="1" x14ac:dyDescent="0.15">
      <c r="A347" s="163"/>
      <c r="B347" s="164"/>
      <c r="C347" s="109" t="s">
        <v>104</v>
      </c>
      <c r="D347" s="121">
        <v>127.5</v>
      </c>
      <c r="E347" s="121">
        <v>26.6</v>
      </c>
      <c r="F347" s="121">
        <v>69.7</v>
      </c>
      <c r="G347" s="121">
        <v>126.2</v>
      </c>
      <c r="H347" s="121">
        <v>25.5</v>
      </c>
      <c r="I347" s="121">
        <v>69.2</v>
      </c>
      <c r="K347" s="163"/>
      <c r="L347" s="164"/>
      <c r="M347" s="109" t="s">
        <v>104</v>
      </c>
      <c r="N347" s="121">
        <v>127.7</v>
      </c>
      <c r="O347" s="121">
        <v>26.9</v>
      </c>
      <c r="P347" s="121">
        <v>69.8</v>
      </c>
      <c r="Q347" s="121">
        <v>126.2</v>
      </c>
      <c r="R347" s="121">
        <v>25.9</v>
      </c>
      <c r="S347" s="121">
        <v>69.3</v>
      </c>
    </row>
    <row r="348" spans="1:19" ht="18.600000000000001" customHeight="1" x14ac:dyDescent="0.15">
      <c r="A348" s="163"/>
      <c r="B348" s="164" t="s">
        <v>107</v>
      </c>
      <c r="C348" s="109" t="s">
        <v>102</v>
      </c>
      <c r="D348" s="121">
        <v>133.6</v>
      </c>
      <c r="E348" s="121">
        <v>30.9</v>
      </c>
      <c r="F348" s="121">
        <v>72.7</v>
      </c>
      <c r="G348" s="121">
        <v>133.5</v>
      </c>
      <c r="H348" s="121">
        <v>30.2</v>
      </c>
      <c r="I348" s="121">
        <v>72.8</v>
      </c>
      <c r="K348" s="163"/>
      <c r="L348" s="164" t="s">
        <v>107</v>
      </c>
      <c r="M348" s="109" t="s">
        <v>102</v>
      </c>
      <c r="N348" s="121">
        <v>133.6</v>
      </c>
      <c r="O348" s="121">
        <v>30.9</v>
      </c>
      <c r="P348" s="121">
        <v>72.7</v>
      </c>
      <c r="Q348" s="121">
        <v>133.5</v>
      </c>
      <c r="R348" s="121">
        <v>30.1</v>
      </c>
      <c r="S348" s="121">
        <v>72.8</v>
      </c>
    </row>
    <row r="349" spans="1:19" ht="18.600000000000001" customHeight="1" x14ac:dyDescent="0.15">
      <c r="A349" s="163"/>
      <c r="B349" s="164"/>
      <c r="C349" s="109" t="s">
        <v>103</v>
      </c>
      <c r="D349" s="121">
        <v>133</v>
      </c>
      <c r="E349" s="121">
        <v>30.5</v>
      </c>
      <c r="F349" s="121">
        <v>72.599999999999994</v>
      </c>
      <c r="G349" s="121">
        <v>133</v>
      </c>
      <c r="H349" s="121">
        <v>29.8</v>
      </c>
      <c r="I349" s="121">
        <v>72.599999999999994</v>
      </c>
      <c r="K349" s="163"/>
      <c r="L349" s="164"/>
      <c r="M349" s="109" t="s">
        <v>103</v>
      </c>
      <c r="N349" s="121">
        <v>133.1</v>
      </c>
      <c r="O349" s="121">
        <v>30.3</v>
      </c>
      <c r="P349" s="121">
        <v>72.599999999999994</v>
      </c>
      <c r="Q349" s="121">
        <v>133</v>
      </c>
      <c r="R349" s="121">
        <v>29.4</v>
      </c>
      <c r="S349" s="121">
        <v>72.599999999999994</v>
      </c>
    </row>
    <row r="350" spans="1:19" ht="18.600000000000001" customHeight="1" x14ac:dyDescent="0.15">
      <c r="A350" s="163"/>
      <c r="B350" s="164"/>
      <c r="C350" s="109" t="s">
        <v>104</v>
      </c>
      <c r="D350" s="121">
        <v>132.5</v>
      </c>
      <c r="E350" s="121">
        <v>30</v>
      </c>
      <c r="F350" s="121">
        <v>72.099999999999994</v>
      </c>
      <c r="G350" s="121">
        <v>132.5</v>
      </c>
      <c r="H350" s="121">
        <v>29.1</v>
      </c>
      <c r="I350" s="121">
        <v>72.400000000000006</v>
      </c>
      <c r="K350" s="163"/>
      <c r="L350" s="164"/>
      <c r="M350" s="109" t="s">
        <v>104</v>
      </c>
      <c r="N350" s="121">
        <v>132.80000000000001</v>
      </c>
      <c r="O350" s="121">
        <v>29.7</v>
      </c>
      <c r="P350" s="121">
        <v>72.3</v>
      </c>
      <c r="Q350" s="121">
        <v>132.19999999999999</v>
      </c>
      <c r="R350" s="121">
        <v>28.7</v>
      </c>
      <c r="S350" s="121">
        <v>72.099999999999994</v>
      </c>
    </row>
    <row r="351" spans="1:19" ht="18.600000000000001" customHeight="1" x14ac:dyDescent="0.15">
      <c r="A351" s="163"/>
      <c r="B351" s="164" t="s">
        <v>108</v>
      </c>
      <c r="C351" s="109" t="s">
        <v>102</v>
      </c>
      <c r="D351" s="121">
        <v>139</v>
      </c>
      <c r="E351" s="121">
        <v>34.700000000000003</v>
      </c>
      <c r="F351" s="121">
        <v>75.099999999999994</v>
      </c>
      <c r="G351" s="121">
        <v>140.1</v>
      </c>
      <c r="H351" s="121">
        <v>34.4</v>
      </c>
      <c r="I351" s="121">
        <v>75.900000000000006</v>
      </c>
      <c r="K351" s="163"/>
      <c r="L351" s="164" t="s">
        <v>108</v>
      </c>
      <c r="M351" s="109" t="s">
        <v>102</v>
      </c>
      <c r="N351" s="121">
        <v>138.9</v>
      </c>
      <c r="O351" s="121">
        <v>34.5</v>
      </c>
      <c r="P351" s="121">
        <v>75</v>
      </c>
      <c r="Q351" s="121">
        <v>140.19999999999999</v>
      </c>
      <c r="R351" s="121">
        <v>34.200000000000003</v>
      </c>
      <c r="S351" s="121">
        <v>76</v>
      </c>
    </row>
    <row r="352" spans="1:19" ht="18.600000000000001" customHeight="1" x14ac:dyDescent="0.15">
      <c r="A352" s="163"/>
      <c r="B352" s="164"/>
      <c r="C352" s="109" t="s">
        <v>103</v>
      </c>
      <c r="D352" s="121">
        <v>138.4</v>
      </c>
      <c r="E352" s="121">
        <v>34.200000000000003</v>
      </c>
      <c r="F352" s="121">
        <v>74.900000000000006</v>
      </c>
      <c r="G352" s="121">
        <v>139.9</v>
      </c>
      <c r="H352" s="121">
        <v>34</v>
      </c>
      <c r="I352" s="121">
        <v>75.8</v>
      </c>
      <c r="K352" s="163"/>
      <c r="L352" s="164"/>
      <c r="M352" s="109" t="s">
        <v>103</v>
      </c>
      <c r="N352" s="121">
        <v>138.4</v>
      </c>
      <c r="O352" s="121">
        <v>33.9</v>
      </c>
      <c r="P352" s="121">
        <v>74.8</v>
      </c>
      <c r="Q352" s="121">
        <v>139.6</v>
      </c>
      <c r="R352" s="121">
        <v>33.799999999999997</v>
      </c>
      <c r="S352" s="121">
        <v>75.7</v>
      </c>
    </row>
    <row r="353" spans="1:19" ht="18.600000000000001" customHeight="1" x14ac:dyDescent="0.15">
      <c r="A353" s="163"/>
      <c r="B353" s="164"/>
      <c r="C353" s="109" t="s">
        <v>104</v>
      </c>
      <c r="D353" s="121">
        <v>138.4</v>
      </c>
      <c r="E353" s="121">
        <v>34</v>
      </c>
      <c r="F353" s="121">
        <v>74.599999999999994</v>
      </c>
      <c r="G353" s="121">
        <v>139.19999999999999</v>
      </c>
      <c r="H353" s="121">
        <v>33.299999999999997</v>
      </c>
      <c r="I353" s="121">
        <v>75.2</v>
      </c>
      <c r="K353" s="163"/>
      <c r="L353" s="164"/>
      <c r="M353" s="109" t="s">
        <v>104</v>
      </c>
      <c r="N353" s="121">
        <v>137.9</v>
      </c>
      <c r="O353" s="121">
        <v>33.6</v>
      </c>
      <c r="P353" s="121">
        <v>74.3</v>
      </c>
      <c r="Q353" s="121">
        <v>139.19999999999999</v>
      </c>
      <c r="R353" s="121">
        <v>33.200000000000003</v>
      </c>
      <c r="S353" s="121">
        <v>75.5</v>
      </c>
    </row>
    <row r="354" spans="1:19" ht="18.600000000000001" customHeight="1" x14ac:dyDescent="0.15">
      <c r="A354" s="163"/>
      <c r="B354" s="164" t="s">
        <v>109</v>
      </c>
      <c r="C354" s="109" t="s">
        <v>102</v>
      </c>
      <c r="D354" s="121">
        <v>145.1</v>
      </c>
      <c r="E354" s="121">
        <v>39.1</v>
      </c>
      <c r="F354" s="121">
        <v>77.7</v>
      </c>
      <c r="G354" s="121">
        <v>146.9</v>
      </c>
      <c r="H354" s="121">
        <v>39.5</v>
      </c>
      <c r="I354" s="121">
        <v>79.3</v>
      </c>
      <c r="K354" s="163"/>
      <c r="L354" s="164" t="s">
        <v>109</v>
      </c>
      <c r="M354" s="109" t="s">
        <v>102</v>
      </c>
      <c r="N354" s="121">
        <v>145.1</v>
      </c>
      <c r="O354" s="121">
        <v>38.799999999999997</v>
      </c>
      <c r="P354" s="121">
        <v>77.8</v>
      </c>
      <c r="Q354" s="121">
        <v>147</v>
      </c>
      <c r="R354" s="121">
        <v>39.5</v>
      </c>
      <c r="S354" s="121">
        <v>79.400000000000006</v>
      </c>
    </row>
    <row r="355" spans="1:19" ht="18.600000000000001" customHeight="1" x14ac:dyDescent="0.15">
      <c r="A355" s="163"/>
      <c r="B355" s="164"/>
      <c r="C355" s="109" t="s">
        <v>103</v>
      </c>
      <c r="D355" s="121">
        <v>144.5</v>
      </c>
      <c r="E355" s="121">
        <v>38.5</v>
      </c>
      <c r="F355" s="121">
        <v>77.5</v>
      </c>
      <c r="G355" s="121">
        <v>146.5</v>
      </c>
      <c r="H355" s="121">
        <v>39.200000000000003</v>
      </c>
      <c r="I355" s="121">
        <v>79.2</v>
      </c>
      <c r="K355" s="163"/>
      <c r="L355" s="164"/>
      <c r="M355" s="109" t="s">
        <v>103</v>
      </c>
      <c r="N355" s="121">
        <v>144.4</v>
      </c>
      <c r="O355" s="121">
        <v>38.1</v>
      </c>
      <c r="P355" s="121">
        <v>77.5</v>
      </c>
      <c r="Q355" s="121">
        <v>146.19999999999999</v>
      </c>
      <c r="R355" s="121">
        <v>38.700000000000003</v>
      </c>
      <c r="S355" s="121">
        <v>79.099999999999994</v>
      </c>
    </row>
    <row r="356" spans="1:19" ht="18.600000000000001" customHeight="1" x14ac:dyDescent="0.15">
      <c r="A356" s="163"/>
      <c r="B356" s="164"/>
      <c r="C356" s="109" t="s">
        <v>104</v>
      </c>
      <c r="D356" s="121">
        <v>144.6</v>
      </c>
      <c r="E356" s="121">
        <v>38.4</v>
      </c>
      <c r="F356" s="121">
        <v>77.5</v>
      </c>
      <c r="G356" s="121">
        <v>146</v>
      </c>
      <c r="H356" s="121">
        <v>38.200000000000003</v>
      </c>
      <c r="I356" s="121">
        <v>78.900000000000006</v>
      </c>
      <c r="K356" s="163"/>
      <c r="L356" s="164"/>
      <c r="M356" s="109" t="s">
        <v>104</v>
      </c>
      <c r="N356" s="121">
        <v>144.4</v>
      </c>
      <c r="O356" s="121">
        <v>38</v>
      </c>
      <c r="P356" s="121">
        <v>77.099999999999994</v>
      </c>
      <c r="Q356" s="121">
        <v>145.9</v>
      </c>
      <c r="R356" s="121">
        <v>37.700000000000003</v>
      </c>
      <c r="S356" s="121">
        <v>78.5</v>
      </c>
    </row>
    <row r="357" spans="1:19" ht="18.600000000000001" customHeight="1" x14ac:dyDescent="0.15">
      <c r="A357" s="176" t="s">
        <v>110</v>
      </c>
      <c r="B357" s="164" t="s">
        <v>101</v>
      </c>
      <c r="C357" s="109" t="s">
        <v>102</v>
      </c>
      <c r="D357" s="121">
        <v>152.5</v>
      </c>
      <c r="E357" s="121">
        <v>44.9</v>
      </c>
      <c r="F357" s="121">
        <v>81.3</v>
      </c>
      <c r="G357" s="121">
        <v>152</v>
      </c>
      <c r="H357" s="121">
        <v>44.4</v>
      </c>
      <c r="I357" s="121">
        <v>82.2</v>
      </c>
      <c r="K357" s="176" t="s">
        <v>110</v>
      </c>
      <c r="L357" s="164" t="s">
        <v>101</v>
      </c>
      <c r="M357" s="109" t="s">
        <v>102</v>
      </c>
      <c r="N357" s="121">
        <v>152.6</v>
      </c>
      <c r="O357" s="121">
        <v>44.9</v>
      </c>
      <c r="P357" s="121">
        <v>81.400000000000006</v>
      </c>
      <c r="Q357" s="121">
        <v>152</v>
      </c>
      <c r="R357" s="121">
        <v>44.4</v>
      </c>
      <c r="S357" s="121">
        <v>82.2</v>
      </c>
    </row>
    <row r="358" spans="1:19" ht="18.600000000000001" customHeight="1" x14ac:dyDescent="0.15">
      <c r="A358" s="176"/>
      <c r="B358" s="164"/>
      <c r="C358" s="109" t="s">
        <v>103</v>
      </c>
      <c r="D358" s="121">
        <v>151.9</v>
      </c>
      <c r="E358" s="121">
        <v>44.1</v>
      </c>
      <c r="F358" s="121">
        <v>81.099999999999994</v>
      </c>
      <c r="G358" s="121">
        <v>151.69999999999999</v>
      </c>
      <c r="H358" s="121">
        <v>44.1</v>
      </c>
      <c r="I358" s="121">
        <v>82.1</v>
      </c>
      <c r="K358" s="176"/>
      <c r="L358" s="164"/>
      <c r="M358" s="109" t="s">
        <v>103</v>
      </c>
      <c r="N358" s="121">
        <v>152.30000000000001</v>
      </c>
      <c r="O358" s="121">
        <v>44.3</v>
      </c>
      <c r="P358" s="121">
        <v>81.3</v>
      </c>
      <c r="Q358" s="121">
        <v>151.9</v>
      </c>
      <c r="R358" s="121">
        <v>43.8</v>
      </c>
      <c r="S358" s="121">
        <v>82.2</v>
      </c>
    </row>
    <row r="359" spans="1:19" ht="18.600000000000001" customHeight="1" x14ac:dyDescent="0.15">
      <c r="A359" s="176"/>
      <c r="B359" s="164"/>
      <c r="C359" s="109" t="s">
        <v>104</v>
      </c>
      <c r="D359" s="121">
        <v>151.6</v>
      </c>
      <c r="E359" s="121">
        <v>43.8</v>
      </c>
      <c r="F359" s="121">
        <v>81.2</v>
      </c>
      <c r="G359" s="121">
        <v>151.6</v>
      </c>
      <c r="H359" s="121">
        <v>44.1</v>
      </c>
      <c r="I359" s="121">
        <v>82.1</v>
      </c>
      <c r="K359" s="176"/>
      <c r="L359" s="164"/>
      <c r="M359" s="109" t="s">
        <v>104</v>
      </c>
      <c r="N359" s="121">
        <v>151.69999999999999</v>
      </c>
      <c r="O359" s="121">
        <v>43.3</v>
      </c>
      <c r="P359" s="121">
        <v>81.099999999999994</v>
      </c>
      <c r="Q359" s="121">
        <v>151.19999999999999</v>
      </c>
      <c r="R359" s="121">
        <v>42.7</v>
      </c>
      <c r="S359" s="121">
        <v>82</v>
      </c>
    </row>
    <row r="360" spans="1:19" ht="18.600000000000001" customHeight="1" x14ac:dyDescent="0.15">
      <c r="A360" s="176"/>
      <c r="B360" s="164" t="s">
        <v>105</v>
      </c>
      <c r="C360" s="109" t="s">
        <v>102</v>
      </c>
      <c r="D360" s="121">
        <v>159.9</v>
      </c>
      <c r="E360" s="121">
        <v>50.1</v>
      </c>
      <c r="F360" s="121">
        <v>85</v>
      </c>
      <c r="G360" s="121">
        <v>155.19999999999999</v>
      </c>
      <c r="H360" s="121">
        <v>48</v>
      </c>
      <c r="I360" s="121">
        <v>83.8</v>
      </c>
      <c r="K360" s="176"/>
      <c r="L360" s="164" t="s">
        <v>105</v>
      </c>
      <c r="M360" s="109" t="s">
        <v>102</v>
      </c>
      <c r="N360" s="121">
        <v>159.80000000000001</v>
      </c>
      <c r="O360" s="121">
        <v>49.9</v>
      </c>
      <c r="P360" s="121">
        <v>85</v>
      </c>
      <c r="Q360" s="121">
        <v>155.19999999999999</v>
      </c>
      <c r="R360" s="121">
        <v>47.9</v>
      </c>
      <c r="S360" s="121">
        <v>83.9</v>
      </c>
    </row>
    <row r="361" spans="1:19" ht="18.600000000000001" customHeight="1" x14ac:dyDescent="0.15">
      <c r="A361" s="176"/>
      <c r="B361" s="164"/>
      <c r="C361" s="109" t="s">
        <v>103</v>
      </c>
      <c r="D361" s="121">
        <v>159.30000000000001</v>
      </c>
      <c r="E361" s="121">
        <v>49.4</v>
      </c>
      <c r="F361" s="121">
        <v>84.8</v>
      </c>
      <c r="G361" s="121">
        <v>154.9</v>
      </c>
      <c r="H361" s="121">
        <v>47.6</v>
      </c>
      <c r="I361" s="121">
        <v>83.8</v>
      </c>
      <c r="K361" s="176"/>
      <c r="L361" s="164"/>
      <c r="M361" s="109" t="s">
        <v>103</v>
      </c>
      <c r="N361" s="121">
        <v>159.30000000000001</v>
      </c>
      <c r="O361" s="121">
        <v>48.9</v>
      </c>
      <c r="P361" s="121">
        <v>84.8</v>
      </c>
      <c r="Q361" s="121">
        <v>154.69999999999999</v>
      </c>
      <c r="R361" s="121">
        <v>47.3</v>
      </c>
      <c r="S361" s="121">
        <v>83.9</v>
      </c>
    </row>
    <row r="362" spans="1:19" ht="18.600000000000001" customHeight="1" x14ac:dyDescent="0.15">
      <c r="A362" s="176"/>
      <c r="B362" s="164"/>
      <c r="C362" s="109" t="s">
        <v>104</v>
      </c>
      <c r="D362" s="121">
        <v>158.9</v>
      </c>
      <c r="E362" s="121">
        <v>49.1</v>
      </c>
      <c r="F362" s="121">
        <v>84.9</v>
      </c>
      <c r="G362" s="121">
        <v>154.5</v>
      </c>
      <c r="H362" s="121">
        <v>47.2</v>
      </c>
      <c r="I362" s="121">
        <v>83.8</v>
      </c>
      <c r="K362" s="176"/>
      <c r="L362" s="164"/>
      <c r="M362" s="109" t="s">
        <v>104</v>
      </c>
      <c r="N362" s="121">
        <v>159</v>
      </c>
      <c r="O362" s="121">
        <v>49.1</v>
      </c>
      <c r="P362" s="121">
        <v>84.6</v>
      </c>
      <c r="Q362" s="121">
        <v>154.6</v>
      </c>
      <c r="R362" s="121">
        <v>47.1</v>
      </c>
      <c r="S362" s="121">
        <v>83.7</v>
      </c>
    </row>
    <row r="363" spans="1:19" ht="18.600000000000001" customHeight="1" x14ac:dyDescent="0.15">
      <c r="A363" s="176"/>
      <c r="B363" s="164" t="s">
        <v>106</v>
      </c>
      <c r="C363" s="109" t="s">
        <v>102</v>
      </c>
      <c r="D363" s="121">
        <v>165.4</v>
      </c>
      <c r="E363" s="121">
        <v>55.3</v>
      </c>
      <c r="F363" s="121">
        <v>88.1</v>
      </c>
      <c r="G363" s="121">
        <v>156.80000000000001</v>
      </c>
      <c r="H363" s="121">
        <v>50.8</v>
      </c>
      <c r="I363" s="121">
        <v>84.9</v>
      </c>
      <c r="K363" s="176"/>
      <c r="L363" s="164" t="s">
        <v>106</v>
      </c>
      <c r="M363" s="109" t="s">
        <v>102</v>
      </c>
      <c r="N363" s="121">
        <v>165.3</v>
      </c>
      <c r="O363" s="121">
        <v>55.1</v>
      </c>
      <c r="P363" s="121">
        <v>88</v>
      </c>
      <c r="Q363" s="121">
        <v>156.69999999999999</v>
      </c>
      <c r="R363" s="121">
        <v>50.6</v>
      </c>
      <c r="S363" s="121">
        <v>84.9</v>
      </c>
    </row>
    <row r="364" spans="1:19" ht="18.600000000000001" customHeight="1" x14ac:dyDescent="0.15">
      <c r="A364" s="176"/>
      <c r="B364" s="164"/>
      <c r="C364" s="109" t="s">
        <v>103</v>
      </c>
      <c r="D364" s="121">
        <v>164.9</v>
      </c>
      <c r="E364" s="121">
        <v>54.8</v>
      </c>
      <c r="F364" s="121">
        <v>88</v>
      </c>
      <c r="G364" s="121">
        <v>156.4</v>
      </c>
      <c r="H364" s="121">
        <v>50.3</v>
      </c>
      <c r="I364" s="121">
        <v>84.8</v>
      </c>
      <c r="K364" s="176"/>
      <c r="L364" s="164"/>
      <c r="M364" s="109" t="s">
        <v>103</v>
      </c>
      <c r="N364" s="121">
        <v>165</v>
      </c>
      <c r="O364" s="121">
        <v>54.1</v>
      </c>
      <c r="P364" s="121">
        <v>88</v>
      </c>
      <c r="Q364" s="121">
        <v>156.30000000000001</v>
      </c>
      <c r="R364" s="121">
        <v>50.2</v>
      </c>
      <c r="S364" s="121">
        <v>85</v>
      </c>
    </row>
    <row r="365" spans="1:19" ht="18.600000000000001" customHeight="1" x14ac:dyDescent="0.15">
      <c r="A365" s="176"/>
      <c r="B365" s="164"/>
      <c r="C365" s="109" t="s">
        <v>104</v>
      </c>
      <c r="D365" s="121">
        <v>164.4</v>
      </c>
      <c r="E365" s="121">
        <v>53.6</v>
      </c>
      <c r="F365" s="121">
        <v>88</v>
      </c>
      <c r="G365" s="121">
        <v>156</v>
      </c>
      <c r="H365" s="121">
        <v>50.3</v>
      </c>
      <c r="I365" s="121">
        <v>84.7</v>
      </c>
      <c r="K365" s="176"/>
      <c r="L365" s="164"/>
      <c r="M365" s="109" t="s">
        <v>104</v>
      </c>
      <c r="N365" s="121">
        <v>164.3</v>
      </c>
      <c r="O365" s="121">
        <v>54.3</v>
      </c>
      <c r="P365" s="121">
        <v>87.6</v>
      </c>
      <c r="Q365" s="121">
        <v>156.19999999999999</v>
      </c>
      <c r="R365" s="121">
        <v>49.9</v>
      </c>
      <c r="S365" s="121">
        <v>84.7</v>
      </c>
    </row>
    <row r="366" spans="1:19" ht="18.600000000000001" customHeight="1" x14ac:dyDescent="0.15">
      <c r="A366" s="2" t="s">
        <v>193</v>
      </c>
      <c r="C366" s="81"/>
      <c r="I366" s="180" t="s">
        <v>111</v>
      </c>
      <c r="K366" s="2" t="s">
        <v>194</v>
      </c>
      <c r="M366" s="81"/>
      <c r="S366" s="180" t="s">
        <v>111</v>
      </c>
    </row>
  </sheetData>
  <sheetProtection formatCells="0" insertColumns="0" insertRows="0"/>
  <mergeCells count="317">
    <mergeCell ref="L61:L63"/>
    <mergeCell ref="L64:L66"/>
    <mergeCell ref="L67:L69"/>
    <mergeCell ref="F3:G3"/>
    <mergeCell ref="A4:C5"/>
    <mergeCell ref="D4:F4"/>
    <mergeCell ref="G4:I4"/>
    <mergeCell ref="A6:A23"/>
    <mergeCell ref="B6:B8"/>
    <mergeCell ref="L43:L45"/>
    <mergeCell ref="A41:C42"/>
    <mergeCell ref="D41:F41"/>
    <mergeCell ref="F40:G40"/>
    <mergeCell ref="B18:B20"/>
    <mergeCell ref="F6:F32"/>
    <mergeCell ref="I6:I32"/>
    <mergeCell ref="B21:B23"/>
    <mergeCell ref="A24:A32"/>
    <mergeCell ref="B24:B26"/>
    <mergeCell ref="B27:B29"/>
    <mergeCell ref="B30:B32"/>
    <mergeCell ref="B9:B11"/>
    <mergeCell ref="B12:B14"/>
    <mergeCell ref="B15:B17"/>
    <mergeCell ref="A43:A60"/>
    <mergeCell ref="B64:B66"/>
    <mergeCell ref="B67:B69"/>
    <mergeCell ref="B46:B48"/>
    <mergeCell ref="B49:B51"/>
    <mergeCell ref="B52:B54"/>
    <mergeCell ref="B43:B45"/>
    <mergeCell ref="B55:B57"/>
    <mergeCell ref="B58:B60"/>
    <mergeCell ref="L135:L137"/>
    <mergeCell ref="F77:G77"/>
    <mergeCell ref="P77:Q77"/>
    <mergeCell ref="P40:Q40"/>
    <mergeCell ref="G41:I41"/>
    <mergeCell ref="K41:M42"/>
    <mergeCell ref="N41:P41"/>
    <mergeCell ref="Q41:S41"/>
    <mergeCell ref="S80:S106"/>
    <mergeCell ref="K43:K60"/>
    <mergeCell ref="P80:P106"/>
    <mergeCell ref="S117:S143"/>
    <mergeCell ref="K98:K106"/>
    <mergeCell ref="L98:L100"/>
    <mergeCell ref="P43:P69"/>
    <mergeCell ref="S43:S69"/>
    <mergeCell ref="L46:L48"/>
    <mergeCell ref="L49:L51"/>
    <mergeCell ref="L52:L54"/>
    <mergeCell ref="L55:L57"/>
    <mergeCell ref="L58:L60"/>
    <mergeCell ref="F43:F69"/>
    <mergeCell ref="I43:I69"/>
    <mergeCell ref="K61:K69"/>
    <mergeCell ref="B138:B140"/>
    <mergeCell ref="L138:L140"/>
    <mergeCell ref="B141:B143"/>
    <mergeCell ref="L141:L143"/>
    <mergeCell ref="P117:P143"/>
    <mergeCell ref="F114:G114"/>
    <mergeCell ref="P114:Q114"/>
    <mergeCell ref="A115:C116"/>
    <mergeCell ref="D115:F115"/>
    <mergeCell ref="B120:B122"/>
    <mergeCell ref="L120:L122"/>
    <mergeCell ref="B123:B125"/>
    <mergeCell ref="L123:L125"/>
    <mergeCell ref="B126:B128"/>
    <mergeCell ref="L126:L128"/>
    <mergeCell ref="B129:B131"/>
    <mergeCell ref="L129:L131"/>
    <mergeCell ref="K135:K143"/>
    <mergeCell ref="A117:A134"/>
    <mergeCell ref="B117:B119"/>
    <mergeCell ref="F117:F143"/>
    <mergeCell ref="I117:I143"/>
    <mergeCell ref="K117:K134"/>
    <mergeCell ref="L117:L119"/>
    <mergeCell ref="B132:B134"/>
    <mergeCell ref="L132:L134"/>
    <mergeCell ref="A135:A143"/>
    <mergeCell ref="B135:B137"/>
    <mergeCell ref="G115:I115"/>
    <mergeCell ref="K115:M116"/>
    <mergeCell ref="N115:P115"/>
    <mergeCell ref="Q115:S115"/>
    <mergeCell ref="A172:A180"/>
    <mergeCell ref="B172:B174"/>
    <mergeCell ref="K172:K180"/>
    <mergeCell ref="L172:L174"/>
    <mergeCell ref="B175:B177"/>
    <mergeCell ref="L175:L177"/>
    <mergeCell ref="B178:B180"/>
    <mergeCell ref="L178:L180"/>
    <mergeCell ref="B163:B165"/>
    <mergeCell ref="L163:L165"/>
    <mergeCell ref="B166:B168"/>
    <mergeCell ref="L166:L168"/>
    <mergeCell ref="B169:B171"/>
    <mergeCell ref="L169:L171"/>
    <mergeCell ref="A154:A171"/>
    <mergeCell ref="B154:B156"/>
    <mergeCell ref="F151:G151"/>
    <mergeCell ref="P151:Q151"/>
    <mergeCell ref="A152:C153"/>
    <mergeCell ref="D152:F152"/>
    <mergeCell ref="G152:I152"/>
    <mergeCell ref="K152:M153"/>
    <mergeCell ref="N152:P152"/>
    <mergeCell ref="Q152:S152"/>
    <mergeCell ref="B203:B205"/>
    <mergeCell ref="L203:L205"/>
    <mergeCell ref="K154:K171"/>
    <mergeCell ref="L154:L156"/>
    <mergeCell ref="P154:P180"/>
    <mergeCell ref="S154:S180"/>
    <mergeCell ref="B157:B159"/>
    <mergeCell ref="L157:L159"/>
    <mergeCell ref="B160:B162"/>
    <mergeCell ref="L160:L162"/>
    <mergeCell ref="F188:G188"/>
    <mergeCell ref="P188:Q188"/>
    <mergeCell ref="A189:C190"/>
    <mergeCell ref="D189:F189"/>
    <mergeCell ref="G189:I189"/>
    <mergeCell ref="K189:M190"/>
    <mergeCell ref="A209:A217"/>
    <mergeCell ref="B209:B211"/>
    <mergeCell ref="K209:K217"/>
    <mergeCell ref="L209:L211"/>
    <mergeCell ref="B212:B214"/>
    <mergeCell ref="L212:L214"/>
    <mergeCell ref="B215:B217"/>
    <mergeCell ref="L215:L217"/>
    <mergeCell ref="A246:A254"/>
    <mergeCell ref="B231:B233"/>
    <mergeCell ref="L231:L233"/>
    <mergeCell ref="B234:B236"/>
    <mergeCell ref="L234:L236"/>
    <mergeCell ref="B237:B239"/>
    <mergeCell ref="L237:L239"/>
    <mergeCell ref="F225:G225"/>
    <mergeCell ref="B252:B254"/>
    <mergeCell ref="L252:L254"/>
    <mergeCell ref="B243:B245"/>
    <mergeCell ref="L243:L245"/>
    <mergeCell ref="B246:B248"/>
    <mergeCell ref="K246:K254"/>
    <mergeCell ref="L246:L248"/>
    <mergeCell ref="B249:B251"/>
    <mergeCell ref="N189:P189"/>
    <mergeCell ref="Q189:S189"/>
    <mergeCell ref="B240:B242"/>
    <mergeCell ref="L240:L242"/>
    <mergeCell ref="A191:A208"/>
    <mergeCell ref="B191:B193"/>
    <mergeCell ref="K191:K208"/>
    <mergeCell ref="L191:L193"/>
    <mergeCell ref="B194:B196"/>
    <mergeCell ref="L194:L196"/>
    <mergeCell ref="B197:B199"/>
    <mergeCell ref="L197:L199"/>
    <mergeCell ref="B200:B202"/>
    <mergeCell ref="L200:L202"/>
    <mergeCell ref="B206:B208"/>
    <mergeCell ref="L206:L208"/>
    <mergeCell ref="P225:Q225"/>
    <mergeCell ref="A226:C227"/>
    <mergeCell ref="D226:F226"/>
    <mergeCell ref="G226:I226"/>
    <mergeCell ref="K226:M227"/>
    <mergeCell ref="N226:P226"/>
    <mergeCell ref="Q226:S226"/>
    <mergeCell ref="A228:A245"/>
    <mergeCell ref="L249:L251"/>
    <mergeCell ref="B228:B230"/>
    <mergeCell ref="K228:K245"/>
    <mergeCell ref="L228:L230"/>
    <mergeCell ref="A283:A291"/>
    <mergeCell ref="B283:B285"/>
    <mergeCell ref="K283:K291"/>
    <mergeCell ref="L283:L285"/>
    <mergeCell ref="B286:B288"/>
    <mergeCell ref="L286:L288"/>
    <mergeCell ref="A265:A282"/>
    <mergeCell ref="B265:B267"/>
    <mergeCell ref="K265:K282"/>
    <mergeCell ref="L265:L267"/>
    <mergeCell ref="B268:B270"/>
    <mergeCell ref="L268:L270"/>
    <mergeCell ref="B271:B273"/>
    <mergeCell ref="L271:L273"/>
    <mergeCell ref="B274:B276"/>
    <mergeCell ref="L274:L276"/>
    <mergeCell ref="B289:B291"/>
    <mergeCell ref="L289:L291"/>
    <mergeCell ref="B280:B282"/>
    <mergeCell ref="L280:L282"/>
    <mergeCell ref="B277:B279"/>
    <mergeCell ref="L277:L279"/>
    <mergeCell ref="B326:B328"/>
    <mergeCell ref="L326:L328"/>
    <mergeCell ref="F262:G262"/>
    <mergeCell ref="P262:Q262"/>
    <mergeCell ref="A263:C264"/>
    <mergeCell ref="D263:F263"/>
    <mergeCell ref="G263:I263"/>
    <mergeCell ref="K263:M264"/>
    <mergeCell ref="N263:P263"/>
    <mergeCell ref="Q263:S263"/>
    <mergeCell ref="B314:B316"/>
    <mergeCell ref="L314:L316"/>
    <mergeCell ref="B317:B319"/>
    <mergeCell ref="L317:L319"/>
    <mergeCell ref="A320:A328"/>
    <mergeCell ref="B320:B322"/>
    <mergeCell ref="K320:K328"/>
    <mergeCell ref="L320:L322"/>
    <mergeCell ref="B323:B325"/>
    <mergeCell ref="L323:L325"/>
    <mergeCell ref="A302:A319"/>
    <mergeCell ref="B302:B304"/>
    <mergeCell ref="P299:Q299"/>
    <mergeCell ref="A300:C301"/>
    <mergeCell ref="D300:F300"/>
    <mergeCell ref="G300:I300"/>
    <mergeCell ref="K300:M301"/>
    <mergeCell ref="N300:P300"/>
    <mergeCell ref="Q300:S300"/>
    <mergeCell ref="B305:B307"/>
    <mergeCell ref="L305:L307"/>
    <mergeCell ref="F299:G299"/>
    <mergeCell ref="F336:G336"/>
    <mergeCell ref="P336:Q336"/>
    <mergeCell ref="A337:C338"/>
    <mergeCell ref="D337:F337"/>
    <mergeCell ref="G337:I337"/>
    <mergeCell ref="K337:M338"/>
    <mergeCell ref="N337:P337"/>
    <mergeCell ref="Q337:S337"/>
    <mergeCell ref="K302:K319"/>
    <mergeCell ref="L302:L304"/>
    <mergeCell ref="B308:B310"/>
    <mergeCell ref="L308:L310"/>
    <mergeCell ref="B311:B313"/>
    <mergeCell ref="L311:L313"/>
    <mergeCell ref="A357:A365"/>
    <mergeCell ref="B357:B359"/>
    <mergeCell ref="K357:K365"/>
    <mergeCell ref="L357:L359"/>
    <mergeCell ref="B360:B362"/>
    <mergeCell ref="L360:L362"/>
    <mergeCell ref="A339:A356"/>
    <mergeCell ref="B339:B341"/>
    <mergeCell ref="K339:K356"/>
    <mergeCell ref="L339:L341"/>
    <mergeCell ref="B342:B344"/>
    <mergeCell ref="L342:L344"/>
    <mergeCell ref="B345:B347"/>
    <mergeCell ref="L345:L347"/>
    <mergeCell ref="B348:B350"/>
    <mergeCell ref="L348:L350"/>
    <mergeCell ref="B363:B365"/>
    <mergeCell ref="L363:L365"/>
    <mergeCell ref="B354:B356"/>
    <mergeCell ref="L354:L356"/>
    <mergeCell ref="B351:B353"/>
    <mergeCell ref="L351:L353"/>
    <mergeCell ref="A80:A97"/>
    <mergeCell ref="B80:B82"/>
    <mergeCell ref="F80:F106"/>
    <mergeCell ref="I80:I106"/>
    <mergeCell ref="K80:K97"/>
    <mergeCell ref="L80:L82"/>
    <mergeCell ref="B95:B97"/>
    <mergeCell ref="L95:L97"/>
    <mergeCell ref="A98:A106"/>
    <mergeCell ref="B98:B100"/>
    <mergeCell ref="B83:B85"/>
    <mergeCell ref="L83:L85"/>
    <mergeCell ref="B86:B88"/>
    <mergeCell ref="L86:L88"/>
    <mergeCell ref="B89:B91"/>
    <mergeCell ref="L89:L91"/>
    <mergeCell ref="B92:B94"/>
    <mergeCell ref="L92:L94"/>
    <mergeCell ref="B101:B103"/>
    <mergeCell ref="L101:L103"/>
    <mergeCell ref="B104:B106"/>
    <mergeCell ref="L104:L106"/>
    <mergeCell ref="A78:C79"/>
    <mergeCell ref="D78:F78"/>
    <mergeCell ref="G78:I78"/>
    <mergeCell ref="K78:M79"/>
    <mergeCell ref="K4:M5"/>
    <mergeCell ref="A61:A69"/>
    <mergeCell ref="B61:B63"/>
    <mergeCell ref="N4:P4"/>
    <mergeCell ref="Q4:S4"/>
    <mergeCell ref="K6:K23"/>
    <mergeCell ref="K24:K32"/>
    <mergeCell ref="L6:L8"/>
    <mergeCell ref="L9:L11"/>
    <mergeCell ref="L12:L14"/>
    <mergeCell ref="L15:L17"/>
    <mergeCell ref="L18:L20"/>
    <mergeCell ref="L21:L23"/>
    <mergeCell ref="L24:L26"/>
    <mergeCell ref="L27:L29"/>
    <mergeCell ref="L30:L32"/>
    <mergeCell ref="P6:P32"/>
    <mergeCell ref="S6:S32"/>
    <mergeCell ref="N78:P78"/>
    <mergeCell ref="Q78:S78"/>
  </mergeCells>
  <phoneticPr fontId="3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scaleWithDoc="0" alignWithMargins="0">
    <oddFooter>&amp;A</oddFooter>
  </headerFooter>
  <rowBreaks count="8" manualBreakCount="8">
    <brk id="296" max="16383" man="1"/>
    <brk id="259" max="16383" man="1"/>
    <brk id="222" max="16383" man="1"/>
    <brk id="185" max="16383" man="1"/>
    <brk id="148" max="16383" man="1"/>
    <brk id="111" max="18" man="1"/>
    <brk id="74" max="18" man="1"/>
    <brk id="37" max="1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22FEB-8661-4260-A95D-65E48865B97F}">
  <dimension ref="A1:Q46"/>
  <sheetViews>
    <sheetView view="pageBreakPreview" zoomScaleNormal="100" zoomScaleSheetLayoutView="100" workbookViewId="0"/>
  </sheetViews>
  <sheetFormatPr defaultRowHeight="13.5" x14ac:dyDescent="0.15"/>
  <cols>
    <col min="1" max="1" width="9.625" style="2" customWidth="1"/>
    <col min="2" max="16384" width="9" style="2"/>
  </cols>
  <sheetData>
    <row r="1" spans="1:17" s="3" customFormat="1" ht="21" customHeight="1" x14ac:dyDescent="0.2">
      <c r="A1" s="140" t="s">
        <v>129</v>
      </c>
      <c r="B1" s="140"/>
      <c r="C1" s="140"/>
      <c r="D1" s="140"/>
      <c r="E1" s="140"/>
      <c r="F1" s="140"/>
      <c r="G1" s="140"/>
      <c r="J1" s="140"/>
      <c r="K1" s="140"/>
      <c r="L1" s="140"/>
      <c r="M1" s="140"/>
      <c r="N1" s="140"/>
      <c r="O1" s="140"/>
      <c r="P1" s="140"/>
      <c r="Q1" s="140"/>
    </row>
    <row r="2" spans="1:17" s="3" customFormat="1" ht="12.95" customHeight="1" x14ac:dyDescent="0.2">
      <c r="A2" s="140"/>
      <c r="B2" s="140"/>
      <c r="C2" s="140"/>
      <c r="D2" s="140"/>
      <c r="E2" s="140"/>
      <c r="F2" s="140"/>
      <c r="G2" s="140"/>
      <c r="J2" s="140"/>
      <c r="K2" s="140"/>
      <c r="L2" s="140"/>
      <c r="M2" s="140"/>
      <c r="N2" s="140"/>
      <c r="O2" s="140"/>
      <c r="P2" s="140"/>
      <c r="Q2" s="140"/>
    </row>
    <row r="3" spans="1:17" s="3" customFormat="1" ht="17.100000000000001" customHeight="1" x14ac:dyDescent="0.2">
      <c r="A3" s="187"/>
      <c r="B3" s="29"/>
      <c r="C3" s="29"/>
      <c r="D3" s="29"/>
      <c r="E3" s="29"/>
      <c r="F3" s="29" t="s">
        <v>12</v>
      </c>
      <c r="G3" s="29"/>
      <c r="H3" s="29" t="s">
        <v>130</v>
      </c>
      <c r="J3" s="187"/>
      <c r="K3" s="29"/>
      <c r="L3" s="29"/>
      <c r="M3" s="29"/>
      <c r="N3" s="29"/>
      <c r="O3" s="29"/>
      <c r="P3" s="29"/>
      <c r="Q3" s="29"/>
    </row>
    <row r="4" spans="1:17" s="3" customFormat="1" ht="17.100000000000001" customHeight="1" x14ac:dyDescent="0.2">
      <c r="A4" s="6" t="s">
        <v>0</v>
      </c>
      <c r="B4" s="6" t="s">
        <v>131</v>
      </c>
      <c r="C4" s="6" t="s">
        <v>132</v>
      </c>
      <c r="D4" s="6"/>
      <c r="E4" s="6"/>
      <c r="F4" s="6" t="s">
        <v>133</v>
      </c>
      <c r="G4" s="6"/>
      <c r="H4" s="6"/>
      <c r="J4" s="29"/>
      <c r="K4" s="29"/>
      <c r="L4" s="29"/>
      <c r="M4" s="29"/>
      <c r="N4" s="29"/>
      <c r="O4" s="29"/>
      <c r="P4" s="29"/>
      <c r="Q4" s="29"/>
    </row>
    <row r="5" spans="1:17" s="3" customFormat="1" ht="17.100000000000001" customHeight="1" x14ac:dyDescent="0.2">
      <c r="A5" s="6"/>
      <c r="B5" s="6"/>
      <c r="C5" s="18" t="s">
        <v>2</v>
      </c>
      <c r="D5" s="18" t="s">
        <v>134</v>
      </c>
      <c r="E5" s="18" t="s">
        <v>135</v>
      </c>
      <c r="F5" s="18" t="s">
        <v>2</v>
      </c>
      <c r="G5" s="188" t="s">
        <v>136</v>
      </c>
      <c r="H5" s="18" t="s">
        <v>137</v>
      </c>
      <c r="J5" s="29"/>
      <c r="K5" s="29"/>
      <c r="L5" s="30"/>
      <c r="M5" s="30"/>
      <c r="N5" s="30"/>
      <c r="O5" s="30"/>
      <c r="P5" s="189"/>
      <c r="Q5" s="30"/>
    </row>
    <row r="6" spans="1:17" s="3" customFormat="1" ht="17.100000000000001" customHeight="1" x14ac:dyDescent="0.2">
      <c r="A6" s="19" t="s">
        <v>65</v>
      </c>
      <c r="B6" s="190">
        <v>15</v>
      </c>
      <c r="C6" s="191">
        <v>13117</v>
      </c>
      <c r="D6" s="191">
        <v>13978</v>
      </c>
      <c r="E6" s="191">
        <v>39</v>
      </c>
      <c r="F6" s="191">
        <v>65207</v>
      </c>
      <c r="G6" s="191">
        <v>33438</v>
      </c>
      <c r="H6" s="191">
        <v>31769</v>
      </c>
    </row>
    <row r="7" spans="1:17" s="3" customFormat="1" ht="17.100000000000001" customHeight="1" x14ac:dyDescent="0.2">
      <c r="A7" s="19" t="s">
        <v>66</v>
      </c>
      <c r="B7" s="190">
        <v>15</v>
      </c>
      <c r="C7" s="191">
        <v>13109</v>
      </c>
      <c r="D7" s="191">
        <v>13070</v>
      </c>
      <c r="E7" s="191">
        <v>39</v>
      </c>
      <c r="F7" s="191">
        <v>65180</v>
      </c>
      <c r="G7" s="191">
        <v>33411</v>
      </c>
      <c r="H7" s="191">
        <v>31769</v>
      </c>
    </row>
    <row r="8" spans="1:17" s="3" customFormat="1" ht="17.100000000000001" customHeight="1" x14ac:dyDescent="0.2">
      <c r="A8" s="19" t="s">
        <v>67</v>
      </c>
      <c r="B8" s="190">
        <v>15</v>
      </c>
      <c r="C8" s="191">
        <v>12992</v>
      </c>
      <c r="D8" s="191">
        <v>12953</v>
      </c>
      <c r="E8" s="191">
        <v>39</v>
      </c>
      <c r="F8" s="191">
        <v>64724</v>
      </c>
      <c r="G8" s="191">
        <v>32955</v>
      </c>
      <c r="H8" s="191">
        <v>31769</v>
      </c>
    </row>
    <row r="9" spans="1:17" s="3" customFormat="1" ht="17.100000000000001" customHeight="1" x14ac:dyDescent="0.2">
      <c r="A9" s="19" t="s">
        <v>70</v>
      </c>
      <c r="B9" s="190">
        <v>15</v>
      </c>
      <c r="C9" s="191">
        <v>12992</v>
      </c>
      <c r="D9" s="191">
        <v>12953</v>
      </c>
      <c r="E9" s="191">
        <v>39</v>
      </c>
      <c r="F9" s="191">
        <v>64724</v>
      </c>
      <c r="G9" s="191">
        <v>32955</v>
      </c>
      <c r="H9" s="191">
        <v>31769</v>
      </c>
    </row>
    <row r="10" spans="1:17" s="3" customFormat="1" ht="17.100000000000001" customHeight="1" x14ac:dyDescent="0.2">
      <c r="A10" s="19" t="s">
        <v>72</v>
      </c>
      <c r="B10" s="190">
        <v>15</v>
      </c>
      <c r="C10" s="191">
        <v>14749</v>
      </c>
      <c r="D10" s="191">
        <v>14710</v>
      </c>
      <c r="E10" s="191">
        <v>39</v>
      </c>
      <c r="F10" s="191">
        <v>71646</v>
      </c>
      <c r="G10" s="191">
        <v>35364</v>
      </c>
      <c r="H10" s="191">
        <v>36282</v>
      </c>
    </row>
    <row r="11" spans="1:17" s="3" customFormat="1" ht="17.100000000000001" customHeight="1" x14ac:dyDescent="0.2">
      <c r="A11" s="19" t="s">
        <v>73</v>
      </c>
      <c r="B11" s="190">
        <v>15</v>
      </c>
      <c r="C11" s="191">
        <v>14749</v>
      </c>
      <c r="D11" s="191">
        <v>14710</v>
      </c>
      <c r="E11" s="191">
        <v>39</v>
      </c>
      <c r="F11" s="191">
        <v>71721</v>
      </c>
      <c r="G11" s="191">
        <v>35364</v>
      </c>
      <c r="H11" s="191">
        <v>36357</v>
      </c>
    </row>
    <row r="12" spans="1:17" s="3" customFormat="1" ht="17.100000000000001" customHeight="1" x14ac:dyDescent="0.2">
      <c r="A12" s="19" t="s">
        <v>74</v>
      </c>
      <c r="B12" s="190">
        <v>15</v>
      </c>
      <c r="C12" s="191">
        <v>14770</v>
      </c>
      <c r="D12" s="191">
        <v>14731</v>
      </c>
      <c r="E12" s="191">
        <v>39</v>
      </c>
      <c r="F12" s="191">
        <v>71721</v>
      </c>
      <c r="G12" s="191">
        <v>35364</v>
      </c>
      <c r="H12" s="191">
        <v>36357</v>
      </c>
    </row>
    <row r="13" spans="1:17" s="3" customFormat="1" ht="17.100000000000001" customHeight="1" x14ac:dyDescent="0.2">
      <c r="A13" s="19" t="s">
        <v>75</v>
      </c>
      <c r="B13" s="190">
        <v>15</v>
      </c>
      <c r="C13" s="191">
        <v>15123</v>
      </c>
      <c r="D13" s="191">
        <v>15084</v>
      </c>
      <c r="E13" s="191">
        <v>39</v>
      </c>
      <c r="F13" s="191">
        <v>71721</v>
      </c>
      <c r="G13" s="191">
        <v>35364</v>
      </c>
      <c r="H13" s="191">
        <v>36357</v>
      </c>
    </row>
    <row r="14" spans="1:17" s="3" customFormat="1" ht="17.100000000000001" customHeight="1" x14ac:dyDescent="0.2">
      <c r="A14" s="19" t="s">
        <v>76</v>
      </c>
      <c r="B14" s="190">
        <v>15</v>
      </c>
      <c r="C14" s="191">
        <v>15101</v>
      </c>
      <c r="D14" s="191">
        <v>15062</v>
      </c>
      <c r="E14" s="191">
        <v>39</v>
      </c>
      <c r="F14" s="191">
        <v>71721</v>
      </c>
      <c r="G14" s="191">
        <v>35364</v>
      </c>
      <c r="H14" s="191">
        <v>36357</v>
      </c>
      <c r="J14" s="57"/>
      <c r="K14" s="29"/>
      <c r="L14" s="192"/>
      <c r="M14" s="192"/>
      <c r="N14" s="192"/>
      <c r="O14" s="192"/>
      <c r="P14" s="192"/>
      <c r="Q14" s="192"/>
    </row>
    <row r="15" spans="1:17" s="3" customFormat="1" ht="17.100000000000001" customHeight="1" x14ac:dyDescent="0.2">
      <c r="A15" s="19" t="s">
        <v>78</v>
      </c>
      <c r="B15" s="190">
        <v>15</v>
      </c>
      <c r="C15" s="191">
        <v>15257</v>
      </c>
      <c r="D15" s="191">
        <v>15218</v>
      </c>
      <c r="E15" s="191">
        <v>39</v>
      </c>
      <c r="F15" s="191">
        <v>71721</v>
      </c>
      <c r="G15" s="191">
        <v>35364</v>
      </c>
      <c r="H15" s="191">
        <v>36357</v>
      </c>
      <c r="J15" s="57"/>
      <c r="K15" s="29"/>
      <c r="L15" s="192"/>
      <c r="M15" s="192"/>
      <c r="N15" s="192"/>
      <c r="O15" s="192"/>
      <c r="P15" s="192"/>
      <c r="Q15" s="192"/>
    </row>
    <row r="16" spans="1:17" s="3" customFormat="1" ht="17.100000000000001" customHeight="1" x14ac:dyDescent="0.2">
      <c r="A16" s="19" t="s">
        <v>79</v>
      </c>
      <c r="B16" s="190">
        <v>15</v>
      </c>
      <c r="C16" s="191">
        <v>15257</v>
      </c>
      <c r="D16" s="191">
        <v>15218</v>
      </c>
      <c r="E16" s="191">
        <v>39</v>
      </c>
      <c r="F16" s="191">
        <v>71721</v>
      </c>
      <c r="G16" s="191">
        <v>35364</v>
      </c>
      <c r="H16" s="191">
        <v>36357</v>
      </c>
      <c r="J16" s="140"/>
      <c r="K16" s="140"/>
      <c r="L16" s="140"/>
      <c r="M16" s="140"/>
      <c r="N16" s="140"/>
      <c r="O16" s="140"/>
      <c r="P16" s="140"/>
      <c r="Q16" s="140"/>
    </row>
    <row r="17" spans="1:17" s="3" customFormat="1" ht="17.100000000000001" customHeight="1" x14ac:dyDescent="0.2">
      <c r="A17" s="19" t="s">
        <v>90</v>
      </c>
      <c r="B17" s="190">
        <v>15</v>
      </c>
      <c r="C17" s="191">
        <v>15796</v>
      </c>
      <c r="D17" s="191">
        <v>15757</v>
      </c>
      <c r="E17" s="191">
        <v>39</v>
      </c>
      <c r="F17" s="191">
        <v>73263</v>
      </c>
      <c r="G17" s="191">
        <v>35314</v>
      </c>
      <c r="H17" s="191">
        <v>37949</v>
      </c>
      <c r="J17" s="140"/>
      <c r="K17" s="140"/>
      <c r="L17" s="140"/>
      <c r="M17" s="140"/>
      <c r="N17" s="140"/>
      <c r="O17" s="140"/>
      <c r="P17" s="140"/>
      <c r="Q17" s="140"/>
    </row>
    <row r="18" spans="1:17" s="3" customFormat="1" ht="17.100000000000001" customHeight="1" x14ac:dyDescent="0.2">
      <c r="A18" s="19" t="s">
        <v>92</v>
      </c>
      <c r="B18" s="190">
        <v>15</v>
      </c>
      <c r="C18" s="191">
        <v>15796</v>
      </c>
      <c r="D18" s="191">
        <v>15757</v>
      </c>
      <c r="E18" s="191">
        <v>39</v>
      </c>
      <c r="F18" s="191">
        <v>73263</v>
      </c>
      <c r="G18" s="191">
        <v>35314</v>
      </c>
      <c r="H18" s="191">
        <v>37949</v>
      </c>
      <c r="J18" s="140"/>
      <c r="K18" s="140"/>
      <c r="L18" s="140"/>
      <c r="M18" s="140"/>
      <c r="N18" s="140"/>
      <c r="O18" s="140"/>
      <c r="P18" s="140"/>
      <c r="Q18" s="140"/>
    </row>
    <row r="19" spans="1:17" s="3" customFormat="1" ht="17.100000000000001" customHeight="1" x14ac:dyDescent="0.2">
      <c r="A19" s="19" t="s">
        <v>202</v>
      </c>
      <c r="B19" s="190">
        <v>14</v>
      </c>
      <c r="C19" s="191">
        <v>14683</v>
      </c>
      <c r="D19" s="191">
        <v>14644</v>
      </c>
      <c r="E19" s="191">
        <v>39</v>
      </c>
      <c r="F19" s="193">
        <v>71548</v>
      </c>
      <c r="G19" s="191">
        <v>35964</v>
      </c>
      <c r="H19" s="191">
        <v>35584</v>
      </c>
      <c r="J19" s="140"/>
      <c r="K19" s="140"/>
      <c r="L19" s="140"/>
      <c r="M19" s="140"/>
      <c r="N19" s="140"/>
      <c r="O19" s="140"/>
      <c r="P19" s="140"/>
      <c r="Q19" s="140"/>
    </row>
    <row r="20" spans="1:17" s="3" customFormat="1" ht="17.100000000000001" customHeight="1" x14ac:dyDescent="0.2">
      <c r="A20" s="19" t="s">
        <v>199</v>
      </c>
      <c r="B20" s="190">
        <v>13</v>
      </c>
      <c r="C20" s="191">
        <v>13787</v>
      </c>
      <c r="D20" s="191">
        <v>13748</v>
      </c>
      <c r="E20" s="191">
        <v>39</v>
      </c>
      <c r="F20" s="191">
        <v>65551</v>
      </c>
      <c r="G20" s="191">
        <v>31785</v>
      </c>
      <c r="H20" s="191">
        <v>33766</v>
      </c>
      <c r="K20" s="140"/>
      <c r="L20" s="140"/>
      <c r="M20" s="140"/>
      <c r="N20" s="140"/>
      <c r="O20" s="140"/>
      <c r="P20" s="140"/>
      <c r="Q20" s="140"/>
    </row>
    <row r="21" spans="1:17" s="3" customFormat="1" ht="17.100000000000001" customHeight="1" x14ac:dyDescent="0.2">
      <c r="A21" s="65" t="s">
        <v>203</v>
      </c>
      <c r="B21" s="194">
        <v>12</v>
      </c>
      <c r="C21" s="191">
        <v>11958</v>
      </c>
      <c r="D21" s="191">
        <v>11919</v>
      </c>
      <c r="E21" s="191">
        <v>39</v>
      </c>
      <c r="F21" s="191">
        <v>60327</v>
      </c>
      <c r="G21" s="191">
        <v>30725</v>
      </c>
      <c r="H21" s="191">
        <v>29602</v>
      </c>
      <c r="I21" s="113"/>
      <c r="J21" s="195"/>
      <c r="K21" s="140"/>
      <c r="L21" s="140"/>
      <c r="M21" s="140"/>
      <c r="N21" s="140"/>
      <c r="O21" s="140"/>
      <c r="P21" s="140"/>
      <c r="Q21" s="140"/>
    </row>
    <row r="22" spans="1:17" s="3" customFormat="1" ht="17.100000000000001" customHeight="1" x14ac:dyDescent="0.2">
      <c r="A22" s="65" t="s">
        <v>207</v>
      </c>
      <c r="B22" s="194">
        <v>8</v>
      </c>
      <c r="C22" s="191">
        <v>6550</v>
      </c>
      <c r="D22" s="191">
        <v>6515</v>
      </c>
      <c r="E22" s="191">
        <v>35</v>
      </c>
      <c r="F22" s="191">
        <v>37852</v>
      </c>
      <c r="G22" s="191">
        <v>19454</v>
      </c>
      <c r="H22" s="191">
        <v>18398</v>
      </c>
      <c r="I22" s="113"/>
      <c r="J22" s="195"/>
      <c r="K22" s="140"/>
      <c r="L22" s="140"/>
      <c r="M22" s="140"/>
      <c r="N22" s="140"/>
      <c r="O22" s="140"/>
      <c r="P22" s="140"/>
      <c r="Q22" s="140"/>
    </row>
    <row r="23" spans="1:17" s="3" customFormat="1" ht="17.100000000000001" customHeight="1" x14ac:dyDescent="0.2">
      <c r="A23" s="65" t="s">
        <v>233</v>
      </c>
      <c r="B23" s="194">
        <v>8</v>
      </c>
      <c r="C23" s="191">
        <v>6550</v>
      </c>
      <c r="D23" s="191">
        <v>6515</v>
      </c>
      <c r="E23" s="191">
        <v>35</v>
      </c>
      <c r="F23" s="191">
        <v>37852</v>
      </c>
      <c r="G23" s="191">
        <v>19454</v>
      </c>
      <c r="H23" s="191">
        <v>18398</v>
      </c>
      <c r="I23" s="113"/>
      <c r="J23" s="195"/>
      <c r="K23" s="140"/>
      <c r="L23" s="140"/>
      <c r="M23" s="140"/>
      <c r="N23" s="140"/>
      <c r="O23" s="140"/>
      <c r="P23" s="140"/>
      <c r="Q23" s="140"/>
    </row>
    <row r="24" spans="1:17" s="3" customFormat="1" ht="17.100000000000001" customHeight="1" x14ac:dyDescent="0.2">
      <c r="A24" s="65" t="s">
        <v>246</v>
      </c>
      <c r="B24" s="194">
        <v>8</v>
      </c>
      <c r="C24" s="191">
        <v>6550</v>
      </c>
      <c r="D24" s="191">
        <v>6515</v>
      </c>
      <c r="E24" s="191">
        <v>35</v>
      </c>
      <c r="F24" s="191">
        <v>37852</v>
      </c>
      <c r="G24" s="191">
        <v>19454</v>
      </c>
      <c r="H24" s="191">
        <v>18398</v>
      </c>
      <c r="I24" s="113"/>
      <c r="J24" s="195"/>
      <c r="K24" s="140"/>
      <c r="L24" s="140"/>
      <c r="M24" s="140"/>
      <c r="N24" s="140"/>
      <c r="O24" s="140"/>
      <c r="P24" s="140"/>
      <c r="Q24" s="140"/>
    </row>
    <row r="25" spans="1:17" s="3" customFormat="1" ht="17.100000000000001" customHeight="1" x14ac:dyDescent="0.2">
      <c r="A25" s="65" t="s">
        <v>258</v>
      </c>
      <c r="B25" s="194">
        <v>8</v>
      </c>
      <c r="C25" s="191">
        <v>6550</v>
      </c>
      <c r="D25" s="191">
        <v>6515</v>
      </c>
      <c r="E25" s="191">
        <v>35</v>
      </c>
      <c r="F25" s="191">
        <v>37852</v>
      </c>
      <c r="G25" s="191">
        <v>19454</v>
      </c>
      <c r="H25" s="191">
        <v>18398</v>
      </c>
      <c r="I25" s="113"/>
      <c r="J25" s="195"/>
      <c r="K25" s="140"/>
      <c r="L25" s="140"/>
      <c r="M25" s="140"/>
      <c r="N25" s="140"/>
      <c r="O25" s="140"/>
      <c r="P25" s="140"/>
      <c r="Q25" s="140"/>
    </row>
    <row r="26" spans="1:17" s="3" customFormat="1" ht="17.100000000000001" customHeight="1" x14ac:dyDescent="0.2">
      <c r="A26" s="148" t="s">
        <v>195</v>
      </c>
      <c r="B26" s="195"/>
      <c r="C26" s="195"/>
      <c r="D26" s="195"/>
      <c r="E26" s="195"/>
      <c r="F26" s="195"/>
      <c r="G26" s="195"/>
      <c r="H26" s="113"/>
      <c r="I26" s="113"/>
      <c r="J26" s="195"/>
      <c r="K26" s="140"/>
      <c r="L26" s="140"/>
      <c r="M26" s="140"/>
      <c r="N26" s="140"/>
      <c r="O26" s="140"/>
      <c r="P26" s="140"/>
      <c r="Q26" s="140"/>
    </row>
    <row r="27" spans="1:17" s="3" customFormat="1" ht="17.100000000000001" customHeight="1" x14ac:dyDescent="0.2">
      <c r="A27" s="148" t="s">
        <v>241</v>
      </c>
      <c r="B27" s="195"/>
      <c r="C27" s="195"/>
      <c r="D27" s="195"/>
      <c r="E27" s="195"/>
      <c r="F27" s="195"/>
      <c r="G27" s="195"/>
      <c r="H27" s="113"/>
      <c r="I27" s="113"/>
      <c r="J27" s="195"/>
      <c r="K27" s="140"/>
      <c r="L27" s="140"/>
      <c r="M27" s="140"/>
      <c r="N27" s="140"/>
      <c r="O27" s="140"/>
      <c r="P27" s="140"/>
      <c r="Q27" s="140"/>
    </row>
    <row r="28" spans="1:17" s="3" customFormat="1" ht="17.100000000000001" customHeight="1" x14ac:dyDescent="0.2">
      <c r="A28" s="140"/>
      <c r="B28" s="140"/>
      <c r="C28" s="140"/>
      <c r="D28" s="140"/>
      <c r="E28" s="140"/>
      <c r="F28" s="140"/>
      <c r="G28" s="140"/>
      <c r="J28" s="140"/>
      <c r="K28" s="140"/>
      <c r="L28" s="140"/>
      <c r="M28" s="140"/>
      <c r="N28" s="140"/>
      <c r="O28" s="140"/>
      <c r="P28" s="140"/>
      <c r="Q28" s="140"/>
    </row>
    <row r="29" spans="1:17" s="3" customFormat="1" ht="13.5" customHeight="1" x14ac:dyDescent="0.2">
      <c r="A29" s="140"/>
      <c r="B29" s="140"/>
      <c r="C29" s="140"/>
      <c r="D29" s="140"/>
      <c r="E29" s="140"/>
      <c r="F29" s="140"/>
      <c r="G29" s="140"/>
      <c r="J29" s="140"/>
      <c r="K29" s="140"/>
      <c r="L29" s="140"/>
      <c r="M29" s="140"/>
      <c r="N29" s="140"/>
      <c r="O29" s="140"/>
      <c r="P29" s="140"/>
      <c r="Q29" s="140"/>
    </row>
    <row r="30" spans="1:17" s="3" customFormat="1" ht="13.5" customHeight="1" x14ac:dyDescent="0.2">
      <c r="A30" s="140"/>
      <c r="B30" s="140"/>
      <c r="C30" s="140"/>
      <c r="D30" s="140"/>
      <c r="E30" s="140"/>
      <c r="F30" s="140"/>
      <c r="G30" s="140"/>
      <c r="J30" s="140"/>
      <c r="K30" s="140"/>
      <c r="L30" s="140"/>
      <c r="M30" s="140"/>
      <c r="N30" s="140"/>
      <c r="O30" s="140"/>
      <c r="P30" s="140"/>
      <c r="Q30" s="140"/>
    </row>
    <row r="31" spans="1:17" s="3" customFormat="1" ht="13.5" customHeight="1" x14ac:dyDescent="0.2">
      <c r="A31" s="140"/>
      <c r="B31" s="140"/>
      <c r="C31" s="140"/>
      <c r="D31" s="140"/>
      <c r="E31" s="140"/>
      <c r="F31" s="140"/>
      <c r="G31" s="140"/>
      <c r="J31" s="140"/>
      <c r="K31" s="140"/>
      <c r="L31" s="140"/>
      <c r="M31" s="140"/>
      <c r="N31" s="140"/>
      <c r="O31" s="140"/>
      <c r="P31" s="140"/>
      <c r="Q31" s="140"/>
    </row>
    <row r="32" spans="1:17" s="3" customFormat="1" ht="13.5" customHeight="1" x14ac:dyDescent="0.2">
      <c r="A32" s="140"/>
      <c r="B32" s="140"/>
      <c r="C32" s="140"/>
      <c r="D32" s="140"/>
      <c r="E32" s="140"/>
      <c r="F32" s="140"/>
      <c r="G32" s="140"/>
      <c r="J32" s="140"/>
      <c r="K32" s="140"/>
      <c r="L32" s="140"/>
      <c r="M32" s="140"/>
      <c r="N32" s="140"/>
      <c r="O32" s="140"/>
      <c r="P32" s="140"/>
      <c r="Q32" s="140"/>
    </row>
    <row r="33" spans="1:17" s="3" customFormat="1" ht="13.5" customHeight="1" x14ac:dyDescent="0.2">
      <c r="A33" s="140"/>
      <c r="B33" s="140"/>
      <c r="C33" s="140"/>
      <c r="D33" s="140"/>
      <c r="E33" s="140"/>
      <c r="F33" s="140"/>
      <c r="G33" s="140"/>
      <c r="J33" s="140"/>
      <c r="K33" s="140"/>
      <c r="L33" s="140"/>
      <c r="M33" s="140"/>
      <c r="N33" s="140"/>
      <c r="O33" s="140"/>
      <c r="P33" s="140"/>
      <c r="Q33" s="140"/>
    </row>
    <row r="34" spans="1:17" s="3" customFormat="1" ht="13.5" customHeight="1" x14ac:dyDescent="0.2">
      <c r="A34" s="140"/>
      <c r="B34" s="140"/>
      <c r="C34" s="140"/>
      <c r="D34" s="140"/>
      <c r="E34" s="140"/>
      <c r="F34" s="140"/>
      <c r="G34" s="140"/>
      <c r="J34" s="140"/>
      <c r="K34" s="140"/>
      <c r="L34" s="140"/>
      <c r="M34" s="140"/>
      <c r="N34" s="140"/>
      <c r="O34" s="140"/>
      <c r="P34" s="140"/>
      <c r="Q34" s="140"/>
    </row>
    <row r="35" spans="1:17" s="3" customFormat="1" ht="13.5" customHeight="1" x14ac:dyDescent="0.2">
      <c r="A35" s="140"/>
      <c r="B35" s="140"/>
      <c r="C35" s="140"/>
      <c r="D35" s="140"/>
      <c r="E35" s="140"/>
      <c r="F35" s="140"/>
      <c r="G35" s="140"/>
      <c r="J35" s="140"/>
      <c r="K35" s="140"/>
      <c r="L35" s="140"/>
      <c r="M35" s="140"/>
      <c r="N35" s="140"/>
      <c r="O35" s="140"/>
      <c r="P35" s="140"/>
      <c r="Q35" s="140"/>
    </row>
    <row r="36" spans="1:17" s="3" customFormat="1" ht="13.5" customHeight="1" x14ac:dyDescent="0.2">
      <c r="A36" s="140"/>
      <c r="B36" s="140"/>
      <c r="C36" s="140"/>
      <c r="D36" s="140"/>
      <c r="E36" s="140"/>
      <c r="F36" s="140"/>
      <c r="G36" s="140"/>
      <c r="J36" s="140"/>
      <c r="K36" s="140"/>
      <c r="L36" s="140"/>
      <c r="M36" s="140"/>
      <c r="N36" s="140"/>
      <c r="O36" s="140"/>
      <c r="P36" s="140"/>
      <c r="Q36" s="140"/>
    </row>
    <row r="37" spans="1:17" s="3" customFormat="1" ht="13.5" customHeight="1" x14ac:dyDescent="0.2">
      <c r="A37" s="140"/>
      <c r="B37" s="140"/>
      <c r="C37" s="140"/>
      <c r="D37" s="140"/>
      <c r="E37" s="140"/>
      <c r="F37" s="140"/>
      <c r="G37" s="140"/>
      <c r="J37" s="140"/>
      <c r="K37" s="140"/>
      <c r="L37" s="140"/>
      <c r="M37" s="140"/>
      <c r="N37" s="140"/>
      <c r="O37" s="140"/>
      <c r="P37" s="140"/>
      <c r="Q37" s="140"/>
    </row>
    <row r="38" spans="1:17" s="3" customFormat="1" ht="13.5" customHeight="1" x14ac:dyDescent="0.2">
      <c r="A38" s="140"/>
      <c r="B38" s="140"/>
      <c r="C38" s="140"/>
      <c r="D38" s="140"/>
      <c r="E38" s="140"/>
      <c r="F38" s="140"/>
      <c r="G38" s="140"/>
      <c r="J38" s="140"/>
      <c r="K38" s="140"/>
      <c r="L38" s="140"/>
      <c r="M38" s="140"/>
      <c r="N38" s="140"/>
      <c r="O38" s="140"/>
      <c r="P38" s="140"/>
      <c r="Q38" s="140"/>
    </row>
    <row r="39" spans="1:17" s="3" customFormat="1" ht="13.5" customHeight="1" x14ac:dyDescent="0.2">
      <c r="A39" s="140"/>
      <c r="B39" s="140"/>
      <c r="C39" s="140"/>
      <c r="D39" s="140"/>
      <c r="E39" s="140"/>
      <c r="F39" s="140"/>
      <c r="G39" s="140"/>
      <c r="J39" s="140"/>
      <c r="K39" s="140"/>
      <c r="L39" s="140"/>
      <c r="M39" s="140"/>
      <c r="N39" s="140"/>
      <c r="O39" s="140"/>
      <c r="P39" s="140"/>
      <c r="Q39" s="140"/>
    </row>
    <row r="40" spans="1:17" s="3" customFormat="1" ht="13.5" customHeight="1" x14ac:dyDescent="0.2">
      <c r="A40" s="140"/>
      <c r="B40" s="140"/>
      <c r="C40" s="140"/>
      <c r="D40" s="140"/>
      <c r="E40" s="140"/>
      <c r="F40" s="140"/>
      <c r="G40" s="140"/>
      <c r="J40" s="140"/>
      <c r="K40" s="140"/>
      <c r="L40" s="140"/>
      <c r="M40" s="140"/>
      <c r="N40" s="140"/>
      <c r="O40" s="140"/>
      <c r="P40" s="140"/>
      <c r="Q40" s="140"/>
    </row>
    <row r="41" spans="1:17" s="3" customFormat="1" ht="13.5" customHeight="1" x14ac:dyDescent="0.2">
      <c r="A41" s="140"/>
      <c r="B41" s="140"/>
      <c r="C41" s="140"/>
      <c r="D41" s="140"/>
      <c r="E41" s="140"/>
      <c r="F41" s="140"/>
      <c r="G41" s="140"/>
      <c r="J41" s="140"/>
      <c r="K41" s="140"/>
      <c r="L41" s="140"/>
      <c r="M41" s="140"/>
      <c r="N41" s="140"/>
      <c r="O41" s="140"/>
      <c r="P41" s="140"/>
      <c r="Q41" s="140"/>
    </row>
    <row r="42" spans="1:17" s="3" customFormat="1" ht="13.5" customHeight="1" x14ac:dyDescent="0.2">
      <c r="A42" s="140"/>
      <c r="B42" s="140"/>
      <c r="C42" s="140"/>
      <c r="D42" s="140"/>
      <c r="E42" s="140"/>
      <c r="F42" s="140"/>
      <c r="G42" s="140"/>
      <c r="J42" s="140"/>
      <c r="K42" s="140"/>
      <c r="L42" s="140"/>
      <c r="M42" s="140"/>
      <c r="N42" s="140"/>
      <c r="O42" s="140"/>
      <c r="P42" s="140"/>
      <c r="Q42" s="140"/>
    </row>
    <row r="43" spans="1:17" s="3" customFormat="1" ht="13.5" customHeight="1" x14ac:dyDescent="0.2">
      <c r="A43" s="140"/>
      <c r="B43" s="140"/>
      <c r="C43" s="140"/>
      <c r="D43" s="140"/>
      <c r="E43" s="140"/>
      <c r="F43" s="140"/>
      <c r="G43" s="140"/>
      <c r="J43" s="140"/>
      <c r="K43" s="140"/>
      <c r="L43" s="140"/>
      <c r="M43" s="140"/>
      <c r="N43" s="140"/>
      <c r="O43" s="140"/>
      <c r="P43" s="140"/>
      <c r="Q43" s="140"/>
    </row>
    <row r="44" spans="1:17" s="140" customFormat="1" ht="13.5" customHeight="1" x14ac:dyDescent="0.15"/>
    <row r="45" spans="1:17" s="29" customFormat="1" ht="13.5" customHeight="1" x14ac:dyDescent="0.15"/>
    <row r="46" spans="1:17" s="29" customFormat="1" ht="13.5" customHeight="1" x14ac:dyDescent="0.15"/>
  </sheetData>
  <sheetProtection formatCells="0" insertColumns="0" insertRows="0"/>
  <mergeCells count="4">
    <mergeCell ref="A4:A5"/>
    <mergeCell ref="B4:B5"/>
    <mergeCell ref="C4:E4"/>
    <mergeCell ref="F4:H4"/>
  </mergeCells>
  <phoneticPr fontId="3"/>
  <pageMargins left="0.78740157480314965" right="0.78740157480314965" top="0.78740157480314965" bottom="0.59055118110236227" header="0.51181102362204722" footer="0.51181102362204722"/>
  <pageSetup paperSize="9" scale="96" orientation="landscape" verticalDpi="300" r:id="rId1"/>
  <headerFooter scaleWithDoc="0" alignWithMargins="0">
    <oddFooter>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B649F-02B1-4A73-A2BA-A10D17A09B37}">
  <dimension ref="A1:M40"/>
  <sheetViews>
    <sheetView view="pageBreakPreview" zoomScaleNormal="100" zoomScaleSheetLayoutView="100" workbookViewId="0"/>
  </sheetViews>
  <sheetFormatPr defaultRowHeight="13.5" x14ac:dyDescent="0.15"/>
  <cols>
    <col min="1" max="1" width="9.625" style="2" customWidth="1"/>
    <col min="2" max="16384" width="9" style="2"/>
  </cols>
  <sheetData>
    <row r="1" spans="1:13" ht="20.25" customHeight="1" x14ac:dyDescent="0.2">
      <c r="A1" s="3" t="s">
        <v>138</v>
      </c>
    </row>
    <row r="2" spans="1:13" ht="12.95" customHeight="1" x14ac:dyDescent="0.2">
      <c r="A2" s="3"/>
    </row>
    <row r="3" spans="1:13" ht="13.5" customHeight="1" x14ac:dyDescent="0.15">
      <c r="L3" s="154" t="s">
        <v>12</v>
      </c>
      <c r="M3" s="154"/>
    </row>
    <row r="4" spans="1:13" ht="13.5" customHeight="1" x14ac:dyDescent="0.15">
      <c r="A4" s="6" t="s">
        <v>0</v>
      </c>
      <c r="B4" s="6" t="s">
        <v>139</v>
      </c>
      <c r="C4" s="12" t="s">
        <v>140</v>
      </c>
      <c r="D4" s="12"/>
      <c r="E4" s="12"/>
      <c r="F4" s="12"/>
      <c r="G4" s="12" t="s">
        <v>141</v>
      </c>
      <c r="H4" s="12"/>
      <c r="I4" s="12"/>
      <c r="J4" s="12" t="s">
        <v>142</v>
      </c>
      <c r="K4" s="12"/>
      <c r="L4" s="6" t="s">
        <v>143</v>
      </c>
      <c r="M4" s="5" t="s">
        <v>144</v>
      </c>
    </row>
    <row r="5" spans="1:13" ht="13.5" customHeight="1" x14ac:dyDescent="0.15">
      <c r="A5" s="6"/>
      <c r="B5" s="6"/>
      <c r="C5" s="109" t="s">
        <v>2</v>
      </c>
      <c r="D5" s="109" t="s">
        <v>145</v>
      </c>
      <c r="E5" s="109" t="s">
        <v>146</v>
      </c>
      <c r="F5" s="109" t="s">
        <v>147</v>
      </c>
      <c r="G5" s="109" t="s">
        <v>2</v>
      </c>
      <c r="H5" s="109" t="s">
        <v>148</v>
      </c>
      <c r="I5" s="109" t="s">
        <v>149</v>
      </c>
      <c r="J5" s="196" t="s">
        <v>150</v>
      </c>
      <c r="K5" s="196" t="s">
        <v>151</v>
      </c>
      <c r="L5" s="6"/>
      <c r="M5" s="5"/>
    </row>
    <row r="6" spans="1:13" ht="17.100000000000001" customHeight="1" x14ac:dyDescent="0.15">
      <c r="A6" s="18" t="s">
        <v>64</v>
      </c>
      <c r="B6" s="197">
        <v>12</v>
      </c>
      <c r="C6" s="197">
        <v>61295</v>
      </c>
      <c r="D6" s="197">
        <v>51297</v>
      </c>
      <c r="E6" s="197">
        <v>9956</v>
      </c>
      <c r="F6" s="197">
        <v>42</v>
      </c>
      <c r="G6" s="197">
        <v>260</v>
      </c>
      <c r="H6" s="197">
        <v>172</v>
      </c>
      <c r="I6" s="197">
        <v>88</v>
      </c>
      <c r="J6" s="197">
        <v>130033</v>
      </c>
      <c r="K6" s="197">
        <v>126135</v>
      </c>
      <c r="L6" s="197">
        <v>12</v>
      </c>
      <c r="M6" s="197">
        <v>12</v>
      </c>
    </row>
    <row r="7" spans="1:13" ht="17.100000000000001" customHeight="1" x14ac:dyDescent="0.15">
      <c r="A7" s="18" t="s">
        <v>65</v>
      </c>
      <c r="B7" s="198">
        <v>12</v>
      </c>
      <c r="C7" s="199">
        <v>61295</v>
      </c>
      <c r="D7" s="199">
        <v>51297</v>
      </c>
      <c r="E7" s="199">
        <v>9956</v>
      </c>
      <c r="F7" s="199">
        <v>42</v>
      </c>
      <c r="G7" s="199">
        <v>262</v>
      </c>
      <c r="H7" s="199">
        <v>177</v>
      </c>
      <c r="I7" s="199">
        <v>85</v>
      </c>
      <c r="J7" s="199">
        <v>130033</v>
      </c>
      <c r="K7" s="199">
        <v>126135</v>
      </c>
      <c r="L7" s="199">
        <v>12</v>
      </c>
      <c r="M7" s="199">
        <v>12</v>
      </c>
    </row>
    <row r="8" spans="1:13" ht="17.100000000000001" customHeight="1" x14ac:dyDescent="0.15">
      <c r="A8" s="18" t="s">
        <v>66</v>
      </c>
      <c r="B8" s="198">
        <v>12</v>
      </c>
      <c r="C8" s="200">
        <v>60893</v>
      </c>
      <c r="D8" s="200">
        <v>50895</v>
      </c>
      <c r="E8" s="200">
        <v>9956</v>
      </c>
      <c r="F8" s="200">
        <v>42</v>
      </c>
      <c r="G8" s="200">
        <v>270</v>
      </c>
      <c r="H8" s="200">
        <v>183</v>
      </c>
      <c r="I8" s="200">
        <v>87</v>
      </c>
      <c r="J8" s="200">
        <v>130033</v>
      </c>
      <c r="K8" s="200">
        <v>129054</v>
      </c>
      <c r="L8" s="200">
        <v>12</v>
      </c>
      <c r="M8" s="200">
        <v>12</v>
      </c>
    </row>
    <row r="9" spans="1:13" ht="17.100000000000001" customHeight="1" x14ac:dyDescent="0.15">
      <c r="A9" s="18" t="s">
        <v>67</v>
      </c>
      <c r="B9" s="198">
        <v>12</v>
      </c>
      <c r="C9" s="199">
        <v>62092</v>
      </c>
      <c r="D9" s="199">
        <v>52094</v>
      </c>
      <c r="E9" s="199">
        <v>9956</v>
      </c>
      <c r="F9" s="199">
        <v>42</v>
      </c>
      <c r="G9" s="199">
        <v>274</v>
      </c>
      <c r="H9" s="199">
        <v>183</v>
      </c>
      <c r="I9" s="199">
        <v>91</v>
      </c>
      <c r="J9" s="199">
        <v>131929</v>
      </c>
      <c r="K9" s="199">
        <v>132151</v>
      </c>
      <c r="L9" s="199">
        <v>12</v>
      </c>
      <c r="M9" s="199">
        <v>12</v>
      </c>
    </row>
    <row r="10" spans="1:13" ht="17.100000000000001" customHeight="1" x14ac:dyDescent="0.15">
      <c r="A10" s="18" t="s">
        <v>70</v>
      </c>
      <c r="B10" s="198">
        <v>12</v>
      </c>
      <c r="C10" s="199">
        <v>62826</v>
      </c>
      <c r="D10" s="199">
        <v>52828</v>
      </c>
      <c r="E10" s="199">
        <v>9956</v>
      </c>
      <c r="F10" s="199">
        <v>42</v>
      </c>
      <c r="G10" s="199">
        <v>286</v>
      </c>
      <c r="H10" s="199">
        <v>191</v>
      </c>
      <c r="I10" s="199">
        <v>95</v>
      </c>
      <c r="J10" s="199">
        <v>129208</v>
      </c>
      <c r="K10" s="199">
        <v>137982</v>
      </c>
      <c r="L10" s="199">
        <v>12</v>
      </c>
      <c r="M10" s="199">
        <v>12</v>
      </c>
    </row>
    <row r="11" spans="1:13" ht="17.100000000000001" customHeight="1" x14ac:dyDescent="0.15">
      <c r="A11" s="18" t="s">
        <v>72</v>
      </c>
      <c r="B11" s="198">
        <v>12</v>
      </c>
      <c r="C11" s="199">
        <v>63240</v>
      </c>
      <c r="D11" s="199">
        <v>53048</v>
      </c>
      <c r="E11" s="199">
        <v>10150</v>
      </c>
      <c r="F11" s="199">
        <v>42</v>
      </c>
      <c r="G11" s="199">
        <v>284</v>
      </c>
      <c r="H11" s="199">
        <v>191</v>
      </c>
      <c r="I11" s="199">
        <v>93</v>
      </c>
      <c r="J11" s="199">
        <v>128584</v>
      </c>
      <c r="K11" s="199">
        <v>137982</v>
      </c>
      <c r="L11" s="199">
        <v>12</v>
      </c>
      <c r="M11" s="199">
        <v>12</v>
      </c>
    </row>
    <row r="12" spans="1:13" ht="17.100000000000001" customHeight="1" x14ac:dyDescent="0.15">
      <c r="A12" s="18" t="s">
        <v>73</v>
      </c>
      <c r="B12" s="198">
        <v>12</v>
      </c>
      <c r="C12" s="199">
        <v>63496</v>
      </c>
      <c r="D12" s="199">
        <v>53230</v>
      </c>
      <c r="E12" s="199">
        <v>10239</v>
      </c>
      <c r="F12" s="199">
        <v>27</v>
      </c>
      <c r="G12" s="199">
        <v>288</v>
      </c>
      <c r="H12" s="199">
        <v>195</v>
      </c>
      <c r="I12" s="199">
        <v>93</v>
      </c>
      <c r="J12" s="199">
        <v>129738</v>
      </c>
      <c r="K12" s="199">
        <v>137982</v>
      </c>
      <c r="L12" s="199">
        <v>12</v>
      </c>
      <c r="M12" s="199">
        <v>12</v>
      </c>
    </row>
    <row r="13" spans="1:13" ht="17.100000000000001" customHeight="1" x14ac:dyDescent="0.15">
      <c r="A13" s="18" t="s">
        <v>74</v>
      </c>
      <c r="B13" s="198">
        <v>12</v>
      </c>
      <c r="C13" s="199">
        <v>64798</v>
      </c>
      <c r="D13" s="199">
        <v>54406</v>
      </c>
      <c r="E13" s="199">
        <v>10365</v>
      </c>
      <c r="F13" s="199">
        <v>27</v>
      </c>
      <c r="G13" s="199">
        <v>297</v>
      </c>
      <c r="H13" s="199">
        <v>204</v>
      </c>
      <c r="I13" s="199">
        <v>93</v>
      </c>
      <c r="J13" s="199">
        <v>129738</v>
      </c>
      <c r="K13" s="199">
        <v>137982</v>
      </c>
      <c r="L13" s="199">
        <v>12</v>
      </c>
      <c r="M13" s="199">
        <v>12</v>
      </c>
    </row>
    <row r="14" spans="1:13" ht="17.100000000000001" customHeight="1" x14ac:dyDescent="0.15">
      <c r="A14" s="18" t="s">
        <v>75</v>
      </c>
      <c r="B14" s="198">
        <v>12</v>
      </c>
      <c r="C14" s="199">
        <v>64890</v>
      </c>
      <c r="D14" s="199">
        <v>54406</v>
      </c>
      <c r="E14" s="199">
        <v>10457</v>
      </c>
      <c r="F14" s="199">
        <v>27</v>
      </c>
      <c r="G14" s="199">
        <v>318</v>
      </c>
      <c r="H14" s="199">
        <v>202</v>
      </c>
      <c r="I14" s="199">
        <v>116</v>
      </c>
      <c r="J14" s="199">
        <v>129738</v>
      </c>
      <c r="K14" s="199">
        <v>139407</v>
      </c>
      <c r="L14" s="199">
        <v>12</v>
      </c>
      <c r="M14" s="199">
        <v>12</v>
      </c>
    </row>
    <row r="15" spans="1:13" ht="17.100000000000001" customHeight="1" x14ac:dyDescent="0.15">
      <c r="A15" s="18" t="s">
        <v>76</v>
      </c>
      <c r="B15" s="198">
        <v>12</v>
      </c>
      <c r="C15" s="199">
        <v>65010</v>
      </c>
      <c r="D15" s="199">
        <v>54406</v>
      </c>
      <c r="E15" s="199">
        <v>10577</v>
      </c>
      <c r="F15" s="199">
        <v>27</v>
      </c>
      <c r="G15" s="199">
        <v>315</v>
      </c>
      <c r="H15" s="199">
        <v>196</v>
      </c>
      <c r="I15" s="199">
        <v>119</v>
      </c>
      <c r="J15" s="199">
        <v>129191</v>
      </c>
      <c r="K15" s="199">
        <v>139407</v>
      </c>
      <c r="L15" s="199">
        <v>12</v>
      </c>
      <c r="M15" s="199">
        <v>12</v>
      </c>
    </row>
    <row r="16" spans="1:13" ht="17.100000000000001" customHeight="1" x14ac:dyDescent="0.15">
      <c r="A16" s="18" t="s">
        <v>78</v>
      </c>
      <c r="B16" s="198">
        <v>12</v>
      </c>
      <c r="C16" s="199">
        <v>65041</v>
      </c>
      <c r="D16" s="199">
        <v>54236</v>
      </c>
      <c r="E16" s="199">
        <v>10778</v>
      </c>
      <c r="F16" s="199">
        <v>27</v>
      </c>
      <c r="G16" s="199">
        <v>321</v>
      </c>
      <c r="H16" s="199">
        <v>208</v>
      </c>
      <c r="I16" s="199">
        <v>113</v>
      </c>
      <c r="J16" s="199">
        <v>129191</v>
      </c>
      <c r="K16" s="199">
        <v>139407</v>
      </c>
      <c r="L16" s="199">
        <v>12</v>
      </c>
      <c r="M16" s="199">
        <v>12</v>
      </c>
    </row>
    <row r="17" spans="1:13" ht="17.100000000000001" customHeight="1" x14ac:dyDescent="0.15">
      <c r="A17" s="18" t="s">
        <v>79</v>
      </c>
      <c r="B17" s="198">
        <v>12</v>
      </c>
      <c r="C17" s="199">
        <v>65041</v>
      </c>
      <c r="D17" s="199">
        <v>54236</v>
      </c>
      <c r="E17" s="199">
        <v>10778</v>
      </c>
      <c r="F17" s="199">
        <v>27</v>
      </c>
      <c r="G17" s="199">
        <v>319</v>
      </c>
      <c r="H17" s="199">
        <v>214</v>
      </c>
      <c r="I17" s="199">
        <v>105</v>
      </c>
      <c r="J17" s="199">
        <v>129191</v>
      </c>
      <c r="K17" s="199">
        <v>139519</v>
      </c>
      <c r="L17" s="199">
        <v>12</v>
      </c>
      <c r="M17" s="199">
        <v>12</v>
      </c>
    </row>
    <row r="18" spans="1:13" ht="17.100000000000001" customHeight="1" x14ac:dyDescent="0.15">
      <c r="A18" s="18" t="s">
        <v>90</v>
      </c>
      <c r="B18" s="198">
        <v>12</v>
      </c>
      <c r="C18" s="199">
        <v>65041</v>
      </c>
      <c r="D18" s="199">
        <v>54236</v>
      </c>
      <c r="E18" s="199">
        <v>10778</v>
      </c>
      <c r="F18" s="199">
        <v>27</v>
      </c>
      <c r="G18" s="199">
        <v>309</v>
      </c>
      <c r="H18" s="199">
        <v>230</v>
      </c>
      <c r="I18" s="199">
        <v>79</v>
      </c>
      <c r="J18" s="199">
        <v>129191</v>
      </c>
      <c r="K18" s="199">
        <v>139519</v>
      </c>
      <c r="L18" s="199">
        <v>12</v>
      </c>
      <c r="M18" s="199">
        <v>12</v>
      </c>
    </row>
    <row r="19" spans="1:13" ht="17.100000000000001" customHeight="1" x14ac:dyDescent="0.15">
      <c r="A19" s="18" t="s">
        <v>92</v>
      </c>
      <c r="B19" s="198">
        <v>12</v>
      </c>
      <c r="C19" s="199">
        <v>66387</v>
      </c>
      <c r="D19" s="199">
        <v>54456</v>
      </c>
      <c r="E19" s="199">
        <v>11904</v>
      </c>
      <c r="F19" s="199">
        <v>27</v>
      </c>
      <c r="G19" s="199">
        <v>349</v>
      </c>
      <c r="H19" s="199">
        <v>234</v>
      </c>
      <c r="I19" s="199">
        <v>115</v>
      </c>
      <c r="J19" s="199">
        <v>129191</v>
      </c>
      <c r="K19" s="199">
        <v>139519</v>
      </c>
      <c r="L19" s="199">
        <v>12</v>
      </c>
      <c r="M19" s="199">
        <v>12</v>
      </c>
    </row>
    <row r="20" spans="1:13" ht="17.100000000000001" customHeight="1" x14ac:dyDescent="0.15">
      <c r="A20" s="18" t="s">
        <v>202</v>
      </c>
      <c r="B20" s="198">
        <v>12</v>
      </c>
      <c r="C20" s="199">
        <v>66466</v>
      </c>
      <c r="D20" s="199">
        <v>54456</v>
      </c>
      <c r="E20" s="199">
        <v>11983</v>
      </c>
      <c r="F20" s="199">
        <v>27</v>
      </c>
      <c r="G20" s="199">
        <v>354</v>
      </c>
      <c r="H20" s="199">
        <v>217</v>
      </c>
      <c r="I20" s="199">
        <v>137</v>
      </c>
      <c r="J20" s="199">
        <v>129191</v>
      </c>
      <c r="K20" s="199">
        <v>139909</v>
      </c>
      <c r="L20" s="199">
        <v>12</v>
      </c>
      <c r="M20" s="199">
        <v>12</v>
      </c>
    </row>
    <row r="21" spans="1:13" ht="17.100000000000001" customHeight="1" x14ac:dyDescent="0.15">
      <c r="A21" s="18" t="s">
        <v>199</v>
      </c>
      <c r="B21" s="198">
        <v>12</v>
      </c>
      <c r="C21" s="199">
        <v>64971</v>
      </c>
      <c r="D21" s="199">
        <v>53750</v>
      </c>
      <c r="E21" s="199">
        <v>11194</v>
      </c>
      <c r="F21" s="199">
        <v>27</v>
      </c>
      <c r="G21" s="199">
        <v>351</v>
      </c>
      <c r="H21" s="199">
        <v>214</v>
      </c>
      <c r="I21" s="199">
        <v>137</v>
      </c>
      <c r="J21" s="199">
        <v>129191</v>
      </c>
      <c r="K21" s="199">
        <v>140288</v>
      </c>
      <c r="L21" s="199">
        <v>12</v>
      </c>
      <c r="M21" s="199">
        <v>12</v>
      </c>
    </row>
    <row r="22" spans="1:13" ht="17.100000000000001" customHeight="1" x14ac:dyDescent="0.15">
      <c r="A22" s="77" t="s">
        <v>203</v>
      </c>
      <c r="B22" s="201">
        <v>12</v>
      </c>
      <c r="C22" s="199">
        <v>64971</v>
      </c>
      <c r="D22" s="199">
        <v>53750</v>
      </c>
      <c r="E22" s="199">
        <v>11194</v>
      </c>
      <c r="F22" s="199">
        <v>27</v>
      </c>
      <c r="G22" s="199">
        <v>356</v>
      </c>
      <c r="H22" s="199">
        <v>224</v>
      </c>
      <c r="I22" s="199">
        <v>132</v>
      </c>
      <c r="J22" s="199">
        <v>129191</v>
      </c>
      <c r="K22" s="199">
        <v>140288</v>
      </c>
      <c r="L22" s="199">
        <v>12</v>
      </c>
      <c r="M22" s="199">
        <v>12</v>
      </c>
    </row>
    <row r="23" spans="1:13" ht="17.100000000000001" customHeight="1" x14ac:dyDescent="0.15">
      <c r="A23" s="77" t="s">
        <v>207</v>
      </c>
      <c r="B23" s="201">
        <v>12</v>
      </c>
      <c r="C23" s="199">
        <v>64971</v>
      </c>
      <c r="D23" s="199">
        <v>53750</v>
      </c>
      <c r="E23" s="199">
        <v>11194</v>
      </c>
      <c r="F23" s="199">
        <v>27</v>
      </c>
      <c r="G23" s="199">
        <v>359</v>
      </c>
      <c r="H23" s="199">
        <v>236</v>
      </c>
      <c r="I23" s="199">
        <v>123</v>
      </c>
      <c r="J23" s="199">
        <v>129191</v>
      </c>
      <c r="K23" s="199">
        <v>140288</v>
      </c>
      <c r="L23" s="199">
        <v>12</v>
      </c>
      <c r="M23" s="199">
        <v>12</v>
      </c>
    </row>
    <row r="24" spans="1:13" ht="17.100000000000001" customHeight="1" x14ac:dyDescent="0.15">
      <c r="A24" s="77" t="s">
        <v>233</v>
      </c>
      <c r="B24" s="201">
        <v>12</v>
      </c>
      <c r="C24" s="199">
        <v>64971</v>
      </c>
      <c r="D24" s="199">
        <v>53750</v>
      </c>
      <c r="E24" s="199">
        <v>11194</v>
      </c>
      <c r="F24" s="199">
        <v>27</v>
      </c>
      <c r="G24" s="199">
        <v>359</v>
      </c>
      <c r="H24" s="199">
        <v>236</v>
      </c>
      <c r="I24" s="199">
        <v>123</v>
      </c>
      <c r="J24" s="199">
        <v>129191</v>
      </c>
      <c r="K24" s="199">
        <v>140288</v>
      </c>
      <c r="L24" s="199">
        <v>12</v>
      </c>
      <c r="M24" s="199">
        <v>12</v>
      </c>
    </row>
    <row r="25" spans="1:13" ht="17.100000000000001" customHeight="1" x14ac:dyDescent="0.15">
      <c r="A25" s="77" t="s">
        <v>246</v>
      </c>
      <c r="B25" s="201">
        <v>12</v>
      </c>
      <c r="C25" s="199">
        <v>64971</v>
      </c>
      <c r="D25" s="199">
        <v>53750</v>
      </c>
      <c r="E25" s="199">
        <v>11194</v>
      </c>
      <c r="F25" s="199">
        <v>27</v>
      </c>
      <c r="G25" s="199">
        <v>361</v>
      </c>
      <c r="H25" s="199">
        <v>224</v>
      </c>
      <c r="I25" s="199">
        <v>137</v>
      </c>
      <c r="J25" s="199">
        <v>129191</v>
      </c>
      <c r="K25" s="199">
        <v>140288</v>
      </c>
      <c r="L25" s="199">
        <v>12</v>
      </c>
      <c r="M25" s="199">
        <v>12</v>
      </c>
    </row>
    <row r="26" spans="1:13" ht="17.100000000000001" customHeight="1" x14ac:dyDescent="0.15">
      <c r="A26" s="77" t="s">
        <v>258</v>
      </c>
      <c r="B26" s="201">
        <v>12</v>
      </c>
      <c r="C26" s="199">
        <v>64971</v>
      </c>
      <c r="D26" s="199">
        <v>53750</v>
      </c>
      <c r="E26" s="199">
        <v>11194</v>
      </c>
      <c r="F26" s="199">
        <v>27</v>
      </c>
      <c r="G26" s="199">
        <v>363</v>
      </c>
      <c r="H26" s="199">
        <v>222</v>
      </c>
      <c r="I26" s="199">
        <v>141</v>
      </c>
      <c r="J26" s="199">
        <v>129191</v>
      </c>
      <c r="K26" s="199">
        <v>140288</v>
      </c>
      <c r="L26" s="199">
        <v>12</v>
      </c>
      <c r="M26" s="199">
        <v>12</v>
      </c>
    </row>
    <row r="27" spans="1:13" ht="13.5" customHeight="1" x14ac:dyDescent="0.15">
      <c r="A27" s="67" t="s">
        <v>195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1:13" ht="13.5" customHeight="1" x14ac:dyDescent="0.15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</row>
    <row r="29" spans="1:13" ht="13.5" customHeight="1" x14ac:dyDescent="0.15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</row>
    <row r="30" spans="1:13" ht="13.5" customHeight="1" x14ac:dyDescent="0.15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</row>
    <row r="31" spans="1:13" ht="13.5" customHeight="1" x14ac:dyDescent="0.15"/>
    <row r="32" spans="1:13" ht="13.5" customHeight="1" x14ac:dyDescent="0.15"/>
    <row r="33" s="2" customFormat="1" ht="13.5" customHeight="1" x14ac:dyDescent="0.15"/>
    <row r="34" s="2" customFormat="1" ht="13.5" customHeight="1" x14ac:dyDescent="0.15"/>
    <row r="35" s="2" customFormat="1" ht="13.5" customHeight="1" x14ac:dyDescent="0.15"/>
    <row r="36" s="2" customFormat="1" ht="13.5" customHeight="1" x14ac:dyDescent="0.15"/>
    <row r="37" s="2" customFormat="1" ht="13.5" customHeight="1" x14ac:dyDescent="0.15"/>
    <row r="38" s="2" customFormat="1" ht="13.5" customHeight="1" x14ac:dyDescent="0.15"/>
    <row r="39" s="2" customFormat="1" ht="13.5" customHeight="1" x14ac:dyDescent="0.15"/>
    <row r="40" s="2" customFormat="1" ht="13.5" customHeight="1" x14ac:dyDescent="0.15"/>
  </sheetData>
  <sheetProtection formatCells="0" insertColumns="0" insertRows="0"/>
  <mergeCells count="8">
    <mergeCell ref="L3:M3"/>
    <mergeCell ref="A4:A5"/>
    <mergeCell ref="B4:B5"/>
    <mergeCell ref="C4:F4"/>
    <mergeCell ref="G4:I4"/>
    <mergeCell ref="J4:K4"/>
    <mergeCell ref="L4:L5"/>
    <mergeCell ref="M4:M5"/>
  </mergeCells>
  <phoneticPr fontId="3"/>
  <pageMargins left="0.78740157480314965" right="0.78740157480314965" top="0.78740157480314965" bottom="0.59055118110236227" header="0.51181102362204722" footer="0.51181102362204722"/>
  <pageSetup paperSize="9" scale="97" orientation="landscape" r:id="rId1"/>
  <headerFooter scaleWithDoc="0" alignWithMargins="0">
    <oddFooter>&amp;A</oddFooter>
  </headerFooter>
  <colBreaks count="1" manualBreakCount="1">
    <brk id="15" max="52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4A67D-EE43-4746-9DB2-D8B23A20CCE3}">
  <dimension ref="A1:N30"/>
  <sheetViews>
    <sheetView view="pageBreakPreview" zoomScaleNormal="100" zoomScaleSheetLayoutView="100" workbookViewId="0"/>
  </sheetViews>
  <sheetFormatPr defaultRowHeight="13.5" x14ac:dyDescent="0.15"/>
  <cols>
    <col min="1" max="9" width="9" style="2"/>
    <col min="10" max="11" width="9.875" style="2" customWidth="1"/>
    <col min="12" max="16384" width="9" style="2"/>
  </cols>
  <sheetData>
    <row r="1" spans="1:13" ht="17.25" x14ac:dyDescent="0.2">
      <c r="A1" s="3" t="s">
        <v>152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2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15">
      <c r="L3" s="2" t="s">
        <v>12</v>
      </c>
    </row>
    <row r="4" spans="1:13" ht="19.5" customHeight="1" x14ac:dyDescent="0.15">
      <c r="A4" s="6" t="s">
        <v>0</v>
      </c>
      <c r="B4" s="6" t="s">
        <v>153</v>
      </c>
      <c r="C4" s="6" t="s">
        <v>140</v>
      </c>
      <c r="D4" s="6"/>
      <c r="E4" s="6"/>
      <c r="F4" s="6"/>
      <c r="G4" s="6" t="s">
        <v>141</v>
      </c>
      <c r="H4" s="6"/>
      <c r="I4" s="6"/>
      <c r="J4" s="6" t="s">
        <v>142</v>
      </c>
      <c r="K4" s="6"/>
      <c r="L4" s="6" t="s">
        <v>143</v>
      </c>
      <c r="M4" s="5" t="s">
        <v>144</v>
      </c>
    </row>
    <row r="5" spans="1:13" ht="19.5" customHeight="1" x14ac:dyDescent="0.15">
      <c r="A5" s="6"/>
      <c r="B5" s="6"/>
      <c r="C5" s="18" t="s">
        <v>2</v>
      </c>
      <c r="D5" s="18" t="s">
        <v>145</v>
      </c>
      <c r="E5" s="18" t="s">
        <v>146</v>
      </c>
      <c r="F5" s="18" t="s">
        <v>147</v>
      </c>
      <c r="G5" s="18" t="s">
        <v>2</v>
      </c>
      <c r="H5" s="18" t="s">
        <v>148</v>
      </c>
      <c r="I5" s="18" t="s">
        <v>149</v>
      </c>
      <c r="J5" s="134" t="s">
        <v>150</v>
      </c>
      <c r="K5" s="134" t="s">
        <v>151</v>
      </c>
      <c r="L5" s="6"/>
      <c r="M5" s="5"/>
    </row>
    <row r="6" spans="1:13" ht="17.100000000000001" customHeight="1" x14ac:dyDescent="0.15">
      <c r="A6" s="18" t="s">
        <v>64</v>
      </c>
      <c r="B6" s="197">
        <v>4</v>
      </c>
      <c r="C6" s="197">
        <v>34892</v>
      </c>
      <c r="D6" s="197">
        <v>24502</v>
      </c>
      <c r="E6" s="197">
        <v>10254</v>
      </c>
      <c r="F6" s="197">
        <v>136</v>
      </c>
      <c r="G6" s="197">
        <v>137</v>
      </c>
      <c r="H6" s="197">
        <v>76</v>
      </c>
      <c r="I6" s="197">
        <v>61</v>
      </c>
      <c r="J6" s="202">
        <v>68965</v>
      </c>
      <c r="K6" s="202">
        <v>68089</v>
      </c>
      <c r="L6" s="197">
        <v>4</v>
      </c>
      <c r="M6" s="197">
        <v>4</v>
      </c>
    </row>
    <row r="7" spans="1:13" ht="17.100000000000001" customHeight="1" x14ac:dyDescent="0.15">
      <c r="A7" s="18" t="s">
        <v>65</v>
      </c>
      <c r="B7" s="197">
        <v>4</v>
      </c>
      <c r="C7" s="203">
        <v>34892</v>
      </c>
      <c r="D7" s="203">
        <v>24502</v>
      </c>
      <c r="E7" s="203">
        <v>10254</v>
      </c>
      <c r="F7" s="203">
        <v>136</v>
      </c>
      <c r="G7" s="203">
        <v>136</v>
      </c>
      <c r="H7" s="203">
        <v>74</v>
      </c>
      <c r="I7" s="203">
        <v>62</v>
      </c>
      <c r="J7" s="203">
        <v>68965</v>
      </c>
      <c r="K7" s="203">
        <v>68089</v>
      </c>
      <c r="L7" s="203">
        <v>4</v>
      </c>
      <c r="M7" s="203">
        <v>4</v>
      </c>
    </row>
    <row r="8" spans="1:13" ht="17.100000000000001" customHeight="1" x14ac:dyDescent="0.15">
      <c r="A8" s="18" t="s">
        <v>66</v>
      </c>
      <c r="B8" s="197">
        <v>4</v>
      </c>
      <c r="C8" s="204">
        <v>35182</v>
      </c>
      <c r="D8" s="204">
        <v>24502</v>
      </c>
      <c r="E8" s="204">
        <v>10550</v>
      </c>
      <c r="F8" s="204">
        <v>136</v>
      </c>
      <c r="G8" s="204">
        <v>136</v>
      </c>
      <c r="H8" s="204">
        <v>74</v>
      </c>
      <c r="I8" s="204">
        <v>62</v>
      </c>
      <c r="J8" s="204">
        <v>68965</v>
      </c>
      <c r="K8" s="204">
        <v>68089</v>
      </c>
      <c r="L8" s="204">
        <v>4</v>
      </c>
      <c r="M8" s="204">
        <v>4</v>
      </c>
    </row>
    <row r="9" spans="1:13" ht="17.100000000000001" customHeight="1" x14ac:dyDescent="0.15">
      <c r="A9" s="18" t="s">
        <v>67</v>
      </c>
      <c r="B9" s="197">
        <v>4</v>
      </c>
      <c r="C9" s="203">
        <v>35188</v>
      </c>
      <c r="D9" s="203">
        <v>24502</v>
      </c>
      <c r="E9" s="203">
        <v>10550</v>
      </c>
      <c r="F9" s="203">
        <v>136</v>
      </c>
      <c r="G9" s="203">
        <v>135</v>
      </c>
      <c r="H9" s="203">
        <v>72</v>
      </c>
      <c r="I9" s="203">
        <v>63</v>
      </c>
      <c r="J9" s="203">
        <v>68965</v>
      </c>
      <c r="K9" s="203">
        <v>68089</v>
      </c>
      <c r="L9" s="203">
        <v>4</v>
      </c>
      <c r="M9" s="203">
        <v>4</v>
      </c>
    </row>
    <row r="10" spans="1:13" ht="17.100000000000001" customHeight="1" x14ac:dyDescent="0.15">
      <c r="A10" s="18" t="s">
        <v>70</v>
      </c>
      <c r="B10" s="197">
        <v>4</v>
      </c>
      <c r="C10" s="203">
        <v>35188</v>
      </c>
      <c r="D10" s="203">
        <v>24502</v>
      </c>
      <c r="E10" s="203">
        <v>10550</v>
      </c>
      <c r="F10" s="203">
        <v>136</v>
      </c>
      <c r="G10" s="203">
        <v>139</v>
      </c>
      <c r="H10" s="203">
        <v>76</v>
      </c>
      <c r="I10" s="203">
        <v>63</v>
      </c>
      <c r="J10" s="203">
        <v>70623</v>
      </c>
      <c r="K10" s="203">
        <v>67879</v>
      </c>
      <c r="L10" s="203">
        <v>4</v>
      </c>
      <c r="M10" s="203">
        <v>4</v>
      </c>
    </row>
    <row r="11" spans="1:13" ht="17.100000000000001" customHeight="1" x14ac:dyDescent="0.15">
      <c r="A11" s="18" t="s">
        <v>72</v>
      </c>
      <c r="B11" s="197">
        <v>4</v>
      </c>
      <c r="C11" s="203">
        <v>35188</v>
      </c>
      <c r="D11" s="203">
        <v>24502</v>
      </c>
      <c r="E11" s="203">
        <v>10550</v>
      </c>
      <c r="F11" s="203">
        <v>136</v>
      </c>
      <c r="G11" s="203">
        <v>142</v>
      </c>
      <c r="H11" s="203">
        <v>78</v>
      </c>
      <c r="I11" s="203">
        <v>64</v>
      </c>
      <c r="J11" s="203">
        <v>72628</v>
      </c>
      <c r="K11" s="203">
        <v>66431</v>
      </c>
      <c r="L11" s="203">
        <v>4</v>
      </c>
      <c r="M11" s="203">
        <v>4</v>
      </c>
    </row>
    <row r="12" spans="1:13" ht="17.100000000000001" customHeight="1" x14ac:dyDescent="0.15">
      <c r="A12" s="18" t="s">
        <v>73</v>
      </c>
      <c r="B12" s="197">
        <v>4</v>
      </c>
      <c r="C12" s="203">
        <v>35188</v>
      </c>
      <c r="D12" s="203">
        <v>24502</v>
      </c>
      <c r="E12" s="203">
        <v>10550</v>
      </c>
      <c r="F12" s="203">
        <v>136</v>
      </c>
      <c r="G12" s="203">
        <v>144</v>
      </c>
      <c r="H12" s="203">
        <v>81</v>
      </c>
      <c r="I12" s="203">
        <v>63</v>
      </c>
      <c r="J12" s="203">
        <v>72628</v>
      </c>
      <c r="K12" s="203">
        <v>66431</v>
      </c>
      <c r="L12" s="203">
        <v>4</v>
      </c>
      <c r="M12" s="203">
        <v>4</v>
      </c>
    </row>
    <row r="13" spans="1:13" ht="17.100000000000001" customHeight="1" x14ac:dyDescent="0.15">
      <c r="A13" s="18" t="s">
        <v>74</v>
      </c>
      <c r="B13" s="197">
        <v>4</v>
      </c>
      <c r="C13" s="203">
        <v>35188</v>
      </c>
      <c r="D13" s="203">
        <v>24502</v>
      </c>
      <c r="E13" s="203">
        <v>10550</v>
      </c>
      <c r="F13" s="203">
        <v>136</v>
      </c>
      <c r="G13" s="203">
        <v>144</v>
      </c>
      <c r="H13" s="203">
        <v>81</v>
      </c>
      <c r="I13" s="203">
        <v>63</v>
      </c>
      <c r="J13" s="203">
        <v>72628</v>
      </c>
      <c r="K13" s="203">
        <v>66431</v>
      </c>
      <c r="L13" s="203">
        <v>4</v>
      </c>
      <c r="M13" s="203">
        <v>4</v>
      </c>
    </row>
    <row r="14" spans="1:13" ht="17.100000000000001" customHeight="1" x14ac:dyDescent="0.15">
      <c r="A14" s="18" t="s">
        <v>75</v>
      </c>
      <c r="B14" s="197">
        <v>4</v>
      </c>
      <c r="C14" s="203">
        <v>35188</v>
      </c>
      <c r="D14" s="203">
        <v>24502</v>
      </c>
      <c r="E14" s="203">
        <v>10550</v>
      </c>
      <c r="F14" s="203">
        <v>136</v>
      </c>
      <c r="G14" s="203">
        <v>148</v>
      </c>
      <c r="H14" s="203">
        <v>83</v>
      </c>
      <c r="I14" s="203">
        <v>65</v>
      </c>
      <c r="J14" s="203">
        <v>72628</v>
      </c>
      <c r="K14" s="203">
        <v>66431</v>
      </c>
      <c r="L14" s="203">
        <v>4</v>
      </c>
      <c r="M14" s="203">
        <v>4</v>
      </c>
    </row>
    <row r="15" spans="1:13" ht="17.100000000000001" customHeight="1" x14ac:dyDescent="0.15">
      <c r="A15" s="18" t="s">
        <v>76</v>
      </c>
      <c r="B15" s="197">
        <v>4</v>
      </c>
      <c r="C15" s="203">
        <v>35188</v>
      </c>
      <c r="D15" s="203">
        <v>24502</v>
      </c>
      <c r="E15" s="203">
        <v>10550</v>
      </c>
      <c r="F15" s="203">
        <v>136</v>
      </c>
      <c r="G15" s="203">
        <v>134</v>
      </c>
      <c r="H15" s="203">
        <v>76</v>
      </c>
      <c r="I15" s="203">
        <v>58</v>
      </c>
      <c r="J15" s="203">
        <v>72628</v>
      </c>
      <c r="K15" s="203">
        <v>66431</v>
      </c>
      <c r="L15" s="203">
        <v>4</v>
      </c>
      <c r="M15" s="203">
        <v>4</v>
      </c>
    </row>
    <row r="16" spans="1:13" ht="17.100000000000001" customHeight="1" x14ac:dyDescent="0.15">
      <c r="A16" s="18" t="s">
        <v>78</v>
      </c>
      <c r="B16" s="197">
        <v>4</v>
      </c>
      <c r="C16" s="203">
        <v>35167</v>
      </c>
      <c r="D16" s="203">
        <v>24502</v>
      </c>
      <c r="E16" s="203">
        <v>10665</v>
      </c>
      <c r="F16" s="203">
        <v>0</v>
      </c>
      <c r="G16" s="203">
        <v>138</v>
      </c>
      <c r="H16" s="203">
        <v>82</v>
      </c>
      <c r="I16" s="203">
        <v>56</v>
      </c>
      <c r="J16" s="203">
        <v>72628</v>
      </c>
      <c r="K16" s="205">
        <v>66431</v>
      </c>
      <c r="L16" s="203">
        <v>4</v>
      </c>
      <c r="M16" s="203">
        <v>4</v>
      </c>
    </row>
    <row r="17" spans="1:14" ht="17.100000000000001" customHeight="1" x14ac:dyDescent="0.15">
      <c r="A17" s="18" t="s">
        <v>79</v>
      </c>
      <c r="B17" s="197">
        <v>4</v>
      </c>
      <c r="C17" s="203">
        <v>35167</v>
      </c>
      <c r="D17" s="203">
        <v>24502</v>
      </c>
      <c r="E17" s="203">
        <v>10655</v>
      </c>
      <c r="F17" s="203">
        <v>0</v>
      </c>
      <c r="G17" s="203">
        <v>151</v>
      </c>
      <c r="H17" s="203">
        <v>84</v>
      </c>
      <c r="I17" s="203">
        <v>67</v>
      </c>
      <c r="J17" s="203">
        <v>72628</v>
      </c>
      <c r="K17" s="203">
        <v>66431</v>
      </c>
      <c r="L17" s="203">
        <v>4</v>
      </c>
      <c r="M17" s="203">
        <v>4</v>
      </c>
    </row>
    <row r="18" spans="1:14" ht="17.100000000000001" customHeight="1" x14ac:dyDescent="0.15">
      <c r="A18" s="18" t="s">
        <v>90</v>
      </c>
      <c r="B18" s="197">
        <v>4</v>
      </c>
      <c r="C18" s="203">
        <v>35167</v>
      </c>
      <c r="D18" s="203">
        <v>24502</v>
      </c>
      <c r="E18" s="203">
        <v>10655</v>
      </c>
      <c r="F18" s="203">
        <v>0</v>
      </c>
      <c r="G18" s="203">
        <v>141</v>
      </c>
      <c r="H18" s="203">
        <v>94</v>
      </c>
      <c r="I18" s="203">
        <v>47</v>
      </c>
      <c r="J18" s="203">
        <v>72628</v>
      </c>
      <c r="K18" s="203">
        <v>66431</v>
      </c>
      <c r="L18" s="203">
        <v>4</v>
      </c>
      <c r="M18" s="203">
        <v>4</v>
      </c>
    </row>
    <row r="19" spans="1:14" ht="17.100000000000001" customHeight="1" x14ac:dyDescent="0.15">
      <c r="A19" s="18" t="s">
        <v>92</v>
      </c>
      <c r="B19" s="197">
        <v>4</v>
      </c>
      <c r="C19" s="203">
        <v>36372</v>
      </c>
      <c r="D19" s="203">
        <v>24502</v>
      </c>
      <c r="E19" s="203">
        <v>11870</v>
      </c>
      <c r="F19" s="203">
        <v>0</v>
      </c>
      <c r="G19" s="203">
        <v>159</v>
      </c>
      <c r="H19" s="203">
        <v>87</v>
      </c>
      <c r="I19" s="203">
        <v>72</v>
      </c>
      <c r="J19" s="203">
        <v>72628</v>
      </c>
      <c r="K19" s="203">
        <v>66431</v>
      </c>
      <c r="L19" s="203">
        <v>4</v>
      </c>
      <c r="M19" s="203">
        <v>4</v>
      </c>
    </row>
    <row r="20" spans="1:14" ht="17.100000000000001" customHeight="1" x14ac:dyDescent="0.15">
      <c r="A20" s="19" t="s">
        <v>202</v>
      </c>
      <c r="B20" s="197">
        <v>4</v>
      </c>
      <c r="C20" s="203">
        <v>36372</v>
      </c>
      <c r="D20" s="203">
        <v>24502</v>
      </c>
      <c r="E20" s="203">
        <v>11870</v>
      </c>
      <c r="F20" s="203">
        <v>0</v>
      </c>
      <c r="G20" s="203">
        <v>163</v>
      </c>
      <c r="H20" s="203">
        <v>86</v>
      </c>
      <c r="I20" s="203">
        <v>77</v>
      </c>
      <c r="J20" s="203">
        <v>72628</v>
      </c>
      <c r="K20" s="203">
        <v>66431</v>
      </c>
      <c r="L20" s="204">
        <v>4</v>
      </c>
      <c r="M20" s="203">
        <v>4</v>
      </c>
    </row>
    <row r="21" spans="1:14" ht="17.100000000000001" customHeight="1" x14ac:dyDescent="0.15">
      <c r="A21" s="19" t="s">
        <v>199</v>
      </c>
      <c r="B21" s="197">
        <v>4</v>
      </c>
      <c r="C21" s="203">
        <v>36372</v>
      </c>
      <c r="D21" s="203">
        <v>24502</v>
      </c>
      <c r="E21" s="203">
        <v>11870</v>
      </c>
      <c r="F21" s="203">
        <v>0</v>
      </c>
      <c r="G21" s="203">
        <v>168</v>
      </c>
      <c r="H21" s="203">
        <v>86</v>
      </c>
      <c r="I21" s="203">
        <v>82</v>
      </c>
      <c r="J21" s="203">
        <v>72628</v>
      </c>
      <c r="K21" s="203">
        <v>66431</v>
      </c>
      <c r="L21" s="204">
        <v>4</v>
      </c>
      <c r="M21" s="203">
        <v>4</v>
      </c>
    </row>
    <row r="22" spans="1:14" ht="17.100000000000001" customHeight="1" x14ac:dyDescent="0.15">
      <c r="A22" s="65" t="s">
        <v>203</v>
      </c>
      <c r="B22" s="206">
        <v>4</v>
      </c>
      <c r="C22" s="203">
        <v>32276</v>
      </c>
      <c r="D22" s="203">
        <v>21723</v>
      </c>
      <c r="E22" s="203">
        <v>10553</v>
      </c>
      <c r="F22" s="203">
        <v>0</v>
      </c>
      <c r="G22" s="203">
        <v>152</v>
      </c>
      <c r="H22" s="203">
        <v>88</v>
      </c>
      <c r="I22" s="203">
        <v>64</v>
      </c>
      <c r="J22" s="203">
        <v>72628</v>
      </c>
      <c r="K22" s="203">
        <v>66431</v>
      </c>
      <c r="L22" s="204">
        <v>4</v>
      </c>
      <c r="M22" s="203">
        <v>4</v>
      </c>
      <c r="N22" s="67"/>
    </row>
    <row r="23" spans="1:14" ht="17.100000000000001" customHeight="1" x14ac:dyDescent="0.15">
      <c r="A23" s="65" t="s">
        <v>207</v>
      </c>
      <c r="B23" s="206">
        <v>4</v>
      </c>
      <c r="C23" s="203">
        <v>33082</v>
      </c>
      <c r="D23" s="203">
        <v>18219</v>
      </c>
      <c r="E23" s="203">
        <v>14863</v>
      </c>
      <c r="F23" s="203">
        <v>0</v>
      </c>
      <c r="G23" s="203">
        <v>153</v>
      </c>
      <c r="H23" s="203">
        <v>96</v>
      </c>
      <c r="I23" s="203">
        <v>57</v>
      </c>
      <c r="J23" s="203">
        <v>72628</v>
      </c>
      <c r="K23" s="203">
        <v>66431</v>
      </c>
      <c r="L23" s="204">
        <v>4</v>
      </c>
      <c r="M23" s="203">
        <v>4</v>
      </c>
      <c r="N23" s="67"/>
    </row>
    <row r="24" spans="1:14" ht="17.100000000000001" customHeight="1" x14ac:dyDescent="0.15">
      <c r="A24" s="65" t="s">
        <v>233</v>
      </c>
      <c r="B24" s="206">
        <v>4</v>
      </c>
      <c r="C24" s="203">
        <v>33082</v>
      </c>
      <c r="D24" s="203">
        <v>18219</v>
      </c>
      <c r="E24" s="203">
        <v>14863</v>
      </c>
      <c r="F24" s="203">
        <v>0</v>
      </c>
      <c r="G24" s="203">
        <v>153</v>
      </c>
      <c r="H24" s="203">
        <v>96</v>
      </c>
      <c r="I24" s="203">
        <v>57</v>
      </c>
      <c r="J24" s="203">
        <v>72628</v>
      </c>
      <c r="K24" s="203">
        <v>66431</v>
      </c>
      <c r="L24" s="207">
        <v>4</v>
      </c>
      <c r="M24" s="203">
        <v>4</v>
      </c>
      <c r="N24" s="67"/>
    </row>
    <row r="25" spans="1:14" ht="17.100000000000001" customHeight="1" x14ac:dyDescent="0.15">
      <c r="A25" s="65" t="s">
        <v>246</v>
      </c>
      <c r="B25" s="206">
        <v>4</v>
      </c>
      <c r="C25" s="203">
        <v>33082</v>
      </c>
      <c r="D25" s="203">
        <v>18219</v>
      </c>
      <c r="E25" s="203">
        <v>14863</v>
      </c>
      <c r="F25" s="203">
        <v>0</v>
      </c>
      <c r="G25" s="203">
        <v>170</v>
      </c>
      <c r="H25" s="203">
        <v>101</v>
      </c>
      <c r="I25" s="203">
        <v>69</v>
      </c>
      <c r="J25" s="203">
        <v>72628</v>
      </c>
      <c r="K25" s="203">
        <v>66431</v>
      </c>
      <c r="L25" s="207">
        <v>4</v>
      </c>
      <c r="M25" s="203">
        <v>4</v>
      </c>
      <c r="N25" s="67"/>
    </row>
    <row r="26" spans="1:14" ht="17.100000000000001" customHeight="1" x14ac:dyDescent="0.15">
      <c r="A26" s="65" t="s">
        <v>258</v>
      </c>
      <c r="B26" s="206">
        <v>4</v>
      </c>
      <c r="C26" s="203">
        <v>33082</v>
      </c>
      <c r="D26" s="203">
        <v>18219</v>
      </c>
      <c r="E26" s="203">
        <v>14863</v>
      </c>
      <c r="F26" s="203">
        <v>0</v>
      </c>
      <c r="G26" s="203">
        <v>165</v>
      </c>
      <c r="H26" s="203">
        <v>102</v>
      </c>
      <c r="I26" s="203">
        <v>63</v>
      </c>
      <c r="J26" s="203">
        <v>72628</v>
      </c>
      <c r="K26" s="203">
        <v>66431</v>
      </c>
      <c r="L26" s="208">
        <v>4</v>
      </c>
      <c r="M26" s="203">
        <v>4</v>
      </c>
      <c r="N26" s="67"/>
    </row>
    <row r="27" spans="1:14" x14ac:dyDescent="0.15">
      <c r="A27" s="67" t="s">
        <v>195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</row>
    <row r="28" spans="1:14" x14ac:dyDescent="0.15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</row>
    <row r="29" spans="1:14" x14ac:dyDescent="0.15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</row>
    <row r="30" spans="1:14" x14ac:dyDescent="0.15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</row>
  </sheetData>
  <sheetProtection formatCells="0" insertColumns="0" insertRows="0"/>
  <mergeCells count="7">
    <mergeCell ref="M4:M5"/>
    <mergeCell ref="A4:A5"/>
    <mergeCell ref="B4:B5"/>
    <mergeCell ref="J4:K4"/>
    <mergeCell ref="L4:L5"/>
    <mergeCell ref="C4:F4"/>
    <mergeCell ref="G4:I4"/>
  </mergeCells>
  <phoneticPr fontId="3"/>
  <pageMargins left="0.9055118110236221" right="0.78740157480314965" top="0.59055118110236227" bottom="0.39370078740157483" header="0.51181102362204722" footer="0.51181102362204722"/>
  <pageSetup paperSize="9" scale="97" fitToWidth="0" fitToHeight="0" orientation="landscape" r:id="rId1"/>
  <headerFooter scaleWithDoc="0" alignWithMargins="0">
    <oddFooter>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B8F36-1706-41BC-9729-D78604B3F39C}">
  <dimension ref="A1:V32"/>
  <sheetViews>
    <sheetView view="pageBreakPreview" zoomScaleNormal="100" zoomScaleSheetLayoutView="100" workbookViewId="0"/>
  </sheetViews>
  <sheetFormatPr defaultRowHeight="13.5" x14ac:dyDescent="0.15"/>
  <cols>
    <col min="1" max="1" width="10.375" style="2" customWidth="1"/>
    <col min="2" max="16384" width="9" style="2"/>
  </cols>
  <sheetData>
    <row r="1" spans="1:22" s="3" customFormat="1" ht="17.25" x14ac:dyDescent="0.2">
      <c r="A1" s="3" t="s">
        <v>182</v>
      </c>
    </row>
    <row r="3" spans="1:22" x14ac:dyDescent="0.15">
      <c r="T3" s="154" t="s">
        <v>12</v>
      </c>
      <c r="U3" s="154"/>
      <c r="V3" s="2" t="s">
        <v>25</v>
      </c>
    </row>
    <row r="4" spans="1:22" ht="21" customHeight="1" x14ac:dyDescent="0.15">
      <c r="A4" s="6" t="s">
        <v>0</v>
      </c>
      <c r="B4" s="6" t="s">
        <v>5</v>
      </c>
      <c r="C4" s="6"/>
      <c r="D4" s="6"/>
      <c r="E4" s="6" t="s">
        <v>16</v>
      </c>
      <c r="F4" s="6"/>
      <c r="G4" s="6"/>
      <c r="H4" s="6" t="s">
        <v>154</v>
      </c>
      <c r="I4" s="6"/>
      <c r="J4" s="6"/>
      <c r="K4" s="12" t="s">
        <v>10</v>
      </c>
      <c r="L4" s="12"/>
      <c r="M4" s="12"/>
      <c r="N4" s="12"/>
      <c r="O4" s="12"/>
      <c r="P4" s="12"/>
      <c r="Q4" s="12"/>
      <c r="R4" s="12"/>
      <c r="S4" s="12" t="s">
        <v>155</v>
      </c>
      <c r="T4" s="12"/>
      <c r="U4" s="12"/>
      <c r="V4" s="12"/>
    </row>
    <row r="5" spans="1:22" ht="21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12" t="s">
        <v>18</v>
      </c>
      <c r="L5" s="12"/>
      <c r="M5" s="12" t="s">
        <v>19</v>
      </c>
      <c r="N5" s="12"/>
      <c r="O5" s="12" t="s">
        <v>20</v>
      </c>
      <c r="P5" s="12"/>
      <c r="Q5" s="12" t="s">
        <v>21</v>
      </c>
      <c r="R5" s="12"/>
      <c r="S5" s="12" t="s">
        <v>18</v>
      </c>
      <c r="T5" s="12"/>
      <c r="U5" s="12" t="s">
        <v>19</v>
      </c>
      <c r="V5" s="12"/>
    </row>
    <row r="6" spans="1:22" s="81" customFormat="1" ht="21.75" customHeight="1" x14ac:dyDescent="0.15">
      <c r="A6" s="6"/>
      <c r="B6" s="109" t="s">
        <v>2</v>
      </c>
      <c r="C6" s="109" t="s">
        <v>3</v>
      </c>
      <c r="D6" s="109" t="s">
        <v>4</v>
      </c>
      <c r="E6" s="109" t="s">
        <v>2</v>
      </c>
      <c r="F6" s="109" t="s">
        <v>3</v>
      </c>
      <c r="G6" s="109" t="s">
        <v>4</v>
      </c>
      <c r="H6" s="109" t="s">
        <v>2</v>
      </c>
      <c r="I6" s="109" t="s">
        <v>3</v>
      </c>
      <c r="J6" s="109" t="s">
        <v>4</v>
      </c>
      <c r="K6" s="109" t="s">
        <v>3</v>
      </c>
      <c r="L6" s="109" t="s">
        <v>4</v>
      </c>
      <c r="M6" s="109" t="s">
        <v>3</v>
      </c>
      <c r="N6" s="109" t="s">
        <v>4</v>
      </c>
      <c r="O6" s="109" t="s">
        <v>3</v>
      </c>
      <c r="P6" s="109" t="s">
        <v>4</v>
      </c>
      <c r="Q6" s="109" t="s">
        <v>3</v>
      </c>
      <c r="R6" s="109" t="s">
        <v>4</v>
      </c>
      <c r="S6" s="109" t="s">
        <v>3</v>
      </c>
      <c r="T6" s="109" t="s">
        <v>4</v>
      </c>
      <c r="U6" s="109" t="s">
        <v>3</v>
      </c>
      <c r="V6" s="109" t="s">
        <v>4</v>
      </c>
    </row>
    <row r="7" spans="1:22" ht="19.5" customHeight="1" x14ac:dyDescent="0.15">
      <c r="A7" s="18" t="s">
        <v>64</v>
      </c>
      <c r="B7" s="23">
        <v>68</v>
      </c>
      <c r="C7" s="23">
        <v>64</v>
      </c>
      <c r="D7" s="23">
        <v>4</v>
      </c>
      <c r="E7" s="23">
        <v>29</v>
      </c>
      <c r="F7" s="23">
        <v>24</v>
      </c>
      <c r="G7" s="23">
        <v>5</v>
      </c>
      <c r="H7" s="21">
        <v>1677</v>
      </c>
      <c r="I7" s="21">
        <v>1597</v>
      </c>
      <c r="J7" s="21">
        <v>80</v>
      </c>
      <c r="K7" s="23">
        <v>348</v>
      </c>
      <c r="L7" s="23">
        <v>18</v>
      </c>
      <c r="M7" s="23">
        <v>413</v>
      </c>
      <c r="N7" s="23">
        <v>17</v>
      </c>
      <c r="O7" s="23">
        <v>438</v>
      </c>
      <c r="P7" s="23">
        <v>15</v>
      </c>
      <c r="Q7" s="23">
        <v>367</v>
      </c>
      <c r="R7" s="23">
        <v>26</v>
      </c>
      <c r="S7" s="23">
        <v>19</v>
      </c>
      <c r="T7" s="23">
        <v>4</v>
      </c>
      <c r="U7" s="23">
        <v>12</v>
      </c>
      <c r="V7" s="23">
        <v>0</v>
      </c>
    </row>
    <row r="8" spans="1:22" ht="19.5" customHeight="1" x14ac:dyDescent="0.15">
      <c r="A8" s="18" t="s">
        <v>65</v>
      </c>
      <c r="B8" s="23">
        <v>66</v>
      </c>
      <c r="C8" s="23">
        <v>63</v>
      </c>
      <c r="D8" s="23">
        <v>3</v>
      </c>
      <c r="E8" s="23">
        <v>29</v>
      </c>
      <c r="F8" s="23">
        <v>23</v>
      </c>
      <c r="G8" s="23">
        <v>6</v>
      </c>
      <c r="H8" s="21">
        <v>1598</v>
      </c>
      <c r="I8" s="21">
        <v>1527</v>
      </c>
      <c r="J8" s="21">
        <v>71</v>
      </c>
      <c r="K8" s="23">
        <v>329</v>
      </c>
      <c r="L8" s="23">
        <v>15</v>
      </c>
      <c r="M8" s="23">
        <v>365</v>
      </c>
      <c r="N8" s="23">
        <v>20</v>
      </c>
      <c r="O8" s="23">
        <v>406</v>
      </c>
      <c r="P8" s="23">
        <v>15</v>
      </c>
      <c r="Q8" s="23">
        <v>386</v>
      </c>
      <c r="R8" s="23">
        <v>15</v>
      </c>
      <c r="S8" s="23">
        <v>20</v>
      </c>
      <c r="T8" s="23">
        <v>2</v>
      </c>
      <c r="U8" s="23">
        <v>21</v>
      </c>
      <c r="V8" s="23">
        <v>4</v>
      </c>
    </row>
    <row r="9" spans="1:22" ht="19.5" customHeight="1" x14ac:dyDescent="0.15">
      <c r="A9" s="18" t="s">
        <v>66</v>
      </c>
      <c r="B9" s="23">
        <v>67</v>
      </c>
      <c r="C9" s="23">
        <v>64</v>
      </c>
      <c r="D9" s="23">
        <v>3</v>
      </c>
      <c r="E9" s="23">
        <v>28</v>
      </c>
      <c r="F9" s="23">
        <v>23</v>
      </c>
      <c r="G9" s="23">
        <v>5</v>
      </c>
      <c r="H9" s="21">
        <v>1415</v>
      </c>
      <c r="I9" s="21">
        <v>1345</v>
      </c>
      <c r="J9" s="21">
        <v>70</v>
      </c>
      <c r="K9" s="23">
        <v>255</v>
      </c>
      <c r="L9" s="23">
        <v>21</v>
      </c>
      <c r="M9" s="23">
        <v>342</v>
      </c>
      <c r="N9" s="23">
        <v>15</v>
      </c>
      <c r="O9" s="23">
        <v>353</v>
      </c>
      <c r="P9" s="23">
        <v>17</v>
      </c>
      <c r="Q9" s="23">
        <v>357</v>
      </c>
      <c r="R9" s="23">
        <v>15</v>
      </c>
      <c r="S9" s="23">
        <v>18</v>
      </c>
      <c r="T9" s="23">
        <v>0</v>
      </c>
      <c r="U9" s="23">
        <v>20</v>
      </c>
      <c r="V9" s="23">
        <v>2</v>
      </c>
    </row>
    <row r="10" spans="1:22" ht="19.5" customHeight="1" x14ac:dyDescent="0.15">
      <c r="A10" s="18" t="s">
        <v>67</v>
      </c>
      <c r="B10" s="23">
        <v>68</v>
      </c>
      <c r="C10" s="23">
        <v>65</v>
      </c>
      <c r="D10" s="23">
        <v>3</v>
      </c>
      <c r="E10" s="23">
        <v>30</v>
      </c>
      <c r="F10" s="23">
        <v>24</v>
      </c>
      <c r="G10" s="23">
        <v>6</v>
      </c>
      <c r="H10" s="21">
        <v>1344</v>
      </c>
      <c r="I10" s="21">
        <v>1270</v>
      </c>
      <c r="J10" s="21">
        <v>74</v>
      </c>
      <c r="K10" s="23">
        <v>336</v>
      </c>
      <c r="L10" s="23">
        <v>21</v>
      </c>
      <c r="M10" s="23">
        <v>274</v>
      </c>
      <c r="N10" s="23">
        <v>22</v>
      </c>
      <c r="O10" s="23">
        <v>337</v>
      </c>
      <c r="P10" s="23">
        <v>14</v>
      </c>
      <c r="Q10" s="23">
        <v>300</v>
      </c>
      <c r="R10" s="23">
        <v>17</v>
      </c>
      <c r="S10" s="23">
        <v>6</v>
      </c>
      <c r="T10" s="63" t="s">
        <v>156</v>
      </c>
      <c r="U10" s="23">
        <v>17</v>
      </c>
      <c r="V10" s="63" t="s">
        <v>156</v>
      </c>
    </row>
    <row r="11" spans="1:22" ht="19.5" customHeight="1" x14ac:dyDescent="0.15">
      <c r="A11" s="18" t="s">
        <v>70</v>
      </c>
      <c r="B11" s="23">
        <v>64</v>
      </c>
      <c r="C11" s="23">
        <v>60</v>
      </c>
      <c r="D11" s="23">
        <v>4</v>
      </c>
      <c r="E11" s="23">
        <v>29</v>
      </c>
      <c r="F11" s="23">
        <v>23</v>
      </c>
      <c r="G11" s="23">
        <v>6</v>
      </c>
      <c r="H11" s="21">
        <v>1341</v>
      </c>
      <c r="I11" s="21">
        <v>1262</v>
      </c>
      <c r="J11" s="21">
        <v>79</v>
      </c>
      <c r="K11" s="23">
        <v>360</v>
      </c>
      <c r="L11" s="23">
        <v>22</v>
      </c>
      <c r="M11" s="23">
        <v>338</v>
      </c>
      <c r="N11" s="23">
        <v>20</v>
      </c>
      <c r="O11" s="23">
        <v>262</v>
      </c>
      <c r="P11" s="23">
        <v>22</v>
      </c>
      <c r="Q11" s="23">
        <v>285</v>
      </c>
      <c r="R11" s="23">
        <v>13</v>
      </c>
      <c r="S11" s="23">
        <v>11</v>
      </c>
      <c r="T11" s="63">
        <v>2</v>
      </c>
      <c r="U11" s="23">
        <v>6</v>
      </c>
      <c r="V11" s="63">
        <v>0</v>
      </c>
    </row>
    <row r="12" spans="1:22" ht="19.5" customHeight="1" x14ac:dyDescent="0.15">
      <c r="A12" s="18" t="s">
        <v>72</v>
      </c>
      <c r="B12" s="23">
        <v>68</v>
      </c>
      <c r="C12" s="23">
        <v>64</v>
      </c>
      <c r="D12" s="23">
        <v>4</v>
      </c>
      <c r="E12" s="23">
        <v>32</v>
      </c>
      <c r="F12" s="23">
        <v>23</v>
      </c>
      <c r="G12" s="23">
        <v>9</v>
      </c>
      <c r="H12" s="21">
        <v>1397</v>
      </c>
      <c r="I12" s="21">
        <v>1309</v>
      </c>
      <c r="J12" s="21">
        <v>88</v>
      </c>
      <c r="K12" s="23">
        <v>356</v>
      </c>
      <c r="L12" s="23">
        <v>20</v>
      </c>
      <c r="M12" s="23">
        <v>350</v>
      </c>
      <c r="N12" s="23">
        <v>23</v>
      </c>
      <c r="O12" s="23">
        <v>328</v>
      </c>
      <c r="P12" s="23">
        <v>20</v>
      </c>
      <c r="Q12" s="23">
        <v>239</v>
      </c>
      <c r="R12" s="23">
        <v>21</v>
      </c>
      <c r="S12" s="23">
        <v>26</v>
      </c>
      <c r="T12" s="63">
        <v>2</v>
      </c>
      <c r="U12" s="23">
        <v>12</v>
      </c>
      <c r="V12" s="63">
        <v>0</v>
      </c>
    </row>
    <row r="13" spans="1:22" ht="19.5" customHeight="1" x14ac:dyDescent="0.15">
      <c r="A13" s="18" t="s">
        <v>73</v>
      </c>
      <c r="B13" s="23">
        <v>67</v>
      </c>
      <c r="C13" s="23">
        <v>63</v>
      </c>
      <c r="D13" s="23">
        <v>4</v>
      </c>
      <c r="E13" s="23">
        <v>35</v>
      </c>
      <c r="F13" s="23">
        <v>26</v>
      </c>
      <c r="G13" s="23">
        <v>9</v>
      </c>
      <c r="H13" s="21">
        <v>1523</v>
      </c>
      <c r="I13" s="21">
        <v>1428</v>
      </c>
      <c r="J13" s="23">
        <v>95</v>
      </c>
      <c r="K13" s="23">
        <v>404</v>
      </c>
      <c r="L13" s="23">
        <v>27</v>
      </c>
      <c r="M13" s="23">
        <v>352</v>
      </c>
      <c r="N13" s="23">
        <v>19</v>
      </c>
      <c r="O13" s="23">
        <v>332</v>
      </c>
      <c r="P13" s="23">
        <v>24</v>
      </c>
      <c r="Q13" s="23">
        <v>303</v>
      </c>
      <c r="R13" s="23">
        <v>19</v>
      </c>
      <c r="S13" s="23">
        <v>11</v>
      </c>
      <c r="T13" s="23">
        <v>3</v>
      </c>
      <c r="U13" s="23">
        <v>26</v>
      </c>
      <c r="V13" s="23">
        <v>3</v>
      </c>
    </row>
    <row r="14" spans="1:22" ht="19.5" customHeight="1" x14ac:dyDescent="0.15">
      <c r="A14" s="18" t="s">
        <v>74</v>
      </c>
      <c r="B14" s="23">
        <v>66</v>
      </c>
      <c r="C14" s="23">
        <v>62</v>
      </c>
      <c r="D14" s="23">
        <v>4</v>
      </c>
      <c r="E14" s="23">
        <v>35</v>
      </c>
      <c r="F14" s="23">
        <v>25</v>
      </c>
      <c r="G14" s="23">
        <v>10</v>
      </c>
      <c r="H14" s="21">
        <v>1526</v>
      </c>
      <c r="I14" s="21">
        <v>1421</v>
      </c>
      <c r="J14" s="23">
        <v>105</v>
      </c>
      <c r="K14" s="23">
        <v>365</v>
      </c>
      <c r="L14" s="23">
        <v>31</v>
      </c>
      <c r="M14" s="23">
        <v>399</v>
      </c>
      <c r="N14" s="23">
        <v>28</v>
      </c>
      <c r="O14" s="23">
        <v>339</v>
      </c>
      <c r="P14" s="23">
        <v>20</v>
      </c>
      <c r="Q14" s="23">
        <v>303</v>
      </c>
      <c r="R14" s="23">
        <v>23</v>
      </c>
      <c r="S14" s="23">
        <v>4</v>
      </c>
      <c r="T14" s="23">
        <v>0</v>
      </c>
      <c r="U14" s="23">
        <v>11</v>
      </c>
      <c r="V14" s="23">
        <v>3</v>
      </c>
    </row>
    <row r="15" spans="1:22" ht="19.5" customHeight="1" x14ac:dyDescent="0.15">
      <c r="A15" s="18" t="s">
        <v>75</v>
      </c>
      <c r="B15" s="23">
        <f>SUM(C15:D15)</f>
        <v>67</v>
      </c>
      <c r="C15" s="23">
        <v>62</v>
      </c>
      <c r="D15" s="23">
        <v>5</v>
      </c>
      <c r="E15" s="23">
        <f>SUM(F15:G15)</f>
        <v>36</v>
      </c>
      <c r="F15" s="23">
        <v>26</v>
      </c>
      <c r="G15" s="23">
        <v>10</v>
      </c>
      <c r="H15" s="21">
        <f>SUM(I15:J15)</f>
        <v>1503</v>
      </c>
      <c r="I15" s="21">
        <f>SUM(K15,M15,O15,Q15,S15,U15)</f>
        <v>1390</v>
      </c>
      <c r="J15" s="23">
        <f>SUM(L15,N15,P15,R15,T15,V15)</f>
        <v>113</v>
      </c>
      <c r="K15" s="23">
        <v>348</v>
      </c>
      <c r="L15" s="23">
        <v>33</v>
      </c>
      <c r="M15" s="23">
        <v>355</v>
      </c>
      <c r="N15" s="23">
        <v>30</v>
      </c>
      <c r="O15" s="23">
        <v>376</v>
      </c>
      <c r="P15" s="23">
        <v>28</v>
      </c>
      <c r="Q15" s="23">
        <v>299</v>
      </c>
      <c r="R15" s="23">
        <v>18</v>
      </c>
      <c r="S15" s="23">
        <v>8</v>
      </c>
      <c r="T15" s="23">
        <v>4</v>
      </c>
      <c r="U15" s="23">
        <v>4</v>
      </c>
      <c r="V15" s="23">
        <v>0</v>
      </c>
    </row>
    <row r="16" spans="1:22" ht="18.75" customHeight="1" x14ac:dyDescent="0.15">
      <c r="A16" s="18" t="s">
        <v>76</v>
      </c>
      <c r="B16" s="23">
        <f>SUM(C16:D16)</f>
        <v>68</v>
      </c>
      <c r="C16" s="23">
        <v>63</v>
      </c>
      <c r="D16" s="23">
        <v>5</v>
      </c>
      <c r="E16" s="23">
        <f>SUM(F16:G16)</f>
        <v>37</v>
      </c>
      <c r="F16" s="23">
        <v>26</v>
      </c>
      <c r="G16" s="23">
        <v>11</v>
      </c>
      <c r="H16" s="21">
        <f>SUM(I16:J16)</f>
        <v>1484</v>
      </c>
      <c r="I16" s="21">
        <f>SUM(K16,M16,O16,Q16,S16,U16)</f>
        <v>1355</v>
      </c>
      <c r="J16" s="23">
        <f>SUM(L16,N16,P16,R16,T16,V16)</f>
        <v>129</v>
      </c>
      <c r="K16" s="23">
        <v>331</v>
      </c>
      <c r="L16" s="23">
        <v>31</v>
      </c>
      <c r="M16" s="23">
        <v>358</v>
      </c>
      <c r="N16" s="23">
        <v>33</v>
      </c>
      <c r="O16" s="23">
        <v>309</v>
      </c>
      <c r="P16" s="23">
        <v>28</v>
      </c>
      <c r="Q16" s="23">
        <v>336</v>
      </c>
      <c r="R16" s="23">
        <v>27</v>
      </c>
      <c r="S16" s="23">
        <v>13</v>
      </c>
      <c r="T16" s="23">
        <v>6</v>
      </c>
      <c r="U16" s="23">
        <v>8</v>
      </c>
      <c r="V16" s="23">
        <v>4</v>
      </c>
    </row>
    <row r="17" spans="1:22" ht="18.75" customHeight="1" x14ac:dyDescent="0.15">
      <c r="A17" s="18" t="s">
        <v>78</v>
      </c>
      <c r="B17" s="23">
        <v>69</v>
      </c>
      <c r="C17" s="23">
        <v>64</v>
      </c>
      <c r="D17" s="23">
        <v>5</v>
      </c>
      <c r="E17" s="23">
        <v>42</v>
      </c>
      <c r="F17" s="23">
        <v>30</v>
      </c>
      <c r="G17" s="23">
        <v>12</v>
      </c>
      <c r="H17" s="21">
        <v>1406</v>
      </c>
      <c r="I17" s="21">
        <v>1279</v>
      </c>
      <c r="J17" s="23">
        <v>127</v>
      </c>
      <c r="K17" s="23">
        <v>335</v>
      </c>
      <c r="L17" s="23">
        <v>34</v>
      </c>
      <c r="M17" s="23">
        <v>320</v>
      </c>
      <c r="N17" s="23">
        <v>31</v>
      </c>
      <c r="O17" s="23">
        <v>328</v>
      </c>
      <c r="P17" s="23">
        <v>30</v>
      </c>
      <c r="Q17" s="23">
        <v>275</v>
      </c>
      <c r="R17" s="23">
        <v>25</v>
      </c>
      <c r="S17" s="23">
        <v>8</v>
      </c>
      <c r="T17" s="23">
        <v>2</v>
      </c>
      <c r="U17" s="23">
        <v>13</v>
      </c>
      <c r="V17" s="23">
        <v>5</v>
      </c>
    </row>
    <row r="18" spans="1:22" ht="18.75" customHeight="1" x14ac:dyDescent="0.15">
      <c r="A18" s="18" t="s">
        <v>79</v>
      </c>
      <c r="B18" s="23">
        <v>69</v>
      </c>
      <c r="C18" s="23">
        <v>64</v>
      </c>
      <c r="D18" s="23">
        <v>5</v>
      </c>
      <c r="E18" s="23">
        <v>39</v>
      </c>
      <c r="F18" s="23">
        <v>28</v>
      </c>
      <c r="G18" s="23">
        <v>11</v>
      </c>
      <c r="H18" s="33">
        <v>1338</v>
      </c>
      <c r="I18" s="33">
        <v>1216</v>
      </c>
      <c r="J18" s="23">
        <v>122</v>
      </c>
      <c r="K18" s="23">
        <v>298</v>
      </c>
      <c r="L18" s="23">
        <v>26</v>
      </c>
      <c r="M18" s="23">
        <v>321</v>
      </c>
      <c r="N18" s="23">
        <v>32</v>
      </c>
      <c r="O18" s="23">
        <v>298</v>
      </c>
      <c r="P18" s="23">
        <v>31</v>
      </c>
      <c r="Q18" s="23">
        <v>283</v>
      </c>
      <c r="R18" s="23">
        <v>29</v>
      </c>
      <c r="S18" s="23">
        <v>7</v>
      </c>
      <c r="T18" s="23">
        <v>2</v>
      </c>
      <c r="U18" s="23">
        <v>9</v>
      </c>
      <c r="V18" s="23">
        <v>2</v>
      </c>
    </row>
    <row r="19" spans="1:22" ht="18.75" customHeight="1" x14ac:dyDescent="0.15">
      <c r="A19" s="18" t="s">
        <v>90</v>
      </c>
      <c r="B19" s="23">
        <f t="shared" ref="B19:B24" si="0">SUM(C19:D19)</f>
        <v>67</v>
      </c>
      <c r="C19" s="23">
        <v>63</v>
      </c>
      <c r="D19" s="23">
        <v>4</v>
      </c>
      <c r="E19" s="23">
        <f t="shared" ref="E19:E24" si="1">SUM(F19:G19)</f>
        <v>38</v>
      </c>
      <c r="F19" s="23">
        <v>27</v>
      </c>
      <c r="G19" s="23">
        <v>11</v>
      </c>
      <c r="H19" s="33">
        <f t="shared" ref="H19:H24" si="2">SUM(I19:J19)</f>
        <v>1377</v>
      </c>
      <c r="I19" s="33">
        <f t="shared" ref="I19:J23" si="3">SUM(K19,M19,O19,Q19,S19,U19)</f>
        <v>1247</v>
      </c>
      <c r="J19" s="23">
        <f t="shared" si="3"/>
        <v>130</v>
      </c>
      <c r="K19" s="23">
        <v>371</v>
      </c>
      <c r="L19" s="23">
        <v>35</v>
      </c>
      <c r="M19" s="23">
        <v>287</v>
      </c>
      <c r="N19" s="23">
        <v>26</v>
      </c>
      <c r="O19" s="23">
        <v>298</v>
      </c>
      <c r="P19" s="23">
        <v>32</v>
      </c>
      <c r="Q19" s="23">
        <v>274</v>
      </c>
      <c r="R19" s="23">
        <v>31</v>
      </c>
      <c r="S19" s="23">
        <v>10</v>
      </c>
      <c r="T19" s="23">
        <v>4</v>
      </c>
      <c r="U19" s="23">
        <v>7</v>
      </c>
      <c r="V19" s="23">
        <v>2</v>
      </c>
    </row>
    <row r="20" spans="1:22" ht="18.75" customHeight="1" x14ac:dyDescent="0.15">
      <c r="A20" s="18" t="s">
        <v>92</v>
      </c>
      <c r="B20" s="23">
        <f t="shared" si="0"/>
        <v>72</v>
      </c>
      <c r="C20" s="23">
        <v>66</v>
      </c>
      <c r="D20" s="23">
        <v>6</v>
      </c>
      <c r="E20" s="23">
        <f t="shared" si="1"/>
        <v>36</v>
      </c>
      <c r="F20" s="23">
        <v>25</v>
      </c>
      <c r="G20" s="23">
        <v>11</v>
      </c>
      <c r="H20" s="33">
        <f t="shared" si="2"/>
        <v>1512</v>
      </c>
      <c r="I20" s="23">
        <f t="shared" si="3"/>
        <v>1365</v>
      </c>
      <c r="J20" s="23">
        <f t="shared" si="3"/>
        <v>147</v>
      </c>
      <c r="K20" s="23">
        <v>442</v>
      </c>
      <c r="L20" s="23">
        <v>51</v>
      </c>
      <c r="M20" s="23">
        <v>374</v>
      </c>
      <c r="N20" s="23">
        <v>33</v>
      </c>
      <c r="O20" s="23">
        <v>254</v>
      </c>
      <c r="P20" s="23">
        <v>28</v>
      </c>
      <c r="Q20" s="23">
        <v>271</v>
      </c>
      <c r="R20" s="23">
        <v>26</v>
      </c>
      <c r="S20" s="23">
        <v>13</v>
      </c>
      <c r="T20" s="23">
        <v>6</v>
      </c>
      <c r="U20" s="23">
        <v>11</v>
      </c>
      <c r="V20" s="23">
        <v>3</v>
      </c>
    </row>
    <row r="21" spans="1:22" ht="18.75" customHeight="1" x14ac:dyDescent="0.15">
      <c r="A21" s="18" t="s">
        <v>202</v>
      </c>
      <c r="B21" s="23">
        <f t="shared" si="0"/>
        <v>78</v>
      </c>
      <c r="C21" s="23">
        <v>72</v>
      </c>
      <c r="D21" s="23">
        <v>6</v>
      </c>
      <c r="E21" s="23">
        <f t="shared" si="1"/>
        <v>36</v>
      </c>
      <c r="F21" s="23">
        <v>25</v>
      </c>
      <c r="G21" s="23">
        <v>11</v>
      </c>
      <c r="H21" s="33">
        <f t="shared" si="2"/>
        <v>1590</v>
      </c>
      <c r="I21" s="23">
        <f t="shared" si="3"/>
        <v>1433</v>
      </c>
      <c r="J21" s="23">
        <f t="shared" ref="J21:J26" si="4">SUM(L21,N21,P21,R21,T21,V21)</f>
        <v>157</v>
      </c>
      <c r="K21" s="23">
        <v>411</v>
      </c>
      <c r="L21" s="23">
        <v>44</v>
      </c>
      <c r="M21" s="23">
        <v>431</v>
      </c>
      <c r="N21" s="23">
        <v>50</v>
      </c>
      <c r="O21" s="23">
        <v>339</v>
      </c>
      <c r="P21" s="23">
        <v>33</v>
      </c>
      <c r="Q21" s="23">
        <v>227</v>
      </c>
      <c r="R21" s="23">
        <v>24</v>
      </c>
      <c r="S21" s="23">
        <v>11</v>
      </c>
      <c r="T21" s="23">
        <v>0</v>
      </c>
      <c r="U21" s="23">
        <v>14</v>
      </c>
      <c r="V21" s="23">
        <v>6</v>
      </c>
    </row>
    <row r="22" spans="1:22" ht="18.75" customHeight="1" x14ac:dyDescent="0.15">
      <c r="A22" s="18" t="s">
        <v>199</v>
      </c>
      <c r="B22" s="23">
        <f t="shared" si="0"/>
        <v>77</v>
      </c>
      <c r="C22" s="23">
        <v>70</v>
      </c>
      <c r="D22" s="23">
        <v>7</v>
      </c>
      <c r="E22" s="23">
        <f t="shared" si="1"/>
        <v>38</v>
      </c>
      <c r="F22" s="23">
        <v>26</v>
      </c>
      <c r="G22" s="23">
        <v>12</v>
      </c>
      <c r="H22" s="33">
        <f t="shared" si="2"/>
        <v>1677</v>
      </c>
      <c r="I22" s="23">
        <f>SUM(K22,M22,O22,Q22,S22,U22)</f>
        <v>1494</v>
      </c>
      <c r="J22" s="23">
        <f t="shared" si="4"/>
        <v>183</v>
      </c>
      <c r="K22" s="23">
        <v>376</v>
      </c>
      <c r="L22" s="23">
        <v>55</v>
      </c>
      <c r="M22" s="23">
        <v>405</v>
      </c>
      <c r="N22" s="23">
        <v>45</v>
      </c>
      <c r="O22" s="23">
        <v>391</v>
      </c>
      <c r="P22" s="23">
        <v>50</v>
      </c>
      <c r="Q22" s="23">
        <v>298</v>
      </c>
      <c r="R22" s="23">
        <v>29</v>
      </c>
      <c r="S22" s="23">
        <v>13</v>
      </c>
      <c r="T22" s="23">
        <v>4</v>
      </c>
      <c r="U22" s="23">
        <v>11</v>
      </c>
      <c r="V22" s="23">
        <v>0</v>
      </c>
    </row>
    <row r="23" spans="1:22" ht="18.75" customHeight="1" x14ac:dyDescent="0.15">
      <c r="A23" s="18" t="s">
        <v>203</v>
      </c>
      <c r="B23" s="23">
        <f t="shared" si="0"/>
        <v>77</v>
      </c>
      <c r="C23" s="23">
        <v>69</v>
      </c>
      <c r="D23" s="23">
        <v>8</v>
      </c>
      <c r="E23" s="23">
        <f t="shared" si="1"/>
        <v>38</v>
      </c>
      <c r="F23" s="23">
        <v>27</v>
      </c>
      <c r="G23" s="23">
        <v>11</v>
      </c>
      <c r="H23" s="33">
        <f t="shared" si="2"/>
        <v>1576</v>
      </c>
      <c r="I23" s="23">
        <f t="shared" si="3"/>
        <v>1382</v>
      </c>
      <c r="J23" s="23">
        <f t="shared" si="4"/>
        <v>194</v>
      </c>
      <c r="K23" s="23">
        <v>264</v>
      </c>
      <c r="L23" s="23">
        <v>40</v>
      </c>
      <c r="M23" s="23">
        <v>368</v>
      </c>
      <c r="N23" s="23">
        <v>51</v>
      </c>
      <c r="O23" s="23">
        <v>388</v>
      </c>
      <c r="P23" s="23">
        <v>45</v>
      </c>
      <c r="Q23" s="23">
        <v>324</v>
      </c>
      <c r="R23" s="23">
        <v>47</v>
      </c>
      <c r="S23" s="23">
        <v>25</v>
      </c>
      <c r="T23" s="23">
        <v>7</v>
      </c>
      <c r="U23" s="23">
        <v>13</v>
      </c>
      <c r="V23" s="23">
        <v>4</v>
      </c>
    </row>
    <row r="24" spans="1:22" ht="18.75" customHeight="1" x14ac:dyDescent="0.15">
      <c r="A24" s="18" t="s">
        <v>208</v>
      </c>
      <c r="B24" s="23">
        <f t="shared" si="0"/>
        <v>79</v>
      </c>
      <c r="C24" s="23">
        <v>70</v>
      </c>
      <c r="D24" s="23">
        <v>9</v>
      </c>
      <c r="E24" s="23">
        <f t="shared" si="1"/>
        <v>40</v>
      </c>
      <c r="F24" s="23">
        <v>29</v>
      </c>
      <c r="G24" s="23">
        <v>11</v>
      </c>
      <c r="H24" s="33">
        <f t="shared" si="2"/>
        <v>1514</v>
      </c>
      <c r="I24" s="23">
        <f>SUM(K24,M24,O24,Q24,S24,U24)</f>
        <v>1324</v>
      </c>
      <c r="J24" s="23">
        <f t="shared" si="4"/>
        <v>190</v>
      </c>
      <c r="K24" s="23">
        <v>285</v>
      </c>
      <c r="L24" s="23">
        <v>45</v>
      </c>
      <c r="M24" s="23">
        <v>269</v>
      </c>
      <c r="N24" s="23">
        <v>40</v>
      </c>
      <c r="O24" s="23">
        <v>346</v>
      </c>
      <c r="P24" s="23">
        <v>50</v>
      </c>
      <c r="Q24" s="23">
        <v>356</v>
      </c>
      <c r="R24" s="23">
        <v>40</v>
      </c>
      <c r="S24" s="23">
        <v>42</v>
      </c>
      <c r="T24" s="23">
        <v>8</v>
      </c>
      <c r="U24" s="23">
        <v>26</v>
      </c>
      <c r="V24" s="23">
        <v>7</v>
      </c>
    </row>
    <row r="25" spans="1:22" ht="18.75" customHeight="1" x14ac:dyDescent="0.15">
      <c r="A25" s="18" t="s">
        <v>233</v>
      </c>
      <c r="B25" s="23">
        <f>SUM(C25:D25)</f>
        <v>84</v>
      </c>
      <c r="C25" s="23">
        <v>74</v>
      </c>
      <c r="D25" s="23">
        <v>10</v>
      </c>
      <c r="E25" s="23">
        <f>SUM(F25:G25)</f>
        <v>47</v>
      </c>
      <c r="F25" s="23">
        <v>27</v>
      </c>
      <c r="G25" s="23">
        <v>20</v>
      </c>
      <c r="H25" s="33">
        <f>SUM(I25:J25)</f>
        <v>1448</v>
      </c>
      <c r="I25" s="23">
        <f>SUM(K25,M25,O25,Q25,S25,U25)</f>
        <v>1273</v>
      </c>
      <c r="J25" s="23">
        <f t="shared" si="4"/>
        <v>175</v>
      </c>
      <c r="K25" s="23">
        <v>332</v>
      </c>
      <c r="L25" s="23">
        <v>32</v>
      </c>
      <c r="M25" s="23">
        <v>279</v>
      </c>
      <c r="N25" s="23">
        <v>43</v>
      </c>
      <c r="O25" s="23">
        <v>270</v>
      </c>
      <c r="P25" s="23">
        <v>39</v>
      </c>
      <c r="Q25" s="23">
        <v>316</v>
      </c>
      <c r="R25" s="23">
        <v>46</v>
      </c>
      <c r="S25" s="23">
        <v>33</v>
      </c>
      <c r="T25" s="23">
        <v>6</v>
      </c>
      <c r="U25" s="23">
        <v>43</v>
      </c>
      <c r="V25" s="23">
        <v>9</v>
      </c>
    </row>
    <row r="26" spans="1:22" ht="18.75" customHeight="1" x14ac:dyDescent="0.15">
      <c r="A26" s="18" t="s">
        <v>246</v>
      </c>
      <c r="B26" s="23">
        <f>SUM(C26:D26)</f>
        <v>87</v>
      </c>
      <c r="C26" s="23">
        <v>77</v>
      </c>
      <c r="D26" s="23">
        <v>10</v>
      </c>
      <c r="E26" s="23">
        <f>SUM(F26:G26)</f>
        <v>46</v>
      </c>
      <c r="F26" s="23">
        <v>28</v>
      </c>
      <c r="G26" s="23">
        <v>18</v>
      </c>
      <c r="H26" s="33">
        <f>SUM(I26:J26)</f>
        <v>1475</v>
      </c>
      <c r="I26" s="23">
        <f>SUM(K26,M26,O26,Q26,S26,U26)</f>
        <v>1282</v>
      </c>
      <c r="J26" s="23">
        <f t="shared" si="4"/>
        <v>193</v>
      </c>
      <c r="K26" s="23">
        <v>385</v>
      </c>
      <c r="L26" s="23">
        <v>69</v>
      </c>
      <c r="M26" s="23">
        <v>312</v>
      </c>
      <c r="N26" s="23">
        <v>30</v>
      </c>
      <c r="O26" s="23">
        <v>267</v>
      </c>
      <c r="P26" s="23">
        <v>41</v>
      </c>
      <c r="Q26" s="23">
        <v>249</v>
      </c>
      <c r="R26" s="23">
        <v>37</v>
      </c>
      <c r="S26" s="23">
        <v>36</v>
      </c>
      <c r="T26" s="23">
        <v>9</v>
      </c>
      <c r="U26" s="23">
        <v>33</v>
      </c>
      <c r="V26" s="23">
        <v>7</v>
      </c>
    </row>
    <row r="27" spans="1:22" ht="18.75" customHeight="1" x14ac:dyDescent="0.15">
      <c r="A27" s="77" t="s">
        <v>261</v>
      </c>
      <c r="B27" s="66">
        <f>SUM(C27:D27)</f>
        <v>88</v>
      </c>
      <c r="C27" s="66">
        <v>77</v>
      </c>
      <c r="D27" s="66">
        <v>11</v>
      </c>
      <c r="E27" s="66">
        <f>SUM(F27:G27)</f>
        <v>46</v>
      </c>
      <c r="F27" s="66">
        <v>27</v>
      </c>
      <c r="G27" s="66">
        <v>19</v>
      </c>
      <c r="H27" s="33">
        <f>SUM(I27:J27)</f>
        <v>1606</v>
      </c>
      <c r="I27" s="66">
        <f>SUM(K27,M27,O27,Q27,S27,U27)</f>
        <v>1372</v>
      </c>
      <c r="J27" s="66">
        <f>SUM(L27,N27,P27,R27,T27,V27)</f>
        <v>234</v>
      </c>
      <c r="K27" s="66">
        <v>354</v>
      </c>
      <c r="L27" s="66">
        <v>68</v>
      </c>
      <c r="M27" s="66">
        <v>414</v>
      </c>
      <c r="N27" s="66">
        <v>79</v>
      </c>
      <c r="O27" s="66">
        <v>282</v>
      </c>
      <c r="P27" s="66">
        <v>33</v>
      </c>
      <c r="Q27" s="66">
        <v>257</v>
      </c>
      <c r="R27" s="66">
        <v>36</v>
      </c>
      <c r="S27" s="66">
        <v>27</v>
      </c>
      <c r="T27" s="66">
        <v>7</v>
      </c>
      <c r="U27" s="66">
        <v>38</v>
      </c>
      <c r="V27" s="66">
        <v>11</v>
      </c>
    </row>
    <row r="28" spans="1:22" ht="18.75" customHeight="1" x14ac:dyDescent="0.15">
      <c r="A28" s="77" t="s">
        <v>266</v>
      </c>
      <c r="B28" s="66">
        <f>SUM(C28:D28)</f>
        <v>92</v>
      </c>
      <c r="C28" s="66">
        <v>81</v>
      </c>
      <c r="D28" s="66">
        <v>11</v>
      </c>
      <c r="E28" s="66">
        <f>SUM(F28:G28)</f>
        <v>46</v>
      </c>
      <c r="F28" s="66">
        <v>31</v>
      </c>
      <c r="G28" s="66">
        <v>15</v>
      </c>
      <c r="H28" s="33">
        <f>SUM(I28:J28)</f>
        <v>1602</v>
      </c>
      <c r="I28" s="66">
        <f>SUM(K28,M28,O28,Q28,S28,U28)</f>
        <v>1360</v>
      </c>
      <c r="J28" s="66">
        <f>SUM(L28,N28,P28,R28,T28,V28)</f>
        <v>242</v>
      </c>
      <c r="K28" s="66">
        <v>357</v>
      </c>
      <c r="L28" s="66">
        <v>70</v>
      </c>
      <c r="M28" s="66">
        <v>317</v>
      </c>
      <c r="N28" s="66">
        <v>58</v>
      </c>
      <c r="O28" s="66">
        <v>358</v>
      </c>
      <c r="P28" s="66">
        <v>67</v>
      </c>
      <c r="Q28" s="66">
        <v>265</v>
      </c>
      <c r="R28" s="66">
        <v>34</v>
      </c>
      <c r="S28" s="66">
        <v>35</v>
      </c>
      <c r="T28" s="66">
        <v>5</v>
      </c>
      <c r="U28" s="66">
        <v>28</v>
      </c>
      <c r="V28" s="66">
        <v>8</v>
      </c>
    </row>
    <row r="29" spans="1:22" x14ac:dyDescent="0.15">
      <c r="A29" s="67" t="s">
        <v>196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</row>
    <row r="30" spans="1:22" x14ac:dyDescent="0.15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</row>
    <row r="31" spans="1:22" x14ac:dyDescent="0.15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</row>
    <row r="32" spans="1:22" x14ac:dyDescent="0.15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</row>
  </sheetData>
  <sheetProtection formatCells="0" insertColumns="0" insertRows="0"/>
  <mergeCells count="13">
    <mergeCell ref="T3:U3"/>
    <mergeCell ref="A4:A6"/>
    <mergeCell ref="B4:D5"/>
    <mergeCell ref="E4:G5"/>
    <mergeCell ref="H4:J5"/>
    <mergeCell ref="K4:R4"/>
    <mergeCell ref="S4:V4"/>
    <mergeCell ref="K5:L5"/>
    <mergeCell ref="M5:N5"/>
    <mergeCell ref="O5:P5"/>
    <mergeCell ref="Q5:R5"/>
    <mergeCell ref="S5:T5"/>
    <mergeCell ref="U5:V5"/>
  </mergeCells>
  <phoneticPr fontId="3"/>
  <pageMargins left="0.78740157480314965" right="0.39370078740157483" top="0.98425196850393704" bottom="0.98425196850393704" header="0.51181102362204722" footer="0.51181102362204722"/>
  <pageSetup paperSize="9" scale="68" orientation="landscape" r:id="rId1"/>
  <headerFooter scaleWithDoc="0" alignWithMargins="0">
    <oddFooter>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56512-25C1-4713-A7BB-9008AE85A2E6}">
  <dimension ref="A1:U68"/>
  <sheetViews>
    <sheetView view="pageBreakPreview" zoomScaleNormal="100" zoomScaleSheetLayoutView="100" workbookViewId="0"/>
  </sheetViews>
  <sheetFormatPr defaultRowHeight="13.5" x14ac:dyDescent="0.15"/>
  <cols>
    <col min="1" max="1" width="9.375" style="2" customWidth="1"/>
    <col min="2" max="3" width="9" style="2"/>
    <col min="4" max="4" width="9.75" style="2" customWidth="1"/>
    <col min="5" max="16384" width="9" style="2"/>
  </cols>
  <sheetData>
    <row r="1" spans="1:21" ht="17.25" x14ac:dyDescent="0.2">
      <c r="A1" s="3" t="s">
        <v>157</v>
      </c>
    </row>
    <row r="2" spans="1:21" ht="13.5" customHeight="1" x14ac:dyDescent="0.2">
      <c r="A2" s="3"/>
    </row>
    <row r="3" spans="1:21" ht="17.25" x14ac:dyDescent="0.2">
      <c r="A3" s="3"/>
      <c r="Q3" s="2" t="s">
        <v>25</v>
      </c>
    </row>
    <row r="4" spans="1:21" ht="21" customHeight="1" x14ac:dyDescent="0.15">
      <c r="A4" s="93" t="s">
        <v>158</v>
      </c>
      <c r="B4" s="209" t="s">
        <v>159</v>
      </c>
      <c r="C4" s="210" t="s">
        <v>160</v>
      </c>
      <c r="D4" s="73"/>
      <c r="E4" s="74"/>
      <c r="F4" s="210" t="s">
        <v>161</v>
      </c>
      <c r="G4" s="73"/>
      <c r="H4" s="74"/>
      <c r="I4" s="210" t="s">
        <v>162</v>
      </c>
      <c r="J4" s="73"/>
      <c r="K4" s="74"/>
      <c r="L4" s="210" t="s">
        <v>267</v>
      </c>
      <c r="M4" s="73"/>
      <c r="N4" s="73"/>
      <c r="O4" s="73"/>
      <c r="P4" s="73"/>
      <c r="Q4" s="74"/>
      <c r="R4" s="148"/>
      <c r="S4" s="29"/>
      <c r="T4" s="29"/>
      <c r="U4" s="29"/>
    </row>
    <row r="5" spans="1:21" ht="21" customHeight="1" x14ac:dyDescent="0.15">
      <c r="A5" s="100"/>
      <c r="B5" s="211"/>
      <c r="C5" s="212"/>
      <c r="D5" s="213"/>
      <c r="E5" s="214"/>
      <c r="F5" s="212"/>
      <c r="G5" s="213"/>
      <c r="H5" s="214"/>
      <c r="I5" s="212"/>
      <c r="J5" s="213"/>
      <c r="K5" s="214"/>
      <c r="L5" s="215"/>
      <c r="M5" s="75"/>
      <c r="N5" s="75"/>
      <c r="O5" s="75"/>
      <c r="P5" s="75"/>
      <c r="Q5" s="76"/>
      <c r="R5" s="148"/>
      <c r="S5" s="29"/>
      <c r="T5" s="29"/>
      <c r="U5" s="29"/>
    </row>
    <row r="6" spans="1:21" ht="21" customHeight="1" x14ac:dyDescent="0.15">
      <c r="A6" s="100"/>
      <c r="B6" s="211"/>
      <c r="C6" s="215"/>
      <c r="D6" s="75"/>
      <c r="E6" s="76"/>
      <c r="F6" s="215"/>
      <c r="G6" s="75"/>
      <c r="H6" s="76"/>
      <c r="I6" s="215"/>
      <c r="J6" s="75"/>
      <c r="K6" s="76"/>
      <c r="L6" s="127" t="s">
        <v>164</v>
      </c>
      <c r="M6" s="128"/>
      <c r="N6" s="127" t="s">
        <v>165</v>
      </c>
      <c r="O6" s="128"/>
      <c r="P6" s="127" t="s">
        <v>166</v>
      </c>
      <c r="Q6" s="128"/>
      <c r="R6" s="148"/>
      <c r="S6" s="29"/>
      <c r="T6" s="29"/>
      <c r="U6" s="29"/>
    </row>
    <row r="7" spans="1:21" ht="21" customHeight="1" x14ac:dyDescent="0.15">
      <c r="A7" s="108"/>
      <c r="B7" s="216"/>
      <c r="C7" s="77" t="s">
        <v>167</v>
      </c>
      <c r="D7" s="77" t="s">
        <v>168</v>
      </c>
      <c r="E7" s="77" t="s">
        <v>169</v>
      </c>
      <c r="F7" s="77" t="s">
        <v>167</v>
      </c>
      <c r="G7" s="77" t="s">
        <v>168</v>
      </c>
      <c r="H7" s="77" t="s">
        <v>169</v>
      </c>
      <c r="I7" s="77" t="s">
        <v>167</v>
      </c>
      <c r="J7" s="77" t="s">
        <v>168</v>
      </c>
      <c r="K7" s="77" t="s">
        <v>169</v>
      </c>
      <c r="L7" s="77" t="s">
        <v>168</v>
      </c>
      <c r="M7" s="77" t="s">
        <v>169</v>
      </c>
      <c r="N7" s="77" t="s">
        <v>168</v>
      </c>
      <c r="O7" s="77" t="s">
        <v>169</v>
      </c>
      <c r="P7" s="77" t="s">
        <v>168</v>
      </c>
      <c r="Q7" s="77" t="s">
        <v>169</v>
      </c>
      <c r="R7" s="217"/>
      <c r="S7" s="30"/>
      <c r="T7" s="30"/>
      <c r="U7" s="30"/>
    </row>
    <row r="8" spans="1:21" ht="21.75" customHeight="1" x14ac:dyDescent="0.15">
      <c r="A8" s="18" t="s">
        <v>266</v>
      </c>
      <c r="B8" s="66">
        <v>1</v>
      </c>
      <c r="C8" s="66">
        <v>20</v>
      </c>
      <c r="D8" s="218">
        <v>2</v>
      </c>
      <c r="E8" s="219">
        <v>18</v>
      </c>
      <c r="F8" s="66">
        <v>7</v>
      </c>
      <c r="G8" s="66">
        <v>2</v>
      </c>
      <c r="H8" s="66">
        <v>5</v>
      </c>
      <c r="I8" s="66">
        <v>179</v>
      </c>
      <c r="J8" s="66">
        <v>16</v>
      </c>
      <c r="K8" s="66">
        <v>163</v>
      </c>
      <c r="L8" s="66">
        <v>5</v>
      </c>
      <c r="M8" s="66">
        <v>52</v>
      </c>
      <c r="N8" s="66">
        <v>7</v>
      </c>
      <c r="O8" s="66">
        <v>57</v>
      </c>
      <c r="P8" s="66">
        <v>4</v>
      </c>
      <c r="Q8" s="66">
        <v>54</v>
      </c>
      <c r="R8" s="148"/>
      <c r="S8" s="29"/>
      <c r="T8" s="29"/>
      <c r="U8" s="29"/>
    </row>
    <row r="9" spans="1:21" x14ac:dyDescent="0.15">
      <c r="A9" s="2" t="s">
        <v>197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</row>
    <row r="10" spans="1:21" x14ac:dyDescent="0.15">
      <c r="A10" s="2" t="s">
        <v>243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</row>
    <row r="11" spans="1:21" x14ac:dyDescent="0.15">
      <c r="A11" s="2" t="s">
        <v>231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</row>
    <row r="12" spans="1:21" x14ac:dyDescent="0.15"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</row>
    <row r="13" spans="1:21" ht="21.75" customHeight="1" x14ac:dyDescent="0.15"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</row>
    <row r="14" spans="1:21" ht="21.75" customHeight="1" x14ac:dyDescent="0.15"/>
    <row r="15" spans="1:21" ht="21.75" customHeight="1" x14ac:dyDescent="0.15"/>
    <row r="16" spans="1:21" ht="21.75" customHeight="1" x14ac:dyDescent="0.15"/>
    <row r="17" s="2" customFormat="1" ht="21.75" customHeight="1" x14ac:dyDescent="0.15"/>
    <row r="18" s="2" customFormat="1" ht="21.75" customHeight="1" x14ac:dyDescent="0.15"/>
    <row r="19" s="2" customFormat="1" ht="21.75" customHeight="1" x14ac:dyDescent="0.15"/>
    <row r="20" s="2" customFormat="1" ht="21.75" customHeight="1" x14ac:dyDescent="0.15"/>
    <row r="21" s="2" customFormat="1" ht="21.75" customHeight="1" x14ac:dyDescent="0.15"/>
    <row r="22" s="2" customFormat="1" ht="21.75" customHeight="1" x14ac:dyDescent="0.15"/>
    <row r="23" s="2" customFormat="1" ht="21.75" customHeight="1" x14ac:dyDescent="0.15"/>
    <row r="24" s="2" customFormat="1" ht="21.75" customHeight="1" x14ac:dyDescent="0.15"/>
    <row r="25" s="2" customFormat="1" ht="21.75" customHeight="1" x14ac:dyDescent="0.15"/>
    <row r="26" s="2" customFormat="1" ht="21.75" customHeight="1" x14ac:dyDescent="0.15"/>
    <row r="27" s="2" customFormat="1" ht="21.75" customHeight="1" x14ac:dyDescent="0.15"/>
    <row r="28" s="2" customFormat="1" ht="21.75" customHeight="1" x14ac:dyDescent="0.15"/>
    <row r="29" s="2" customFormat="1" ht="21.75" customHeight="1" x14ac:dyDescent="0.15"/>
    <row r="30" s="2" customFormat="1" ht="21.75" customHeight="1" x14ac:dyDescent="0.15"/>
    <row r="31" s="2" customFormat="1" ht="21.75" customHeight="1" x14ac:dyDescent="0.15"/>
    <row r="32" s="2" customFormat="1" ht="21.75" customHeight="1" x14ac:dyDescent="0.15"/>
    <row r="33" spans="1:21" ht="21.75" customHeight="1" x14ac:dyDescent="0.15"/>
    <row r="34" spans="1:21" ht="21.75" customHeight="1" x14ac:dyDescent="0.15"/>
    <row r="35" spans="1:21" ht="17.25" x14ac:dyDescent="0.2">
      <c r="A35" s="3" t="s">
        <v>157</v>
      </c>
    </row>
    <row r="36" spans="1:21" ht="13.5" customHeight="1" x14ac:dyDescent="0.2">
      <c r="A36" s="3"/>
    </row>
    <row r="37" spans="1:21" ht="17.25" x14ac:dyDescent="0.2">
      <c r="A37" s="3"/>
      <c r="U37" s="2" t="s">
        <v>25</v>
      </c>
    </row>
    <row r="38" spans="1:21" ht="21" customHeight="1" x14ac:dyDescent="0.15">
      <c r="A38" s="93" t="s">
        <v>158</v>
      </c>
      <c r="B38" s="60" t="s">
        <v>159</v>
      </c>
      <c r="C38" s="35" t="s">
        <v>160</v>
      </c>
      <c r="D38" s="36"/>
      <c r="E38" s="37"/>
      <c r="F38" s="35" t="s">
        <v>161</v>
      </c>
      <c r="G38" s="36"/>
      <c r="H38" s="37"/>
      <c r="I38" s="35" t="s">
        <v>162</v>
      </c>
      <c r="J38" s="36"/>
      <c r="K38" s="37"/>
      <c r="L38" s="35"/>
      <c r="M38" s="36"/>
      <c r="N38" s="36"/>
      <c r="O38" s="36"/>
      <c r="P38" s="36"/>
      <c r="Q38" s="37"/>
      <c r="R38" s="35" t="s">
        <v>242</v>
      </c>
      <c r="S38" s="36"/>
      <c r="T38" s="36"/>
      <c r="U38" s="37"/>
    </row>
    <row r="39" spans="1:21" ht="21" customHeight="1" x14ac:dyDescent="0.15">
      <c r="A39" s="100"/>
      <c r="B39" s="61"/>
      <c r="C39" s="157"/>
      <c r="D39" s="116"/>
      <c r="E39" s="158"/>
      <c r="F39" s="157"/>
      <c r="G39" s="116"/>
      <c r="H39" s="158"/>
      <c r="I39" s="157"/>
      <c r="J39" s="116"/>
      <c r="K39" s="158"/>
      <c r="L39" s="39"/>
      <c r="M39" s="40"/>
      <c r="N39" s="40"/>
      <c r="O39" s="40"/>
      <c r="P39" s="40"/>
      <c r="Q39" s="41"/>
      <c r="R39" s="39"/>
      <c r="S39" s="40"/>
      <c r="T39" s="40"/>
      <c r="U39" s="41"/>
    </row>
    <row r="40" spans="1:21" ht="21" customHeight="1" x14ac:dyDescent="0.15">
      <c r="A40" s="100"/>
      <c r="B40" s="61"/>
      <c r="C40" s="39"/>
      <c r="D40" s="40"/>
      <c r="E40" s="41"/>
      <c r="F40" s="39"/>
      <c r="G40" s="40"/>
      <c r="H40" s="41"/>
      <c r="I40" s="39"/>
      <c r="J40" s="40"/>
      <c r="K40" s="41"/>
      <c r="L40" s="7" t="s">
        <v>164</v>
      </c>
      <c r="M40" s="129"/>
      <c r="N40" s="7" t="s">
        <v>165</v>
      </c>
      <c r="O40" s="129"/>
      <c r="P40" s="7" t="s">
        <v>166</v>
      </c>
      <c r="Q40" s="129"/>
      <c r="R40" s="7" t="s">
        <v>164</v>
      </c>
      <c r="S40" s="129"/>
      <c r="T40" s="7" t="s">
        <v>165</v>
      </c>
      <c r="U40" s="129"/>
    </row>
    <row r="41" spans="1:21" ht="21" customHeight="1" x14ac:dyDescent="0.15">
      <c r="A41" s="108"/>
      <c r="B41" s="62"/>
      <c r="C41" s="18" t="s">
        <v>167</v>
      </c>
      <c r="D41" s="18" t="s">
        <v>168</v>
      </c>
      <c r="E41" s="18" t="s">
        <v>169</v>
      </c>
      <c r="F41" s="18" t="s">
        <v>167</v>
      </c>
      <c r="G41" s="18" t="s">
        <v>168</v>
      </c>
      <c r="H41" s="18" t="s">
        <v>169</v>
      </c>
      <c r="I41" s="18" t="s">
        <v>167</v>
      </c>
      <c r="J41" s="18" t="s">
        <v>168</v>
      </c>
      <c r="K41" s="18" t="s">
        <v>169</v>
      </c>
      <c r="L41" s="18" t="s">
        <v>168</v>
      </c>
      <c r="M41" s="18" t="s">
        <v>169</v>
      </c>
      <c r="N41" s="18" t="s">
        <v>168</v>
      </c>
      <c r="O41" s="18" t="s">
        <v>169</v>
      </c>
      <c r="P41" s="18" t="s">
        <v>168</v>
      </c>
      <c r="Q41" s="18" t="s">
        <v>169</v>
      </c>
      <c r="R41" s="18" t="s">
        <v>168</v>
      </c>
      <c r="S41" s="18" t="s">
        <v>169</v>
      </c>
      <c r="T41" s="18" t="s">
        <v>168</v>
      </c>
      <c r="U41" s="18" t="s">
        <v>169</v>
      </c>
    </row>
    <row r="42" spans="1:21" ht="12.75" customHeight="1" x14ac:dyDescent="0.15">
      <c r="A42" s="93" t="s">
        <v>216</v>
      </c>
      <c r="B42" s="124"/>
      <c r="C42" s="124"/>
      <c r="D42" s="220"/>
      <c r="E42" s="124"/>
      <c r="F42" s="124"/>
      <c r="G42" s="124"/>
      <c r="H42" s="124"/>
      <c r="I42" s="124"/>
      <c r="J42" s="124"/>
      <c r="K42" s="124"/>
      <c r="L42" s="135" t="s">
        <v>172</v>
      </c>
      <c r="M42" s="136"/>
      <c r="N42" s="135" t="s">
        <v>163</v>
      </c>
      <c r="O42" s="221"/>
      <c r="P42" s="221"/>
      <c r="Q42" s="136"/>
      <c r="R42" s="222"/>
      <c r="S42" s="222"/>
      <c r="T42" s="222"/>
      <c r="U42" s="124"/>
    </row>
    <row r="43" spans="1:21" ht="21.75" customHeight="1" x14ac:dyDescent="0.15">
      <c r="A43" s="108"/>
      <c r="B43" s="223">
        <v>2</v>
      </c>
      <c r="C43" s="223">
        <v>18</v>
      </c>
      <c r="D43" s="224" t="s">
        <v>171</v>
      </c>
      <c r="E43" s="223">
        <v>17</v>
      </c>
      <c r="F43" s="223">
        <v>4</v>
      </c>
      <c r="G43" s="223">
        <v>3</v>
      </c>
      <c r="H43" s="223">
        <v>1</v>
      </c>
      <c r="I43" s="223">
        <v>171</v>
      </c>
      <c r="J43" s="223">
        <v>11</v>
      </c>
      <c r="K43" s="223">
        <v>160</v>
      </c>
      <c r="L43" s="23">
        <v>3</v>
      </c>
      <c r="M43" s="23">
        <v>59</v>
      </c>
      <c r="N43" s="23">
        <v>3</v>
      </c>
      <c r="O43" s="23">
        <v>37</v>
      </c>
      <c r="P43" s="23">
        <v>4</v>
      </c>
      <c r="Q43" s="23">
        <v>29</v>
      </c>
      <c r="R43" s="223" t="s">
        <v>170</v>
      </c>
      <c r="S43" s="223" t="s">
        <v>170</v>
      </c>
      <c r="T43" s="223">
        <v>1</v>
      </c>
      <c r="U43" s="223">
        <v>35</v>
      </c>
    </row>
    <row r="44" spans="1:21" ht="12.75" customHeight="1" x14ac:dyDescent="0.15">
      <c r="A44" s="93" t="s">
        <v>217</v>
      </c>
      <c r="B44" s="124"/>
      <c r="C44" s="124"/>
      <c r="D44" s="220"/>
      <c r="E44" s="124"/>
      <c r="F44" s="124"/>
      <c r="G44" s="124"/>
      <c r="H44" s="124"/>
      <c r="I44" s="124"/>
      <c r="J44" s="124"/>
      <c r="K44" s="124"/>
      <c r="L44" s="135" t="s">
        <v>172</v>
      </c>
      <c r="M44" s="221"/>
      <c r="N44" s="221"/>
      <c r="O44" s="136"/>
      <c r="P44" s="135" t="s">
        <v>163</v>
      </c>
      <c r="Q44" s="136"/>
      <c r="R44" s="222"/>
      <c r="S44" s="115"/>
      <c r="T44" s="115"/>
      <c r="U44" s="225"/>
    </row>
    <row r="45" spans="1:21" ht="21.75" customHeight="1" x14ac:dyDescent="0.15">
      <c r="A45" s="108"/>
      <c r="B45" s="223">
        <v>1</v>
      </c>
      <c r="C45" s="223">
        <v>17</v>
      </c>
      <c r="D45" s="224" t="s">
        <v>171</v>
      </c>
      <c r="E45" s="223">
        <v>16</v>
      </c>
      <c r="F45" s="223">
        <v>4</v>
      </c>
      <c r="G45" s="223">
        <v>3</v>
      </c>
      <c r="H45" s="223">
        <v>1</v>
      </c>
      <c r="I45" s="223">
        <v>170</v>
      </c>
      <c r="J45" s="223">
        <v>15</v>
      </c>
      <c r="K45" s="223">
        <v>155</v>
      </c>
      <c r="L45" s="23">
        <v>9</v>
      </c>
      <c r="M45" s="23">
        <v>63</v>
      </c>
      <c r="N45" s="23">
        <v>3</v>
      </c>
      <c r="O45" s="23">
        <v>56</v>
      </c>
      <c r="P45" s="23">
        <v>3</v>
      </c>
      <c r="Q45" s="23">
        <v>36</v>
      </c>
      <c r="R45" s="39" t="s">
        <v>173</v>
      </c>
      <c r="S45" s="40"/>
      <c r="T45" s="40"/>
      <c r="U45" s="41"/>
    </row>
    <row r="46" spans="1:21" ht="12.75" customHeight="1" x14ac:dyDescent="0.15">
      <c r="A46" s="93" t="s">
        <v>218</v>
      </c>
      <c r="B46" s="124"/>
      <c r="C46" s="124"/>
      <c r="D46" s="220"/>
      <c r="E46" s="124"/>
      <c r="F46" s="124"/>
      <c r="G46" s="124"/>
      <c r="H46" s="124"/>
      <c r="I46" s="124"/>
      <c r="J46" s="124"/>
      <c r="K46" s="124"/>
      <c r="L46" s="135" t="s">
        <v>267</v>
      </c>
      <c r="M46" s="221"/>
      <c r="N46" s="221"/>
      <c r="O46" s="221"/>
      <c r="P46" s="221"/>
      <c r="Q46" s="136"/>
      <c r="R46" s="226"/>
      <c r="S46" s="227"/>
      <c r="T46" s="227"/>
      <c r="U46" s="228"/>
    </row>
    <row r="47" spans="1:21" ht="21.75" customHeight="1" x14ac:dyDescent="0.15">
      <c r="A47" s="108"/>
      <c r="B47" s="223">
        <v>1</v>
      </c>
      <c r="C47" s="223">
        <v>18</v>
      </c>
      <c r="D47" s="224" t="s">
        <v>174</v>
      </c>
      <c r="E47" s="223">
        <v>17</v>
      </c>
      <c r="F47" s="223">
        <v>4</v>
      </c>
      <c r="G47" s="223">
        <v>3</v>
      </c>
      <c r="H47" s="223">
        <v>1</v>
      </c>
      <c r="I47" s="223">
        <v>194</v>
      </c>
      <c r="J47" s="223">
        <v>19</v>
      </c>
      <c r="K47" s="223">
        <v>175</v>
      </c>
      <c r="L47" s="23">
        <v>7</v>
      </c>
      <c r="M47" s="23">
        <v>60</v>
      </c>
      <c r="N47" s="23">
        <v>9</v>
      </c>
      <c r="O47" s="23">
        <v>62</v>
      </c>
      <c r="P47" s="23">
        <v>3</v>
      </c>
      <c r="Q47" s="23">
        <v>53</v>
      </c>
      <c r="R47" s="39" t="s">
        <v>173</v>
      </c>
      <c r="S47" s="40"/>
      <c r="T47" s="40"/>
      <c r="U47" s="41"/>
    </row>
    <row r="48" spans="1:21" ht="21.75" customHeight="1" x14ac:dyDescent="0.15">
      <c r="A48" s="18" t="s">
        <v>219</v>
      </c>
      <c r="B48" s="23">
        <v>1</v>
      </c>
      <c r="C48" s="23">
        <v>19</v>
      </c>
      <c r="D48" s="17" t="s">
        <v>174</v>
      </c>
      <c r="E48" s="23">
        <v>18</v>
      </c>
      <c r="F48" s="23">
        <v>4</v>
      </c>
      <c r="G48" s="23">
        <v>3</v>
      </c>
      <c r="H48" s="23">
        <v>1</v>
      </c>
      <c r="I48" s="23">
        <v>204</v>
      </c>
      <c r="J48" s="23">
        <v>18</v>
      </c>
      <c r="K48" s="23">
        <v>186</v>
      </c>
      <c r="L48" s="23">
        <v>4</v>
      </c>
      <c r="M48" s="23">
        <v>68</v>
      </c>
      <c r="N48" s="23">
        <v>7</v>
      </c>
      <c r="O48" s="23">
        <v>57</v>
      </c>
      <c r="P48" s="23">
        <v>7</v>
      </c>
      <c r="Q48" s="23">
        <v>61</v>
      </c>
      <c r="R48" s="7" t="s">
        <v>173</v>
      </c>
      <c r="S48" s="142"/>
      <c r="T48" s="142"/>
      <c r="U48" s="129"/>
    </row>
    <row r="49" spans="1:21" ht="21.75" customHeight="1" x14ac:dyDescent="0.15">
      <c r="A49" s="18" t="s">
        <v>220</v>
      </c>
      <c r="B49" s="23">
        <v>1</v>
      </c>
      <c r="C49" s="23">
        <v>19</v>
      </c>
      <c r="D49" s="17" t="s">
        <v>175</v>
      </c>
      <c r="E49" s="23">
        <v>17</v>
      </c>
      <c r="F49" s="23">
        <v>4</v>
      </c>
      <c r="G49" s="23">
        <v>3</v>
      </c>
      <c r="H49" s="23">
        <v>1</v>
      </c>
      <c r="I49" s="23">
        <v>194</v>
      </c>
      <c r="J49" s="23">
        <v>17</v>
      </c>
      <c r="K49" s="23">
        <v>177</v>
      </c>
      <c r="L49" s="23">
        <v>6</v>
      </c>
      <c r="M49" s="23">
        <v>55</v>
      </c>
      <c r="N49" s="23">
        <v>4</v>
      </c>
      <c r="O49" s="23">
        <v>68</v>
      </c>
      <c r="P49" s="23">
        <v>7</v>
      </c>
      <c r="Q49" s="23">
        <v>54</v>
      </c>
      <c r="R49" s="7" t="s">
        <v>173</v>
      </c>
      <c r="S49" s="142"/>
      <c r="T49" s="142"/>
      <c r="U49" s="129"/>
    </row>
    <row r="50" spans="1:21" ht="21.75" customHeight="1" x14ac:dyDescent="0.15">
      <c r="A50" s="18" t="s">
        <v>221</v>
      </c>
      <c r="B50" s="23">
        <v>1</v>
      </c>
      <c r="C50" s="23">
        <v>18</v>
      </c>
      <c r="D50" s="17" t="s">
        <v>174</v>
      </c>
      <c r="E50" s="23">
        <v>17</v>
      </c>
      <c r="F50" s="23">
        <v>4</v>
      </c>
      <c r="G50" s="23">
        <v>3</v>
      </c>
      <c r="H50" s="23">
        <v>1</v>
      </c>
      <c r="I50" s="23">
        <v>190</v>
      </c>
      <c r="J50" s="23">
        <v>13</v>
      </c>
      <c r="K50" s="23">
        <v>177</v>
      </c>
      <c r="L50" s="23">
        <v>4</v>
      </c>
      <c r="M50" s="23">
        <v>56</v>
      </c>
      <c r="N50" s="23">
        <v>6</v>
      </c>
      <c r="O50" s="23">
        <v>54</v>
      </c>
      <c r="P50" s="23">
        <v>3</v>
      </c>
      <c r="Q50" s="23">
        <v>67</v>
      </c>
      <c r="R50" s="7" t="s">
        <v>173</v>
      </c>
      <c r="S50" s="142"/>
      <c r="T50" s="142"/>
      <c r="U50" s="129"/>
    </row>
    <row r="51" spans="1:21" ht="21.75" customHeight="1" x14ac:dyDescent="0.15">
      <c r="A51" s="18" t="s">
        <v>222</v>
      </c>
      <c r="B51" s="23">
        <v>1</v>
      </c>
      <c r="C51" s="23">
        <v>18</v>
      </c>
      <c r="D51" s="17" t="s">
        <v>174</v>
      </c>
      <c r="E51" s="23">
        <v>17</v>
      </c>
      <c r="F51" s="23">
        <v>4</v>
      </c>
      <c r="G51" s="23">
        <v>3</v>
      </c>
      <c r="H51" s="23">
        <v>1</v>
      </c>
      <c r="I51" s="23">
        <v>180</v>
      </c>
      <c r="J51" s="23">
        <v>18</v>
      </c>
      <c r="K51" s="23">
        <v>162</v>
      </c>
      <c r="L51" s="23">
        <v>7</v>
      </c>
      <c r="M51" s="23">
        <v>57</v>
      </c>
      <c r="N51" s="23">
        <v>5</v>
      </c>
      <c r="O51" s="23">
        <v>54</v>
      </c>
      <c r="P51" s="23">
        <v>6</v>
      </c>
      <c r="Q51" s="23">
        <v>51</v>
      </c>
      <c r="R51" s="7" t="s">
        <v>173</v>
      </c>
      <c r="S51" s="142"/>
      <c r="T51" s="142"/>
      <c r="U51" s="129"/>
    </row>
    <row r="52" spans="1:21" ht="21.75" customHeight="1" x14ac:dyDescent="0.15">
      <c r="A52" s="18" t="s">
        <v>223</v>
      </c>
      <c r="B52" s="23">
        <v>1</v>
      </c>
      <c r="C52" s="23">
        <v>19</v>
      </c>
      <c r="D52" s="17" t="s">
        <v>176</v>
      </c>
      <c r="E52" s="23">
        <v>18</v>
      </c>
      <c r="F52" s="23">
        <v>4</v>
      </c>
      <c r="G52" s="23">
        <v>2</v>
      </c>
      <c r="H52" s="23">
        <v>2</v>
      </c>
      <c r="I52" s="23">
        <v>181</v>
      </c>
      <c r="J52" s="23">
        <v>21</v>
      </c>
      <c r="K52" s="23">
        <v>160</v>
      </c>
      <c r="L52" s="23">
        <v>9</v>
      </c>
      <c r="M52" s="23">
        <v>53</v>
      </c>
      <c r="N52" s="23">
        <v>7</v>
      </c>
      <c r="O52" s="23">
        <v>52</v>
      </c>
      <c r="P52" s="23">
        <v>5</v>
      </c>
      <c r="Q52" s="23">
        <v>55</v>
      </c>
      <c r="R52" s="7" t="s">
        <v>173</v>
      </c>
      <c r="S52" s="142"/>
      <c r="T52" s="142"/>
      <c r="U52" s="129"/>
    </row>
    <row r="53" spans="1:21" ht="21.75" customHeight="1" x14ac:dyDescent="0.15">
      <c r="A53" s="18" t="s">
        <v>224</v>
      </c>
      <c r="B53" s="23">
        <v>1</v>
      </c>
      <c r="C53" s="63">
        <v>18</v>
      </c>
      <c r="D53" s="17" t="s">
        <v>247</v>
      </c>
      <c r="E53" s="23">
        <v>16</v>
      </c>
      <c r="F53" s="63" t="s">
        <v>177</v>
      </c>
      <c r="G53" s="23">
        <v>3</v>
      </c>
      <c r="H53" s="63" t="s">
        <v>178</v>
      </c>
      <c r="I53" s="23">
        <v>180</v>
      </c>
      <c r="J53" s="23">
        <v>29</v>
      </c>
      <c r="K53" s="23">
        <v>151</v>
      </c>
      <c r="L53" s="23">
        <v>13</v>
      </c>
      <c r="M53" s="23">
        <v>49</v>
      </c>
      <c r="N53" s="23">
        <v>9</v>
      </c>
      <c r="O53" s="23">
        <v>55</v>
      </c>
      <c r="P53" s="23">
        <v>7</v>
      </c>
      <c r="Q53" s="23">
        <v>47</v>
      </c>
      <c r="R53" s="7" t="s">
        <v>173</v>
      </c>
      <c r="S53" s="142"/>
      <c r="T53" s="142"/>
      <c r="U53" s="129"/>
    </row>
    <row r="54" spans="1:21" ht="21.75" customHeight="1" x14ac:dyDescent="0.15">
      <c r="A54" s="18" t="s">
        <v>225</v>
      </c>
      <c r="B54" s="23">
        <v>1</v>
      </c>
      <c r="C54" s="63">
        <v>19</v>
      </c>
      <c r="D54" s="17" t="s">
        <v>248</v>
      </c>
      <c r="E54" s="23">
        <v>17</v>
      </c>
      <c r="F54" s="63" t="s">
        <v>177</v>
      </c>
      <c r="G54" s="23">
        <v>3</v>
      </c>
      <c r="H54" s="63" t="s">
        <v>178</v>
      </c>
      <c r="I54" s="23">
        <v>182</v>
      </c>
      <c r="J54" s="23">
        <v>28</v>
      </c>
      <c r="K54" s="23">
        <v>154</v>
      </c>
      <c r="L54" s="23">
        <v>6</v>
      </c>
      <c r="M54" s="23">
        <v>55</v>
      </c>
      <c r="N54" s="23">
        <v>15</v>
      </c>
      <c r="O54" s="23">
        <v>48</v>
      </c>
      <c r="P54" s="23">
        <v>7</v>
      </c>
      <c r="Q54" s="23">
        <v>51</v>
      </c>
      <c r="R54" s="7" t="s">
        <v>173</v>
      </c>
      <c r="S54" s="142"/>
      <c r="T54" s="142"/>
      <c r="U54" s="129"/>
    </row>
    <row r="55" spans="1:21" ht="21.75" customHeight="1" x14ac:dyDescent="0.15">
      <c r="A55" s="18" t="s">
        <v>226</v>
      </c>
      <c r="B55" s="23">
        <v>1</v>
      </c>
      <c r="C55" s="23">
        <v>19</v>
      </c>
      <c r="D55" s="17" t="s">
        <v>179</v>
      </c>
      <c r="E55" s="23">
        <v>17</v>
      </c>
      <c r="F55" s="23">
        <v>4</v>
      </c>
      <c r="G55" s="23">
        <v>3</v>
      </c>
      <c r="H55" s="23">
        <v>1</v>
      </c>
      <c r="I55" s="23">
        <v>183</v>
      </c>
      <c r="J55" s="23">
        <v>25</v>
      </c>
      <c r="K55" s="23">
        <v>158</v>
      </c>
      <c r="L55" s="23">
        <v>6</v>
      </c>
      <c r="M55" s="23">
        <v>54</v>
      </c>
      <c r="N55" s="23">
        <v>7</v>
      </c>
      <c r="O55" s="23">
        <v>60</v>
      </c>
      <c r="P55" s="23">
        <v>12</v>
      </c>
      <c r="Q55" s="23">
        <v>44</v>
      </c>
      <c r="R55" s="7" t="s">
        <v>173</v>
      </c>
      <c r="S55" s="142"/>
      <c r="T55" s="142"/>
      <c r="U55" s="129"/>
    </row>
    <row r="56" spans="1:21" ht="21.75" customHeight="1" x14ac:dyDescent="0.15">
      <c r="A56" s="18" t="s">
        <v>227</v>
      </c>
      <c r="B56" s="23">
        <v>1</v>
      </c>
      <c r="C56" s="23">
        <v>19</v>
      </c>
      <c r="D56" s="17" t="s">
        <v>179</v>
      </c>
      <c r="E56" s="23">
        <v>17</v>
      </c>
      <c r="F56" s="23">
        <v>4</v>
      </c>
      <c r="G56" s="23">
        <v>2</v>
      </c>
      <c r="H56" s="23">
        <v>2</v>
      </c>
      <c r="I56" s="23">
        <f>SUM(J56:K56)</f>
        <v>186</v>
      </c>
      <c r="J56" s="23">
        <f t="shared" ref="J56:K58" si="0">SUM(L56,N56,P56)</f>
        <v>25</v>
      </c>
      <c r="K56" s="23">
        <f t="shared" si="0"/>
        <v>161</v>
      </c>
      <c r="L56" s="23">
        <v>11</v>
      </c>
      <c r="M56" s="23">
        <v>50</v>
      </c>
      <c r="N56" s="23">
        <v>7</v>
      </c>
      <c r="O56" s="23">
        <v>54</v>
      </c>
      <c r="P56" s="23">
        <v>7</v>
      </c>
      <c r="Q56" s="23">
        <v>57</v>
      </c>
      <c r="R56" s="7" t="s">
        <v>173</v>
      </c>
      <c r="S56" s="142"/>
      <c r="T56" s="142"/>
      <c r="U56" s="129"/>
    </row>
    <row r="57" spans="1:21" ht="21.75" customHeight="1" x14ac:dyDescent="0.15">
      <c r="A57" s="18" t="s">
        <v>228</v>
      </c>
      <c r="B57" s="23">
        <v>1</v>
      </c>
      <c r="C57" s="23">
        <v>19</v>
      </c>
      <c r="D57" s="17">
        <v>1</v>
      </c>
      <c r="E57" s="229" t="s">
        <v>180</v>
      </c>
      <c r="F57" s="23">
        <v>3</v>
      </c>
      <c r="G57" s="23">
        <v>2</v>
      </c>
      <c r="H57" s="23">
        <v>2</v>
      </c>
      <c r="I57" s="23">
        <f>SUM(J57:K57)</f>
        <v>182</v>
      </c>
      <c r="J57" s="23">
        <f t="shared" si="0"/>
        <v>28</v>
      </c>
      <c r="K57" s="23">
        <f t="shared" si="0"/>
        <v>154</v>
      </c>
      <c r="L57" s="23">
        <v>11</v>
      </c>
      <c r="M57" s="23">
        <v>50</v>
      </c>
      <c r="N57" s="23">
        <v>10</v>
      </c>
      <c r="O57" s="23">
        <v>49</v>
      </c>
      <c r="P57" s="23">
        <v>7</v>
      </c>
      <c r="Q57" s="23">
        <v>55</v>
      </c>
      <c r="R57" s="7" t="s">
        <v>173</v>
      </c>
      <c r="S57" s="142"/>
      <c r="T57" s="142"/>
      <c r="U57" s="129"/>
    </row>
    <row r="58" spans="1:21" ht="21.75" customHeight="1" x14ac:dyDescent="0.15">
      <c r="A58" s="18" t="s">
        <v>229</v>
      </c>
      <c r="B58" s="23">
        <v>1</v>
      </c>
      <c r="C58" s="23">
        <v>19</v>
      </c>
      <c r="D58" s="17">
        <v>1</v>
      </c>
      <c r="E58" s="229" t="s">
        <v>188</v>
      </c>
      <c r="F58" s="23">
        <v>3</v>
      </c>
      <c r="G58" s="23">
        <v>2</v>
      </c>
      <c r="H58" s="23">
        <v>2</v>
      </c>
      <c r="I58" s="23">
        <f>SUM(J58:K58)</f>
        <v>179</v>
      </c>
      <c r="J58" s="23">
        <f t="shared" si="0"/>
        <v>25</v>
      </c>
      <c r="K58" s="23">
        <f t="shared" si="0"/>
        <v>154</v>
      </c>
      <c r="L58" s="23">
        <v>7</v>
      </c>
      <c r="M58" s="23">
        <v>56</v>
      </c>
      <c r="N58" s="23">
        <v>8</v>
      </c>
      <c r="O58" s="23">
        <v>50</v>
      </c>
      <c r="P58" s="23">
        <v>10</v>
      </c>
      <c r="Q58" s="23">
        <v>48</v>
      </c>
      <c r="R58" s="7" t="s">
        <v>173</v>
      </c>
      <c r="S58" s="142"/>
      <c r="T58" s="142"/>
      <c r="U58" s="129"/>
    </row>
    <row r="59" spans="1:21" ht="21.75" customHeight="1" x14ac:dyDescent="0.15">
      <c r="A59" s="18" t="s">
        <v>230</v>
      </c>
      <c r="B59" s="23">
        <v>1</v>
      </c>
      <c r="C59" s="23">
        <v>22</v>
      </c>
      <c r="D59" s="17">
        <v>2</v>
      </c>
      <c r="E59" s="229" t="s">
        <v>187</v>
      </c>
      <c r="F59" s="23">
        <v>4</v>
      </c>
      <c r="G59" s="23">
        <v>1</v>
      </c>
      <c r="H59" s="23">
        <v>3</v>
      </c>
      <c r="I59" s="23">
        <v>176</v>
      </c>
      <c r="J59" s="23">
        <v>20</v>
      </c>
      <c r="K59" s="23">
        <v>156</v>
      </c>
      <c r="L59" s="23">
        <v>7</v>
      </c>
      <c r="M59" s="23">
        <v>54</v>
      </c>
      <c r="N59" s="23">
        <v>5</v>
      </c>
      <c r="O59" s="23">
        <v>53</v>
      </c>
      <c r="P59" s="23">
        <v>8</v>
      </c>
      <c r="Q59" s="23">
        <v>49</v>
      </c>
      <c r="R59" s="7" t="s">
        <v>173</v>
      </c>
      <c r="S59" s="142"/>
      <c r="T59" s="142"/>
      <c r="U59" s="129"/>
    </row>
    <row r="60" spans="1:21" ht="21.75" customHeight="1" x14ac:dyDescent="0.15">
      <c r="A60" s="18" t="s">
        <v>199</v>
      </c>
      <c r="B60" s="23">
        <v>1</v>
      </c>
      <c r="C60" s="23">
        <v>21</v>
      </c>
      <c r="D60" s="17">
        <v>2</v>
      </c>
      <c r="E60" s="229" t="s">
        <v>200</v>
      </c>
      <c r="F60" s="23">
        <v>4</v>
      </c>
      <c r="G60" s="23">
        <v>1</v>
      </c>
      <c r="H60" s="23">
        <v>3</v>
      </c>
      <c r="I60" s="23">
        <v>178</v>
      </c>
      <c r="J60" s="23">
        <v>20</v>
      </c>
      <c r="K60" s="23">
        <v>158</v>
      </c>
      <c r="L60" s="23">
        <v>8</v>
      </c>
      <c r="M60" s="23">
        <v>55</v>
      </c>
      <c r="N60" s="23">
        <v>6</v>
      </c>
      <c r="O60" s="23">
        <v>53</v>
      </c>
      <c r="P60" s="23">
        <v>6</v>
      </c>
      <c r="Q60" s="23">
        <v>50</v>
      </c>
      <c r="R60" s="7" t="s">
        <v>173</v>
      </c>
      <c r="S60" s="142"/>
      <c r="T60" s="142"/>
      <c r="U60" s="129"/>
    </row>
    <row r="61" spans="1:21" ht="21.75" customHeight="1" x14ac:dyDescent="0.15">
      <c r="A61" s="18" t="s">
        <v>203</v>
      </c>
      <c r="B61" s="23">
        <v>1</v>
      </c>
      <c r="C61" s="23">
        <v>21</v>
      </c>
      <c r="D61" s="17">
        <v>3</v>
      </c>
      <c r="E61" s="229" t="s">
        <v>204</v>
      </c>
      <c r="F61" s="23">
        <v>4</v>
      </c>
      <c r="G61" s="23">
        <v>1</v>
      </c>
      <c r="H61" s="23">
        <v>3</v>
      </c>
      <c r="I61" s="23">
        <v>182</v>
      </c>
      <c r="J61" s="23">
        <v>19</v>
      </c>
      <c r="K61" s="23">
        <v>163</v>
      </c>
      <c r="L61" s="23">
        <v>6</v>
      </c>
      <c r="M61" s="23">
        <v>55</v>
      </c>
      <c r="N61" s="23">
        <v>7</v>
      </c>
      <c r="O61" s="23">
        <v>55</v>
      </c>
      <c r="P61" s="23">
        <v>6</v>
      </c>
      <c r="Q61" s="23">
        <v>53</v>
      </c>
      <c r="R61" s="7" t="s">
        <v>205</v>
      </c>
      <c r="S61" s="142"/>
      <c r="T61" s="142"/>
      <c r="U61" s="129"/>
    </row>
    <row r="62" spans="1:21" ht="21.75" customHeight="1" x14ac:dyDescent="0.15">
      <c r="A62" s="18" t="s">
        <v>207</v>
      </c>
      <c r="B62" s="23">
        <v>1</v>
      </c>
      <c r="C62" s="23">
        <v>21</v>
      </c>
      <c r="D62" s="17">
        <v>3</v>
      </c>
      <c r="E62" s="229" t="s">
        <v>204</v>
      </c>
      <c r="F62" s="23">
        <v>4</v>
      </c>
      <c r="G62" s="23">
        <v>1</v>
      </c>
      <c r="H62" s="23">
        <v>3</v>
      </c>
      <c r="I62" s="23">
        <v>181</v>
      </c>
      <c r="J62" s="23">
        <v>19</v>
      </c>
      <c r="K62" s="23">
        <v>162</v>
      </c>
      <c r="L62" s="23">
        <v>7</v>
      </c>
      <c r="M62" s="23">
        <v>53</v>
      </c>
      <c r="N62" s="23">
        <v>5</v>
      </c>
      <c r="O62" s="23">
        <v>55</v>
      </c>
      <c r="P62" s="23">
        <v>7</v>
      </c>
      <c r="Q62" s="23">
        <v>54</v>
      </c>
      <c r="R62" s="7" t="s">
        <v>205</v>
      </c>
      <c r="S62" s="142"/>
      <c r="T62" s="142"/>
      <c r="U62" s="129"/>
    </row>
    <row r="63" spans="1:21" ht="21.75" customHeight="1" x14ac:dyDescent="0.15">
      <c r="A63" s="18" t="s">
        <v>233</v>
      </c>
      <c r="B63" s="23">
        <v>1</v>
      </c>
      <c r="C63" s="23">
        <v>22</v>
      </c>
      <c r="D63" s="17">
        <v>3</v>
      </c>
      <c r="E63" s="229" t="s">
        <v>239</v>
      </c>
      <c r="F63" s="23">
        <v>4</v>
      </c>
      <c r="G63" s="23">
        <v>1</v>
      </c>
      <c r="H63" s="23">
        <v>3</v>
      </c>
      <c r="I63" s="23">
        <v>180</v>
      </c>
      <c r="J63" s="23">
        <v>16</v>
      </c>
      <c r="K63" s="23">
        <v>164</v>
      </c>
      <c r="L63" s="23">
        <v>4</v>
      </c>
      <c r="M63" s="23">
        <v>53</v>
      </c>
      <c r="N63" s="23">
        <v>7</v>
      </c>
      <c r="O63" s="23">
        <v>53</v>
      </c>
      <c r="P63" s="23">
        <v>5</v>
      </c>
      <c r="Q63" s="23">
        <v>58</v>
      </c>
      <c r="R63" s="7" t="s">
        <v>205</v>
      </c>
      <c r="S63" s="142"/>
      <c r="T63" s="142"/>
      <c r="U63" s="129"/>
    </row>
    <row r="64" spans="1:21" ht="21.75" customHeight="1" x14ac:dyDescent="0.15">
      <c r="A64" s="18" t="s">
        <v>246</v>
      </c>
      <c r="B64" s="23">
        <v>1</v>
      </c>
      <c r="C64" s="23">
        <v>21</v>
      </c>
      <c r="D64" s="17">
        <v>2</v>
      </c>
      <c r="E64" s="229" t="s">
        <v>253</v>
      </c>
      <c r="F64" s="23">
        <v>4</v>
      </c>
      <c r="G64" s="23">
        <v>2</v>
      </c>
      <c r="H64" s="23">
        <v>2</v>
      </c>
      <c r="I64" s="23">
        <v>180</v>
      </c>
      <c r="J64" s="23">
        <v>15</v>
      </c>
      <c r="K64" s="23">
        <v>165</v>
      </c>
      <c r="L64" s="23">
        <v>4</v>
      </c>
      <c r="M64" s="23">
        <v>59</v>
      </c>
      <c r="N64" s="23">
        <v>4</v>
      </c>
      <c r="O64" s="23">
        <v>50</v>
      </c>
      <c r="P64" s="23">
        <v>7</v>
      </c>
      <c r="Q64" s="23">
        <v>56</v>
      </c>
      <c r="R64" s="7" t="s">
        <v>205</v>
      </c>
      <c r="S64" s="142"/>
      <c r="T64" s="142"/>
      <c r="U64" s="129"/>
    </row>
    <row r="65" spans="1:21" ht="21.75" customHeight="1" x14ac:dyDescent="0.15">
      <c r="A65" s="18" t="s">
        <v>258</v>
      </c>
      <c r="B65" s="23">
        <v>1</v>
      </c>
      <c r="C65" s="23">
        <v>21</v>
      </c>
      <c r="D65" s="17">
        <v>2</v>
      </c>
      <c r="E65" s="229" t="s">
        <v>253</v>
      </c>
      <c r="F65" s="23">
        <v>4</v>
      </c>
      <c r="G65" s="23">
        <v>2</v>
      </c>
      <c r="H65" s="23">
        <v>2</v>
      </c>
      <c r="I65" s="23">
        <v>177</v>
      </c>
      <c r="J65" s="23">
        <v>15</v>
      </c>
      <c r="K65" s="23">
        <v>162</v>
      </c>
      <c r="L65" s="23">
        <v>7</v>
      </c>
      <c r="M65" s="23">
        <v>55</v>
      </c>
      <c r="N65" s="23">
        <v>4</v>
      </c>
      <c r="O65" s="23">
        <v>58</v>
      </c>
      <c r="P65" s="23">
        <v>4</v>
      </c>
      <c r="Q65" s="23">
        <v>49</v>
      </c>
      <c r="R65" s="7" t="s">
        <v>205</v>
      </c>
      <c r="S65" s="142"/>
      <c r="T65" s="142"/>
      <c r="U65" s="129"/>
    </row>
    <row r="66" spans="1:21" x14ac:dyDescent="0.15">
      <c r="A66" s="2" t="s">
        <v>197</v>
      </c>
    </row>
    <row r="67" spans="1:21" x14ac:dyDescent="0.15">
      <c r="A67" s="2" t="s">
        <v>243</v>
      </c>
    </row>
    <row r="68" spans="1:21" x14ac:dyDescent="0.15">
      <c r="A68" s="2" t="s">
        <v>231</v>
      </c>
    </row>
  </sheetData>
  <sheetProtection formatCells="0" insertColumns="0" insertRows="0"/>
  <mergeCells count="50">
    <mergeCell ref="L4:Q5"/>
    <mergeCell ref="A4:A7"/>
    <mergeCell ref="B4:B7"/>
    <mergeCell ref="C4:E6"/>
    <mergeCell ref="F4:H6"/>
    <mergeCell ref="I4:K6"/>
    <mergeCell ref="R64:U64"/>
    <mergeCell ref="R65:U65"/>
    <mergeCell ref="L6:M6"/>
    <mergeCell ref="N6:O6"/>
    <mergeCell ref="P6:Q6"/>
    <mergeCell ref="R59:U59"/>
    <mergeCell ref="R60:U60"/>
    <mergeCell ref="R61:U61"/>
    <mergeCell ref="R62:U62"/>
    <mergeCell ref="R63:U63"/>
    <mergeCell ref="R58:U58"/>
    <mergeCell ref="R49:U49"/>
    <mergeCell ref="R50:U50"/>
    <mergeCell ref="R55:U55"/>
    <mergeCell ref="R56:U56"/>
    <mergeCell ref="L38:Q39"/>
    <mergeCell ref="A42:A43"/>
    <mergeCell ref="L42:M42"/>
    <mergeCell ref="N42:Q42"/>
    <mergeCell ref="R51:U51"/>
    <mergeCell ref="R52:U52"/>
    <mergeCell ref="A44:A45"/>
    <mergeCell ref="L44:O44"/>
    <mergeCell ref="R45:U45"/>
    <mergeCell ref="A46:A47"/>
    <mergeCell ref="L46:Q46"/>
    <mergeCell ref="R46:U46"/>
    <mergeCell ref="R47:U47"/>
    <mergeCell ref="R48:U48"/>
    <mergeCell ref="A38:A41"/>
    <mergeCell ref="B38:B41"/>
    <mergeCell ref="C38:E40"/>
    <mergeCell ref="F38:H40"/>
    <mergeCell ref="I38:K40"/>
    <mergeCell ref="R57:U57"/>
    <mergeCell ref="R53:U53"/>
    <mergeCell ref="R38:U39"/>
    <mergeCell ref="L40:M40"/>
    <mergeCell ref="N40:O40"/>
    <mergeCell ref="P40:Q40"/>
    <mergeCell ref="R40:S40"/>
    <mergeCell ref="T40:U40"/>
    <mergeCell ref="R54:U54"/>
    <mergeCell ref="P44:Q44"/>
  </mergeCells>
  <phoneticPr fontId="3"/>
  <pageMargins left="0.78740157480314965" right="0.39370078740157483" top="0.98425196850393704" bottom="0.98425196850393704" header="0.51181102362204722" footer="0.51181102362204722"/>
  <pageSetup paperSize="9" scale="72" orientation="landscape" r:id="rId1"/>
  <headerFooter scaleWithDoc="0" alignWithMargins="0">
    <oddFooter>&amp;A</oddFooter>
  </headerFooter>
  <colBreaks count="1" manualBreakCount="1">
    <brk id="21" min="34" max="1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CE7B2-8334-4F36-BF12-0BE84E0AEDEE}">
  <dimension ref="A1:R20"/>
  <sheetViews>
    <sheetView view="pageBreakPreview" zoomScaleNormal="100" zoomScaleSheetLayoutView="100" workbookViewId="0"/>
  </sheetViews>
  <sheetFormatPr defaultRowHeight="13.5" x14ac:dyDescent="0.15"/>
  <cols>
    <col min="1" max="4" width="9" style="2"/>
    <col min="5" max="7" width="6.5" style="2" customWidth="1"/>
    <col min="8" max="16384" width="9" style="2"/>
  </cols>
  <sheetData>
    <row r="1" spans="1:16" ht="17.25" customHeight="1" x14ac:dyDescent="0.2">
      <c r="A1" s="3" t="s">
        <v>254</v>
      </c>
    </row>
    <row r="3" spans="1:16" x14ac:dyDescent="0.15">
      <c r="N3" s="4" t="s">
        <v>12</v>
      </c>
      <c r="P3" s="2" t="s">
        <v>13</v>
      </c>
    </row>
    <row r="4" spans="1:16" x14ac:dyDescent="0.15">
      <c r="A4" s="5" t="s">
        <v>0</v>
      </c>
      <c r="B4" s="6" t="s">
        <v>11</v>
      </c>
      <c r="C4" s="7" t="s">
        <v>1</v>
      </c>
      <c r="D4" s="8" t="s">
        <v>5</v>
      </c>
      <c r="E4" s="9"/>
      <c r="F4" s="9"/>
      <c r="G4" s="10"/>
      <c r="H4" s="11" t="s">
        <v>6</v>
      </c>
      <c r="I4" s="5"/>
      <c r="J4" s="5"/>
      <c r="K4" s="12" t="s">
        <v>10</v>
      </c>
      <c r="L4" s="12"/>
      <c r="M4" s="12"/>
      <c r="N4" s="12"/>
      <c r="O4" s="12"/>
      <c r="P4" s="12"/>
    </row>
    <row r="5" spans="1:16" x14ac:dyDescent="0.15">
      <c r="A5" s="5"/>
      <c r="B5" s="6"/>
      <c r="C5" s="7"/>
      <c r="D5" s="13"/>
      <c r="E5" s="14"/>
      <c r="F5" s="14"/>
      <c r="G5" s="15"/>
      <c r="H5" s="11"/>
      <c r="I5" s="5"/>
      <c r="J5" s="5"/>
      <c r="K5" s="12" t="s">
        <v>7</v>
      </c>
      <c r="L5" s="12"/>
      <c r="M5" s="12" t="s">
        <v>8</v>
      </c>
      <c r="N5" s="12"/>
      <c r="O5" s="12" t="s">
        <v>9</v>
      </c>
      <c r="P5" s="12"/>
    </row>
    <row r="6" spans="1:16" x14ac:dyDescent="0.15">
      <c r="A6" s="5"/>
      <c r="B6" s="6"/>
      <c r="C6" s="6"/>
      <c r="D6" s="16" t="s">
        <v>2</v>
      </c>
      <c r="E6" s="16" t="s">
        <v>3</v>
      </c>
      <c r="F6" s="16" t="s">
        <v>4</v>
      </c>
      <c r="G6" s="17" t="s">
        <v>62</v>
      </c>
      <c r="H6" s="18" t="s">
        <v>2</v>
      </c>
      <c r="I6" s="18" t="s">
        <v>3</v>
      </c>
      <c r="J6" s="18" t="s">
        <v>4</v>
      </c>
      <c r="K6" s="18" t="s">
        <v>3</v>
      </c>
      <c r="L6" s="18" t="s">
        <v>4</v>
      </c>
      <c r="M6" s="18" t="s">
        <v>3</v>
      </c>
      <c r="N6" s="18" t="s">
        <v>4</v>
      </c>
      <c r="O6" s="18" t="s">
        <v>3</v>
      </c>
      <c r="P6" s="18" t="s">
        <v>4</v>
      </c>
    </row>
    <row r="7" spans="1:16" ht="18.75" customHeight="1" x14ac:dyDescent="0.15">
      <c r="A7" s="19" t="s">
        <v>78</v>
      </c>
      <c r="B7" s="23">
        <v>1</v>
      </c>
      <c r="C7" s="23">
        <v>6</v>
      </c>
      <c r="D7" s="23">
        <v>22</v>
      </c>
      <c r="E7" s="23">
        <v>0</v>
      </c>
      <c r="F7" s="23">
        <v>22</v>
      </c>
      <c r="G7" s="23">
        <v>2</v>
      </c>
      <c r="H7" s="32">
        <f>I7+J7</f>
        <v>136</v>
      </c>
      <c r="I7" s="23">
        <f>K7+M7+O7</f>
        <v>80</v>
      </c>
      <c r="J7" s="23">
        <f>L7+N7+P7</f>
        <v>56</v>
      </c>
      <c r="K7" s="23">
        <v>31</v>
      </c>
      <c r="L7" s="23">
        <v>22</v>
      </c>
      <c r="M7" s="23">
        <v>26</v>
      </c>
      <c r="N7" s="23">
        <v>18</v>
      </c>
      <c r="O7" s="23">
        <v>23</v>
      </c>
      <c r="P7" s="23">
        <v>16</v>
      </c>
    </row>
    <row r="8" spans="1:16" ht="18.75" customHeight="1" x14ac:dyDescent="0.15">
      <c r="A8" s="19" t="s">
        <v>79</v>
      </c>
      <c r="B8" s="23">
        <v>1</v>
      </c>
      <c r="C8" s="23">
        <v>6</v>
      </c>
      <c r="D8" s="23">
        <f t="shared" ref="D8:D16" si="0">SUM(E8:F8)</f>
        <v>23</v>
      </c>
      <c r="E8" s="23">
        <v>1</v>
      </c>
      <c r="F8" s="23">
        <v>22</v>
      </c>
      <c r="G8" s="23">
        <v>7</v>
      </c>
      <c r="H8" s="33">
        <f t="shared" ref="H8:H13" si="1">SUM(I8:J8)</f>
        <v>139</v>
      </c>
      <c r="I8" s="23">
        <v>81</v>
      </c>
      <c r="J8" s="23">
        <v>58</v>
      </c>
      <c r="K8" s="23">
        <v>27</v>
      </c>
      <c r="L8" s="23">
        <v>22</v>
      </c>
      <c r="M8" s="23">
        <v>29</v>
      </c>
      <c r="N8" s="23">
        <v>20</v>
      </c>
      <c r="O8" s="23">
        <v>25</v>
      </c>
      <c r="P8" s="23">
        <v>16</v>
      </c>
    </row>
    <row r="9" spans="1:16" ht="18.75" customHeight="1" x14ac:dyDescent="0.15">
      <c r="A9" s="19" t="s">
        <v>90</v>
      </c>
      <c r="B9" s="23">
        <v>2</v>
      </c>
      <c r="C9" s="23">
        <v>9</v>
      </c>
      <c r="D9" s="23">
        <f t="shared" si="0"/>
        <v>32</v>
      </c>
      <c r="E9" s="23">
        <v>3</v>
      </c>
      <c r="F9" s="23">
        <v>29</v>
      </c>
      <c r="G9" s="23">
        <v>11</v>
      </c>
      <c r="H9" s="33">
        <f t="shared" si="1"/>
        <v>221</v>
      </c>
      <c r="I9" s="23">
        <f t="shared" ref="I9:J13" si="2">SUM(K9,M9,O9)</f>
        <v>128</v>
      </c>
      <c r="J9" s="23">
        <f t="shared" si="2"/>
        <v>93</v>
      </c>
      <c r="K9" s="23">
        <v>43</v>
      </c>
      <c r="L9" s="23">
        <v>33</v>
      </c>
      <c r="M9" s="23">
        <v>44</v>
      </c>
      <c r="N9" s="23">
        <v>28</v>
      </c>
      <c r="O9" s="23">
        <v>41</v>
      </c>
      <c r="P9" s="23">
        <v>32</v>
      </c>
    </row>
    <row r="10" spans="1:16" ht="18.75" customHeight="1" x14ac:dyDescent="0.15">
      <c r="A10" s="19" t="s">
        <v>92</v>
      </c>
      <c r="B10" s="23">
        <v>2</v>
      </c>
      <c r="C10" s="23">
        <v>9</v>
      </c>
      <c r="D10" s="23">
        <f t="shared" si="0"/>
        <v>36</v>
      </c>
      <c r="E10" s="23">
        <v>5</v>
      </c>
      <c r="F10" s="23">
        <v>31</v>
      </c>
      <c r="G10" s="23">
        <v>9</v>
      </c>
      <c r="H10" s="33">
        <f t="shared" si="1"/>
        <v>226</v>
      </c>
      <c r="I10" s="23">
        <f t="shared" si="2"/>
        <v>131</v>
      </c>
      <c r="J10" s="23">
        <f t="shared" si="2"/>
        <v>95</v>
      </c>
      <c r="K10" s="23">
        <v>40</v>
      </c>
      <c r="L10" s="23">
        <v>30</v>
      </c>
      <c r="M10" s="23">
        <v>43</v>
      </c>
      <c r="N10" s="23">
        <v>34</v>
      </c>
      <c r="O10" s="23">
        <v>48</v>
      </c>
      <c r="P10" s="23">
        <v>31</v>
      </c>
    </row>
    <row r="11" spans="1:16" ht="18.75" customHeight="1" x14ac:dyDescent="0.15">
      <c r="A11" s="19" t="s">
        <v>209</v>
      </c>
      <c r="B11" s="23">
        <v>2</v>
      </c>
      <c r="C11" s="23">
        <v>9</v>
      </c>
      <c r="D11" s="23">
        <f t="shared" si="0"/>
        <v>40</v>
      </c>
      <c r="E11" s="23">
        <v>5</v>
      </c>
      <c r="F11" s="23">
        <v>35</v>
      </c>
      <c r="G11" s="23">
        <v>9</v>
      </c>
      <c r="H11" s="33">
        <f t="shared" si="1"/>
        <v>225</v>
      </c>
      <c r="I11" s="23">
        <f t="shared" si="2"/>
        <v>128</v>
      </c>
      <c r="J11" s="23">
        <f t="shared" si="2"/>
        <v>97</v>
      </c>
      <c r="K11" s="23">
        <v>41</v>
      </c>
      <c r="L11" s="23">
        <v>35</v>
      </c>
      <c r="M11" s="23">
        <v>43</v>
      </c>
      <c r="N11" s="23">
        <v>28</v>
      </c>
      <c r="O11" s="23">
        <v>44</v>
      </c>
      <c r="P11" s="23">
        <v>34</v>
      </c>
    </row>
    <row r="12" spans="1:16" ht="18.75" customHeight="1" x14ac:dyDescent="0.15">
      <c r="A12" s="19" t="s">
        <v>199</v>
      </c>
      <c r="B12" s="23">
        <v>5</v>
      </c>
      <c r="C12" s="23">
        <v>21</v>
      </c>
      <c r="D12" s="23">
        <f t="shared" si="0"/>
        <v>86</v>
      </c>
      <c r="E12" s="23">
        <v>10</v>
      </c>
      <c r="F12" s="23">
        <v>76</v>
      </c>
      <c r="G12" s="23">
        <v>18</v>
      </c>
      <c r="H12" s="33">
        <f t="shared" si="1"/>
        <v>472</v>
      </c>
      <c r="I12" s="23">
        <f t="shared" si="2"/>
        <v>243</v>
      </c>
      <c r="J12" s="23">
        <f t="shared" si="2"/>
        <v>229</v>
      </c>
      <c r="K12" s="23">
        <v>91</v>
      </c>
      <c r="L12" s="23">
        <v>79</v>
      </c>
      <c r="M12" s="23">
        <v>82</v>
      </c>
      <c r="N12" s="23">
        <v>80</v>
      </c>
      <c r="O12" s="23">
        <v>70</v>
      </c>
      <c r="P12" s="23">
        <v>70</v>
      </c>
    </row>
    <row r="13" spans="1:16" ht="18.75" customHeight="1" x14ac:dyDescent="0.15">
      <c r="A13" s="19" t="s">
        <v>203</v>
      </c>
      <c r="B13" s="23">
        <v>8</v>
      </c>
      <c r="C13" s="23">
        <v>42</v>
      </c>
      <c r="D13" s="23">
        <f t="shared" si="0"/>
        <v>126</v>
      </c>
      <c r="E13" s="23">
        <v>32</v>
      </c>
      <c r="F13" s="23">
        <v>94</v>
      </c>
      <c r="G13" s="23">
        <v>17</v>
      </c>
      <c r="H13" s="33">
        <f t="shared" si="1"/>
        <v>786</v>
      </c>
      <c r="I13" s="23">
        <f t="shared" si="2"/>
        <v>406</v>
      </c>
      <c r="J13" s="23">
        <f t="shared" ref="J13:J17" si="3">SUM(L13,N13,P13)</f>
        <v>380</v>
      </c>
      <c r="K13" s="23">
        <v>147</v>
      </c>
      <c r="L13" s="23">
        <v>133</v>
      </c>
      <c r="M13" s="23">
        <v>126</v>
      </c>
      <c r="N13" s="23">
        <v>107</v>
      </c>
      <c r="O13" s="23">
        <v>133</v>
      </c>
      <c r="P13" s="23">
        <v>140</v>
      </c>
    </row>
    <row r="14" spans="1:16" ht="18.75" customHeight="1" x14ac:dyDescent="0.15">
      <c r="A14" s="19" t="s">
        <v>207</v>
      </c>
      <c r="B14" s="23">
        <v>10</v>
      </c>
      <c r="C14" s="23">
        <v>56</v>
      </c>
      <c r="D14" s="23">
        <f t="shared" si="0"/>
        <v>184</v>
      </c>
      <c r="E14" s="23">
        <v>21</v>
      </c>
      <c r="F14" s="23">
        <v>163</v>
      </c>
      <c r="G14" s="23">
        <v>21</v>
      </c>
      <c r="H14" s="33">
        <f>SUM(I14:J14)</f>
        <v>1163</v>
      </c>
      <c r="I14" s="23">
        <f>SUM(K14,M14,O14)</f>
        <v>594</v>
      </c>
      <c r="J14" s="23">
        <f t="shared" si="3"/>
        <v>569</v>
      </c>
      <c r="K14" s="23">
        <v>194</v>
      </c>
      <c r="L14" s="23">
        <v>192</v>
      </c>
      <c r="M14" s="23">
        <v>218</v>
      </c>
      <c r="N14" s="23">
        <v>192</v>
      </c>
      <c r="O14" s="23">
        <v>182</v>
      </c>
      <c r="P14" s="23">
        <v>185</v>
      </c>
    </row>
    <row r="15" spans="1:16" ht="18.75" customHeight="1" x14ac:dyDescent="0.15">
      <c r="A15" s="19" t="s">
        <v>233</v>
      </c>
      <c r="B15" s="23">
        <v>11</v>
      </c>
      <c r="C15" s="23">
        <v>60</v>
      </c>
      <c r="D15" s="23">
        <f t="shared" si="0"/>
        <v>205</v>
      </c>
      <c r="E15" s="23">
        <v>20</v>
      </c>
      <c r="F15" s="23">
        <v>185</v>
      </c>
      <c r="G15" s="23">
        <v>48</v>
      </c>
      <c r="H15" s="33">
        <f>SUM(I15:J15)</f>
        <v>1200</v>
      </c>
      <c r="I15" s="23">
        <f>SUM(K15,M15,O15)</f>
        <v>598</v>
      </c>
      <c r="J15" s="23">
        <f t="shared" si="3"/>
        <v>602</v>
      </c>
      <c r="K15" s="23">
        <v>172</v>
      </c>
      <c r="L15" s="23">
        <v>199</v>
      </c>
      <c r="M15" s="23">
        <v>205</v>
      </c>
      <c r="N15" s="23">
        <v>204</v>
      </c>
      <c r="O15" s="23">
        <v>221</v>
      </c>
      <c r="P15" s="23">
        <v>199</v>
      </c>
    </row>
    <row r="16" spans="1:16" ht="18.75" customHeight="1" x14ac:dyDescent="0.15">
      <c r="A16" s="19" t="s">
        <v>246</v>
      </c>
      <c r="B16" s="23">
        <v>11</v>
      </c>
      <c r="C16" s="23">
        <v>57</v>
      </c>
      <c r="D16" s="23">
        <f t="shared" si="0"/>
        <v>198</v>
      </c>
      <c r="E16" s="23">
        <v>22</v>
      </c>
      <c r="F16" s="23">
        <v>176</v>
      </c>
      <c r="G16" s="23">
        <v>53</v>
      </c>
      <c r="H16" s="33">
        <f>SUM(I16:J16)</f>
        <v>1131</v>
      </c>
      <c r="I16" s="23">
        <f>SUM(K16,M16,O16)</f>
        <v>548</v>
      </c>
      <c r="J16" s="23">
        <f t="shared" si="3"/>
        <v>583</v>
      </c>
      <c r="K16" s="23">
        <v>170</v>
      </c>
      <c r="L16" s="23">
        <v>177</v>
      </c>
      <c r="M16" s="23">
        <v>175</v>
      </c>
      <c r="N16" s="23">
        <v>198</v>
      </c>
      <c r="O16" s="23">
        <v>203</v>
      </c>
      <c r="P16" s="23">
        <v>208</v>
      </c>
    </row>
    <row r="17" spans="1:18" ht="18.75" customHeight="1" x14ac:dyDescent="0.15">
      <c r="A17" s="34" t="s">
        <v>258</v>
      </c>
      <c r="B17" s="20">
        <v>11</v>
      </c>
      <c r="C17" s="20">
        <v>55</v>
      </c>
      <c r="D17" s="20">
        <f>SUM(E17:F17)</f>
        <v>206</v>
      </c>
      <c r="E17" s="20">
        <v>22</v>
      </c>
      <c r="F17" s="20">
        <v>184</v>
      </c>
      <c r="G17" s="20">
        <v>49</v>
      </c>
      <c r="H17" s="21">
        <f>SUM(I17:J17)</f>
        <v>1049</v>
      </c>
      <c r="I17" s="20">
        <f>SUM(K17,M17,O17)</f>
        <v>533</v>
      </c>
      <c r="J17" s="20">
        <f t="shared" si="3"/>
        <v>516</v>
      </c>
      <c r="K17" s="20">
        <v>169</v>
      </c>
      <c r="L17" s="20">
        <v>165</v>
      </c>
      <c r="M17" s="20">
        <v>179</v>
      </c>
      <c r="N17" s="20">
        <v>167</v>
      </c>
      <c r="O17" s="20">
        <v>185</v>
      </c>
      <c r="P17" s="20">
        <v>184</v>
      </c>
      <c r="Q17" s="22"/>
      <c r="R17" s="22"/>
    </row>
    <row r="18" spans="1:18" ht="18.75" customHeight="1" x14ac:dyDescent="0.15">
      <c r="A18" s="34" t="s">
        <v>266</v>
      </c>
      <c r="B18" s="20">
        <v>11</v>
      </c>
      <c r="C18" s="20">
        <f>3+4+6+9+6+3+3+3+9+6+3</f>
        <v>55</v>
      </c>
      <c r="D18" s="20">
        <f>SUM(E18:F18)</f>
        <v>215</v>
      </c>
      <c r="E18" s="20">
        <v>21</v>
      </c>
      <c r="F18" s="20">
        <v>194</v>
      </c>
      <c r="G18" s="20">
        <v>46</v>
      </c>
      <c r="H18" s="21">
        <f>SUM(I18:J18)</f>
        <v>1041</v>
      </c>
      <c r="I18" s="20">
        <f>SUM(K18,M18,O18)</f>
        <v>552</v>
      </c>
      <c r="J18" s="20">
        <f>SUM(L18,N18,P18)</f>
        <v>489</v>
      </c>
      <c r="K18" s="20">
        <f>11+17+19+29+6+14+14+12+33+30+12</f>
        <v>197</v>
      </c>
      <c r="L18" s="20">
        <v>159</v>
      </c>
      <c r="M18" s="20">
        <f>8+13+13+21+15+12+14+11+33+21+14</f>
        <v>175</v>
      </c>
      <c r="N18" s="20">
        <f>11+19+29+11+5+15+13+29+13+14+5</f>
        <v>164</v>
      </c>
      <c r="O18" s="20">
        <f>9+11+19+35+15+10+7+14+26+23+11</f>
        <v>180</v>
      </c>
      <c r="P18" s="20">
        <f>13+18+33+7+10+16+14+31+11+7+6</f>
        <v>166</v>
      </c>
      <c r="Q18" s="22"/>
      <c r="R18" s="22"/>
    </row>
    <row r="19" spans="1:18" x14ac:dyDescent="0.15">
      <c r="A19" s="22" t="s">
        <v>269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</row>
    <row r="20" spans="1:18" x14ac:dyDescent="0.1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</sheetData>
  <sheetProtection formatCells="0" insertColumns="0" insertRows="0"/>
  <mergeCells count="9">
    <mergeCell ref="K4:P4"/>
    <mergeCell ref="K5:L5"/>
    <mergeCell ref="M5:N5"/>
    <mergeCell ref="O5:P5"/>
    <mergeCell ref="A4:A6"/>
    <mergeCell ref="B4:B6"/>
    <mergeCell ref="C4:C6"/>
    <mergeCell ref="D4:G5"/>
    <mergeCell ref="H4:J5"/>
  </mergeCells>
  <phoneticPr fontId="3"/>
  <pageMargins left="0.82677165354330717" right="0.59055118110236227" top="0.78740157480314965" bottom="0.59055118110236227" header="0.51181102362204722" footer="0.51181102362204722"/>
  <pageSetup paperSize="9" scale="97" orientation="landscape" r:id="rId1"/>
  <headerFooter scaleWithDoc="0" alignWithMargins="0">
    <oddFooter>&amp;A</oddFooter>
  </headerFooter>
  <colBreaks count="1" manualBreakCount="1">
    <brk id="16" max="4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5D33E-67E0-42DE-ADD3-525453215673}">
  <dimension ref="A1:AA30"/>
  <sheetViews>
    <sheetView view="pageBreakPreview" zoomScaleNormal="100" zoomScaleSheetLayoutView="100" workbookViewId="0"/>
  </sheetViews>
  <sheetFormatPr defaultRowHeight="13.5" x14ac:dyDescent="0.15"/>
  <cols>
    <col min="1" max="16384" width="9" style="2"/>
  </cols>
  <sheetData>
    <row r="1" spans="1:26" ht="17.25" x14ac:dyDescent="0.2">
      <c r="A1" s="3" t="s">
        <v>83</v>
      </c>
    </row>
    <row r="2" spans="1:26" ht="12.95" customHeight="1" x14ac:dyDescent="0.2">
      <c r="A2" s="3"/>
    </row>
    <row r="3" spans="1:26" x14ac:dyDescent="0.15">
      <c r="W3" s="4"/>
      <c r="Y3" s="4" t="s">
        <v>12</v>
      </c>
      <c r="Z3" s="2" t="s">
        <v>25</v>
      </c>
    </row>
    <row r="4" spans="1:26" x14ac:dyDescent="0.15">
      <c r="A4" s="6" t="s">
        <v>0</v>
      </c>
      <c r="B4" s="6" t="s">
        <v>14</v>
      </c>
      <c r="C4" s="6" t="s">
        <v>15</v>
      </c>
      <c r="D4" s="35" t="s">
        <v>5</v>
      </c>
      <c r="E4" s="36"/>
      <c r="F4" s="37"/>
      <c r="G4" s="35" t="s">
        <v>16</v>
      </c>
      <c r="H4" s="36"/>
      <c r="I4" s="37"/>
      <c r="J4" s="35" t="s">
        <v>17</v>
      </c>
      <c r="K4" s="36"/>
      <c r="L4" s="37"/>
      <c r="M4" s="12" t="s">
        <v>57</v>
      </c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38"/>
      <c r="Z4" s="38"/>
    </row>
    <row r="5" spans="1:26" x14ac:dyDescent="0.15">
      <c r="A5" s="6"/>
      <c r="B5" s="6"/>
      <c r="C5" s="6"/>
      <c r="D5" s="39"/>
      <c r="E5" s="40"/>
      <c r="F5" s="41"/>
      <c r="G5" s="39"/>
      <c r="H5" s="40"/>
      <c r="I5" s="41"/>
      <c r="J5" s="39"/>
      <c r="K5" s="40"/>
      <c r="L5" s="41"/>
      <c r="M5" s="12" t="s">
        <v>18</v>
      </c>
      <c r="N5" s="12"/>
      <c r="O5" s="12" t="s">
        <v>19</v>
      </c>
      <c r="P5" s="12"/>
      <c r="Q5" s="12" t="s">
        <v>20</v>
      </c>
      <c r="R5" s="12"/>
      <c r="S5" s="12" t="s">
        <v>21</v>
      </c>
      <c r="T5" s="12"/>
      <c r="U5" s="12" t="s">
        <v>22</v>
      </c>
      <c r="V5" s="12"/>
      <c r="W5" s="12" t="s">
        <v>23</v>
      </c>
      <c r="X5" s="12"/>
      <c r="Y5" s="42" t="s">
        <v>24</v>
      </c>
      <c r="Z5" s="42" t="s">
        <v>69</v>
      </c>
    </row>
    <row r="6" spans="1:26" x14ac:dyDescent="0.15">
      <c r="A6" s="6"/>
      <c r="B6" s="6"/>
      <c r="C6" s="6"/>
      <c r="D6" s="18" t="s">
        <v>2</v>
      </c>
      <c r="E6" s="18" t="s">
        <v>3</v>
      </c>
      <c r="F6" s="18" t="s">
        <v>4</v>
      </c>
      <c r="G6" s="18" t="s">
        <v>2</v>
      </c>
      <c r="H6" s="18" t="s">
        <v>3</v>
      </c>
      <c r="I6" s="18" t="s">
        <v>4</v>
      </c>
      <c r="J6" s="18" t="s">
        <v>2</v>
      </c>
      <c r="K6" s="18" t="s">
        <v>3</v>
      </c>
      <c r="L6" s="18" t="s">
        <v>4</v>
      </c>
      <c r="M6" s="18" t="s">
        <v>3</v>
      </c>
      <c r="N6" s="18" t="s">
        <v>4</v>
      </c>
      <c r="O6" s="18" t="s">
        <v>3</v>
      </c>
      <c r="P6" s="18" t="s">
        <v>4</v>
      </c>
      <c r="Q6" s="18" t="s">
        <v>3</v>
      </c>
      <c r="R6" s="18" t="s">
        <v>4</v>
      </c>
      <c r="S6" s="18" t="s">
        <v>3</v>
      </c>
      <c r="T6" s="18" t="s">
        <v>4</v>
      </c>
      <c r="U6" s="18" t="s">
        <v>3</v>
      </c>
      <c r="V6" s="18" t="s">
        <v>4</v>
      </c>
      <c r="W6" s="18" t="s">
        <v>3</v>
      </c>
      <c r="X6" s="18" t="s">
        <v>4</v>
      </c>
      <c r="Y6" s="43"/>
      <c r="Z6" s="43"/>
    </row>
    <row r="7" spans="1:26" ht="24" customHeight="1" x14ac:dyDescent="0.15">
      <c r="A7" s="19" t="s">
        <v>64</v>
      </c>
      <c r="B7" s="23">
        <v>12</v>
      </c>
      <c r="C7" s="23">
        <v>171</v>
      </c>
      <c r="D7" s="23">
        <v>262</v>
      </c>
      <c r="E7" s="23">
        <v>107</v>
      </c>
      <c r="F7" s="23">
        <v>155</v>
      </c>
      <c r="G7" s="23">
        <v>51</v>
      </c>
      <c r="H7" s="23">
        <v>2</v>
      </c>
      <c r="I7" s="23">
        <v>49</v>
      </c>
      <c r="J7" s="24">
        <v>4799</v>
      </c>
      <c r="K7" s="24">
        <v>2501</v>
      </c>
      <c r="L7" s="24">
        <v>2298</v>
      </c>
      <c r="M7" s="23">
        <v>447</v>
      </c>
      <c r="N7" s="23">
        <v>372</v>
      </c>
      <c r="O7" s="23">
        <v>433</v>
      </c>
      <c r="P7" s="23">
        <v>387</v>
      </c>
      <c r="Q7" s="23">
        <v>393</v>
      </c>
      <c r="R7" s="23">
        <v>402</v>
      </c>
      <c r="S7" s="23">
        <v>403</v>
      </c>
      <c r="T7" s="23">
        <v>370</v>
      </c>
      <c r="U7" s="23">
        <v>407</v>
      </c>
      <c r="V7" s="23">
        <v>374</v>
      </c>
      <c r="W7" s="23">
        <v>418</v>
      </c>
      <c r="X7" s="23">
        <v>393</v>
      </c>
      <c r="Y7" s="23">
        <v>77</v>
      </c>
      <c r="Z7" s="23">
        <v>8</v>
      </c>
    </row>
    <row r="8" spans="1:26" ht="24" customHeight="1" x14ac:dyDescent="0.15">
      <c r="A8" s="19" t="s">
        <v>65</v>
      </c>
      <c r="B8" s="23">
        <v>12</v>
      </c>
      <c r="C8" s="23">
        <v>177</v>
      </c>
      <c r="D8" s="23">
        <v>268</v>
      </c>
      <c r="E8" s="23">
        <v>102</v>
      </c>
      <c r="F8" s="23">
        <v>166</v>
      </c>
      <c r="G8" s="23">
        <v>52</v>
      </c>
      <c r="H8" s="23">
        <v>3</v>
      </c>
      <c r="I8" s="23">
        <v>49</v>
      </c>
      <c r="J8" s="24">
        <v>4853</v>
      </c>
      <c r="K8" s="24">
        <v>2509</v>
      </c>
      <c r="L8" s="24">
        <v>2344</v>
      </c>
      <c r="M8" s="23">
        <v>426</v>
      </c>
      <c r="N8" s="23">
        <v>432</v>
      </c>
      <c r="O8" s="23">
        <v>447</v>
      </c>
      <c r="P8" s="23">
        <v>369</v>
      </c>
      <c r="Q8" s="23">
        <v>437</v>
      </c>
      <c r="R8" s="23">
        <v>386</v>
      </c>
      <c r="S8" s="23">
        <v>389</v>
      </c>
      <c r="T8" s="23">
        <v>405</v>
      </c>
      <c r="U8" s="23">
        <v>405</v>
      </c>
      <c r="V8" s="23">
        <v>378</v>
      </c>
      <c r="W8" s="23">
        <v>405</v>
      </c>
      <c r="X8" s="23">
        <v>374</v>
      </c>
      <c r="Y8" s="23">
        <v>110</v>
      </c>
      <c r="Z8" s="23">
        <v>3</v>
      </c>
    </row>
    <row r="9" spans="1:26" ht="24" customHeight="1" x14ac:dyDescent="0.15">
      <c r="A9" s="19" t="s">
        <v>66</v>
      </c>
      <c r="B9" s="23">
        <v>12</v>
      </c>
      <c r="C9" s="23">
        <v>183</v>
      </c>
      <c r="D9" s="23">
        <v>276</v>
      </c>
      <c r="E9" s="23">
        <v>103</v>
      </c>
      <c r="F9" s="23">
        <v>173</v>
      </c>
      <c r="G9" s="23">
        <v>51</v>
      </c>
      <c r="H9" s="23">
        <v>3</v>
      </c>
      <c r="I9" s="23">
        <v>48</v>
      </c>
      <c r="J9" s="24">
        <v>4964</v>
      </c>
      <c r="K9" s="24">
        <v>2577</v>
      </c>
      <c r="L9" s="24">
        <v>2387</v>
      </c>
      <c r="M9" s="23">
        <v>461</v>
      </c>
      <c r="N9" s="23">
        <v>410</v>
      </c>
      <c r="O9" s="23">
        <v>431</v>
      </c>
      <c r="P9" s="23">
        <v>431</v>
      </c>
      <c r="Q9" s="23">
        <v>450</v>
      </c>
      <c r="R9" s="23">
        <v>372</v>
      </c>
      <c r="S9" s="23">
        <v>436</v>
      </c>
      <c r="T9" s="23">
        <v>391</v>
      </c>
      <c r="U9" s="23">
        <v>388</v>
      </c>
      <c r="V9" s="23">
        <v>403</v>
      </c>
      <c r="W9" s="23">
        <v>411</v>
      </c>
      <c r="X9" s="23">
        <v>380</v>
      </c>
      <c r="Y9" s="23">
        <v>105</v>
      </c>
      <c r="Z9" s="23">
        <v>6</v>
      </c>
    </row>
    <row r="10" spans="1:26" ht="24" customHeight="1" x14ac:dyDescent="0.15">
      <c r="A10" s="19" t="s">
        <v>67</v>
      </c>
      <c r="B10" s="23">
        <v>12</v>
      </c>
      <c r="C10" s="23">
        <v>183</v>
      </c>
      <c r="D10" s="23">
        <v>276</v>
      </c>
      <c r="E10" s="23">
        <v>109</v>
      </c>
      <c r="F10" s="23">
        <v>167</v>
      </c>
      <c r="G10" s="23">
        <v>50</v>
      </c>
      <c r="H10" s="23">
        <v>6</v>
      </c>
      <c r="I10" s="23">
        <v>44</v>
      </c>
      <c r="J10" s="44">
        <v>5044</v>
      </c>
      <c r="K10" s="44">
        <v>2578</v>
      </c>
      <c r="L10" s="44">
        <v>2466</v>
      </c>
      <c r="M10" s="44">
        <v>419</v>
      </c>
      <c r="N10" s="44">
        <v>437</v>
      </c>
      <c r="O10" s="44">
        <v>453</v>
      </c>
      <c r="P10" s="44">
        <v>409</v>
      </c>
      <c r="Q10" s="44">
        <v>432</v>
      </c>
      <c r="R10" s="44">
        <v>445</v>
      </c>
      <c r="S10" s="44">
        <v>452</v>
      </c>
      <c r="T10" s="44">
        <v>377</v>
      </c>
      <c r="U10" s="44">
        <v>430</v>
      </c>
      <c r="V10" s="44">
        <v>392</v>
      </c>
      <c r="W10" s="44">
        <v>392</v>
      </c>
      <c r="X10" s="44">
        <v>406</v>
      </c>
      <c r="Y10" s="44">
        <v>108</v>
      </c>
      <c r="Z10" s="44">
        <v>6</v>
      </c>
    </row>
    <row r="11" spans="1:26" ht="24" customHeight="1" x14ac:dyDescent="0.15">
      <c r="A11" s="19" t="s">
        <v>70</v>
      </c>
      <c r="B11" s="23">
        <v>12</v>
      </c>
      <c r="C11" s="23">
        <v>191</v>
      </c>
      <c r="D11" s="23">
        <v>286</v>
      </c>
      <c r="E11" s="23">
        <v>115</v>
      </c>
      <c r="F11" s="23">
        <v>171</v>
      </c>
      <c r="G11" s="23">
        <v>50</v>
      </c>
      <c r="H11" s="23">
        <v>6</v>
      </c>
      <c r="I11" s="23">
        <v>44</v>
      </c>
      <c r="J11" s="24">
        <v>5117</v>
      </c>
      <c r="K11" s="24">
        <v>2647</v>
      </c>
      <c r="L11" s="24">
        <v>2470</v>
      </c>
      <c r="M11" s="23">
        <v>443</v>
      </c>
      <c r="N11" s="23">
        <v>409</v>
      </c>
      <c r="O11" s="23">
        <v>430</v>
      </c>
      <c r="P11" s="23">
        <v>435</v>
      </c>
      <c r="Q11" s="23">
        <v>452</v>
      </c>
      <c r="R11" s="23">
        <v>414</v>
      </c>
      <c r="S11" s="23">
        <v>434</v>
      </c>
      <c r="T11" s="23">
        <v>438</v>
      </c>
      <c r="U11" s="23">
        <v>453</v>
      </c>
      <c r="V11" s="23">
        <v>381</v>
      </c>
      <c r="W11" s="23">
        <v>435</v>
      </c>
      <c r="X11" s="23">
        <v>393</v>
      </c>
      <c r="Y11" s="23">
        <v>111</v>
      </c>
      <c r="Z11" s="23">
        <v>8</v>
      </c>
    </row>
    <row r="12" spans="1:26" ht="24" customHeight="1" x14ac:dyDescent="0.15">
      <c r="A12" s="19" t="s">
        <v>72</v>
      </c>
      <c r="B12" s="23">
        <v>12</v>
      </c>
      <c r="C12" s="23">
        <v>191</v>
      </c>
      <c r="D12" s="23">
        <v>288</v>
      </c>
      <c r="E12" s="23">
        <v>111</v>
      </c>
      <c r="F12" s="23">
        <v>177</v>
      </c>
      <c r="G12" s="23">
        <v>50</v>
      </c>
      <c r="H12" s="23">
        <v>5</v>
      </c>
      <c r="I12" s="23">
        <v>45</v>
      </c>
      <c r="J12" s="24">
        <v>5131</v>
      </c>
      <c r="K12" s="24">
        <v>2637</v>
      </c>
      <c r="L12" s="24">
        <v>2494</v>
      </c>
      <c r="M12" s="23">
        <v>437</v>
      </c>
      <c r="N12" s="23">
        <v>440</v>
      </c>
      <c r="O12" s="23">
        <v>436</v>
      </c>
      <c r="P12" s="23">
        <v>404</v>
      </c>
      <c r="Q12" s="23">
        <v>432</v>
      </c>
      <c r="R12" s="23">
        <v>426</v>
      </c>
      <c r="S12" s="23">
        <v>453</v>
      </c>
      <c r="T12" s="23">
        <v>405</v>
      </c>
      <c r="U12" s="23">
        <v>422</v>
      </c>
      <c r="V12" s="23">
        <v>437</v>
      </c>
      <c r="W12" s="23">
        <v>457</v>
      </c>
      <c r="X12" s="23">
        <v>382</v>
      </c>
      <c r="Y12" s="23">
        <v>99</v>
      </c>
      <c r="Z12" s="23">
        <v>9</v>
      </c>
    </row>
    <row r="13" spans="1:26" ht="24" customHeight="1" x14ac:dyDescent="0.15">
      <c r="A13" s="19" t="s">
        <v>73</v>
      </c>
      <c r="B13" s="23">
        <v>12</v>
      </c>
      <c r="C13" s="23">
        <v>195</v>
      </c>
      <c r="D13" s="23">
        <f>SUM(E13:F13)</f>
        <v>293</v>
      </c>
      <c r="E13" s="23">
        <v>114</v>
      </c>
      <c r="F13" s="23">
        <v>179</v>
      </c>
      <c r="G13" s="23">
        <f>SUM(H13:I13)</f>
        <v>51</v>
      </c>
      <c r="H13" s="23">
        <v>5</v>
      </c>
      <c r="I13" s="23">
        <v>46</v>
      </c>
      <c r="J13" s="24">
        <f>SUM(K13:L13)</f>
        <v>5210</v>
      </c>
      <c r="K13" s="24">
        <f>SUM(M13,O13,Q13,S13,U13,W13)</f>
        <v>2656</v>
      </c>
      <c r="L13" s="24">
        <f>SUM(N13,P13,R13,T13,V13,X13)</f>
        <v>2554</v>
      </c>
      <c r="M13" s="23">
        <v>460</v>
      </c>
      <c r="N13" s="23">
        <v>433</v>
      </c>
      <c r="O13" s="23">
        <v>441</v>
      </c>
      <c r="P13" s="23">
        <v>439</v>
      </c>
      <c r="Q13" s="23">
        <v>437</v>
      </c>
      <c r="R13" s="23">
        <v>410</v>
      </c>
      <c r="S13" s="23">
        <v>434</v>
      </c>
      <c r="T13" s="23">
        <v>423</v>
      </c>
      <c r="U13" s="23">
        <v>464</v>
      </c>
      <c r="V13" s="23">
        <v>404</v>
      </c>
      <c r="W13" s="23">
        <v>420</v>
      </c>
      <c r="X13" s="23">
        <v>445</v>
      </c>
      <c r="Y13" s="23">
        <v>113</v>
      </c>
      <c r="Z13" s="23">
        <v>5</v>
      </c>
    </row>
    <row r="14" spans="1:26" ht="24" customHeight="1" x14ac:dyDescent="0.15">
      <c r="A14" s="19" t="s">
        <v>74</v>
      </c>
      <c r="B14" s="23">
        <v>12</v>
      </c>
      <c r="C14" s="23">
        <v>197</v>
      </c>
      <c r="D14" s="23">
        <v>289</v>
      </c>
      <c r="E14" s="23">
        <v>119</v>
      </c>
      <c r="F14" s="23">
        <v>170</v>
      </c>
      <c r="G14" s="23">
        <v>54</v>
      </c>
      <c r="H14" s="23">
        <v>5</v>
      </c>
      <c r="I14" s="23">
        <v>49</v>
      </c>
      <c r="J14" s="24">
        <v>5158</v>
      </c>
      <c r="K14" s="24">
        <v>2663</v>
      </c>
      <c r="L14" s="24">
        <v>2495</v>
      </c>
      <c r="M14" s="23">
        <v>437</v>
      </c>
      <c r="N14" s="23">
        <v>393</v>
      </c>
      <c r="O14" s="23">
        <v>450</v>
      </c>
      <c r="P14" s="23">
        <v>434</v>
      </c>
      <c r="Q14" s="23">
        <v>444</v>
      </c>
      <c r="R14" s="23">
        <v>440</v>
      </c>
      <c r="S14" s="23">
        <v>438</v>
      </c>
      <c r="T14" s="23">
        <v>403</v>
      </c>
      <c r="U14" s="23">
        <v>430</v>
      </c>
      <c r="V14" s="23">
        <v>421</v>
      </c>
      <c r="W14" s="23">
        <v>464</v>
      </c>
      <c r="X14" s="23">
        <v>404</v>
      </c>
      <c r="Y14" s="23">
        <v>108</v>
      </c>
      <c r="Z14" s="23">
        <v>3</v>
      </c>
    </row>
    <row r="15" spans="1:26" ht="24" customHeight="1" x14ac:dyDescent="0.15">
      <c r="A15" s="19" t="s">
        <v>75</v>
      </c>
      <c r="B15" s="23">
        <v>12</v>
      </c>
      <c r="C15" s="23">
        <v>202</v>
      </c>
      <c r="D15" s="23">
        <v>293</v>
      </c>
      <c r="E15" s="23">
        <v>123</v>
      </c>
      <c r="F15" s="23">
        <v>170</v>
      </c>
      <c r="G15" s="23">
        <v>52</v>
      </c>
      <c r="H15" s="23">
        <v>6</v>
      </c>
      <c r="I15" s="23">
        <v>46</v>
      </c>
      <c r="J15" s="24">
        <v>5211</v>
      </c>
      <c r="K15" s="24">
        <v>2694</v>
      </c>
      <c r="L15" s="24">
        <v>2517</v>
      </c>
      <c r="M15" s="23">
        <v>505</v>
      </c>
      <c r="N15" s="23">
        <v>413</v>
      </c>
      <c r="O15" s="23">
        <v>439</v>
      </c>
      <c r="P15" s="23">
        <v>401</v>
      </c>
      <c r="Q15" s="23">
        <v>444</v>
      </c>
      <c r="R15" s="23">
        <v>430</v>
      </c>
      <c r="S15" s="23">
        <v>443</v>
      </c>
      <c r="T15" s="23">
        <v>440</v>
      </c>
      <c r="U15" s="23">
        <v>434</v>
      </c>
      <c r="V15" s="23">
        <v>409</v>
      </c>
      <c r="W15" s="23">
        <v>429</v>
      </c>
      <c r="X15" s="23">
        <v>424</v>
      </c>
      <c r="Y15" s="23">
        <v>115</v>
      </c>
      <c r="Z15" s="23">
        <v>7</v>
      </c>
    </row>
    <row r="16" spans="1:26" ht="24" customHeight="1" x14ac:dyDescent="0.15">
      <c r="A16" s="19" t="s">
        <v>76</v>
      </c>
      <c r="B16" s="23">
        <v>12</v>
      </c>
      <c r="C16" s="23">
        <v>209</v>
      </c>
      <c r="D16" s="23">
        <f>SUM(E16:F16)</f>
        <v>306</v>
      </c>
      <c r="E16" s="23">
        <v>125</v>
      </c>
      <c r="F16" s="23">
        <v>181</v>
      </c>
      <c r="G16" s="23">
        <v>43</v>
      </c>
      <c r="H16" s="23">
        <v>5</v>
      </c>
      <c r="I16" s="23">
        <v>38</v>
      </c>
      <c r="J16" s="24">
        <v>5284</v>
      </c>
      <c r="K16" s="45">
        <v>2726</v>
      </c>
      <c r="L16" s="45">
        <v>2558</v>
      </c>
      <c r="M16" s="23">
        <v>470</v>
      </c>
      <c r="N16" s="23">
        <v>460</v>
      </c>
      <c r="O16" s="23">
        <v>504</v>
      </c>
      <c r="P16" s="23">
        <v>421</v>
      </c>
      <c r="Q16" s="23">
        <v>434</v>
      </c>
      <c r="R16" s="23">
        <v>404</v>
      </c>
      <c r="S16" s="23">
        <v>446</v>
      </c>
      <c r="T16" s="23">
        <v>426</v>
      </c>
      <c r="U16" s="23">
        <v>443</v>
      </c>
      <c r="V16" s="23">
        <v>436</v>
      </c>
      <c r="W16" s="23">
        <v>429</v>
      </c>
      <c r="X16" s="23">
        <v>411</v>
      </c>
      <c r="Y16" s="23">
        <v>133</v>
      </c>
      <c r="Z16" s="23">
        <v>11</v>
      </c>
    </row>
    <row r="17" spans="1:27" ht="24" customHeight="1" x14ac:dyDescent="0.15">
      <c r="A17" s="19" t="s">
        <v>78</v>
      </c>
      <c r="B17" s="23">
        <v>12</v>
      </c>
      <c r="C17" s="23">
        <v>208</v>
      </c>
      <c r="D17" s="23">
        <v>307</v>
      </c>
      <c r="E17" s="23">
        <v>128</v>
      </c>
      <c r="F17" s="23">
        <v>179</v>
      </c>
      <c r="G17" s="23">
        <v>45</v>
      </c>
      <c r="H17" s="23">
        <v>7</v>
      </c>
      <c r="I17" s="23">
        <v>38</v>
      </c>
      <c r="J17" s="24">
        <f t="shared" ref="J17:J22" si="0">SUM(K17:L17)</f>
        <v>5307</v>
      </c>
      <c r="K17" s="45">
        <f>M17+O17+Q17+S17+U17+W17</f>
        <v>2742</v>
      </c>
      <c r="L17" s="45">
        <f>N17+P17+R17+T17+V17+X17</f>
        <v>2565</v>
      </c>
      <c r="M17" s="23">
        <v>435</v>
      </c>
      <c r="N17" s="23">
        <v>426</v>
      </c>
      <c r="O17" s="23">
        <v>474</v>
      </c>
      <c r="P17" s="23">
        <v>453</v>
      </c>
      <c r="Q17" s="23">
        <v>506</v>
      </c>
      <c r="R17" s="23">
        <v>419</v>
      </c>
      <c r="S17" s="23">
        <v>436</v>
      </c>
      <c r="T17" s="23">
        <v>401</v>
      </c>
      <c r="U17" s="23">
        <v>449</v>
      </c>
      <c r="V17" s="23">
        <v>427</v>
      </c>
      <c r="W17" s="23">
        <v>442</v>
      </c>
      <c r="X17" s="23">
        <v>439</v>
      </c>
      <c r="Y17" s="23">
        <v>160</v>
      </c>
      <c r="Z17" s="23">
        <v>10</v>
      </c>
    </row>
    <row r="18" spans="1:27" ht="24" customHeight="1" x14ac:dyDescent="0.15">
      <c r="A18" s="19" t="s">
        <v>79</v>
      </c>
      <c r="B18" s="23">
        <v>12</v>
      </c>
      <c r="C18" s="23">
        <v>214</v>
      </c>
      <c r="D18" s="23">
        <f t="shared" ref="D18:D23" si="1">SUM(E18:F18)</f>
        <v>317</v>
      </c>
      <c r="E18" s="23">
        <v>132</v>
      </c>
      <c r="F18" s="23">
        <v>185</v>
      </c>
      <c r="G18" s="23">
        <f>SUM(H18:I18)</f>
        <v>46</v>
      </c>
      <c r="H18" s="23">
        <v>5</v>
      </c>
      <c r="I18" s="23">
        <v>41</v>
      </c>
      <c r="J18" s="24">
        <f t="shared" si="0"/>
        <v>5334</v>
      </c>
      <c r="K18" s="45">
        <f t="shared" ref="K18:L20" si="2">SUM(M18,O18,Q18,S18,U18,W18)</f>
        <v>2792</v>
      </c>
      <c r="L18" s="45">
        <f t="shared" si="2"/>
        <v>2542</v>
      </c>
      <c r="M18" s="23">
        <v>495</v>
      </c>
      <c r="N18" s="23">
        <v>433</v>
      </c>
      <c r="O18" s="23">
        <v>429</v>
      </c>
      <c r="P18" s="23">
        <v>421</v>
      </c>
      <c r="Q18" s="23">
        <v>478</v>
      </c>
      <c r="R18" s="23">
        <v>447</v>
      </c>
      <c r="S18" s="23">
        <v>503</v>
      </c>
      <c r="T18" s="23">
        <v>414</v>
      </c>
      <c r="U18" s="23">
        <v>436</v>
      </c>
      <c r="V18" s="23">
        <v>402</v>
      </c>
      <c r="W18" s="23">
        <v>451</v>
      </c>
      <c r="X18" s="23">
        <v>425</v>
      </c>
      <c r="Y18" s="23">
        <v>167</v>
      </c>
      <c r="Z18" s="23">
        <v>6</v>
      </c>
    </row>
    <row r="19" spans="1:27" ht="24" customHeight="1" x14ac:dyDescent="0.15">
      <c r="A19" s="19" t="s">
        <v>90</v>
      </c>
      <c r="B19" s="23">
        <v>12</v>
      </c>
      <c r="C19" s="23">
        <v>221</v>
      </c>
      <c r="D19" s="23">
        <f t="shared" si="1"/>
        <v>320</v>
      </c>
      <c r="E19" s="23">
        <v>130</v>
      </c>
      <c r="F19" s="23">
        <v>190</v>
      </c>
      <c r="G19" s="23">
        <f>SUM(H19:I19)</f>
        <v>46</v>
      </c>
      <c r="H19" s="23">
        <v>6</v>
      </c>
      <c r="I19" s="23">
        <v>40</v>
      </c>
      <c r="J19" s="24">
        <f t="shared" si="0"/>
        <v>5284</v>
      </c>
      <c r="K19" s="45">
        <f t="shared" si="2"/>
        <v>2765</v>
      </c>
      <c r="L19" s="45">
        <f t="shared" si="2"/>
        <v>2519</v>
      </c>
      <c r="M19" s="23">
        <v>424</v>
      </c>
      <c r="N19" s="23">
        <v>394</v>
      </c>
      <c r="O19" s="23">
        <v>497</v>
      </c>
      <c r="P19" s="23">
        <v>434</v>
      </c>
      <c r="Q19" s="23">
        <v>427</v>
      </c>
      <c r="R19" s="23">
        <v>422</v>
      </c>
      <c r="S19" s="23">
        <v>477</v>
      </c>
      <c r="T19" s="23">
        <v>447</v>
      </c>
      <c r="U19" s="23">
        <v>505</v>
      </c>
      <c r="V19" s="23">
        <v>418</v>
      </c>
      <c r="W19" s="23">
        <v>435</v>
      </c>
      <c r="X19" s="23">
        <v>404</v>
      </c>
      <c r="Y19" s="23">
        <v>184</v>
      </c>
      <c r="Z19" s="23">
        <v>8</v>
      </c>
    </row>
    <row r="20" spans="1:27" ht="24" customHeight="1" x14ac:dyDescent="0.15">
      <c r="A20" s="19" t="s">
        <v>92</v>
      </c>
      <c r="B20" s="23">
        <v>12</v>
      </c>
      <c r="C20" s="23">
        <v>234</v>
      </c>
      <c r="D20" s="23">
        <f t="shared" si="1"/>
        <v>337</v>
      </c>
      <c r="E20" s="23">
        <v>142</v>
      </c>
      <c r="F20" s="23">
        <v>195</v>
      </c>
      <c r="G20" s="23">
        <f>SUM(H20:I20)</f>
        <v>45</v>
      </c>
      <c r="H20" s="23">
        <v>8</v>
      </c>
      <c r="I20" s="23">
        <v>37</v>
      </c>
      <c r="J20" s="24">
        <f t="shared" si="0"/>
        <v>5408</v>
      </c>
      <c r="K20" s="45">
        <f t="shared" si="2"/>
        <v>2855</v>
      </c>
      <c r="L20" s="45">
        <f t="shared" si="2"/>
        <v>2553</v>
      </c>
      <c r="M20" s="23">
        <v>514</v>
      </c>
      <c r="N20" s="23">
        <v>418</v>
      </c>
      <c r="O20" s="23">
        <v>425</v>
      </c>
      <c r="P20" s="23">
        <v>395</v>
      </c>
      <c r="Q20" s="23">
        <v>497</v>
      </c>
      <c r="R20" s="23">
        <v>436</v>
      </c>
      <c r="S20" s="23">
        <v>431</v>
      </c>
      <c r="T20" s="23">
        <v>429</v>
      </c>
      <c r="U20" s="23">
        <v>484</v>
      </c>
      <c r="V20" s="23">
        <v>457</v>
      </c>
      <c r="W20" s="23">
        <v>504</v>
      </c>
      <c r="X20" s="23">
        <v>418</v>
      </c>
      <c r="Y20" s="23">
        <v>202</v>
      </c>
      <c r="Z20" s="23">
        <v>16</v>
      </c>
    </row>
    <row r="21" spans="1:27" ht="24" customHeight="1" x14ac:dyDescent="0.15">
      <c r="A21" s="19" t="s">
        <v>209</v>
      </c>
      <c r="B21" s="23">
        <v>12</v>
      </c>
      <c r="C21" s="23">
        <v>230</v>
      </c>
      <c r="D21" s="23">
        <f t="shared" si="1"/>
        <v>343</v>
      </c>
      <c r="E21" s="23">
        <v>142</v>
      </c>
      <c r="F21" s="23">
        <v>201</v>
      </c>
      <c r="G21" s="23">
        <v>46</v>
      </c>
      <c r="H21" s="23">
        <v>9</v>
      </c>
      <c r="I21" s="23">
        <v>37</v>
      </c>
      <c r="J21" s="24">
        <f t="shared" si="0"/>
        <v>5376</v>
      </c>
      <c r="K21" s="45">
        <f t="shared" ref="K21:L23" si="3">SUM(M21,O21,Q21,S21,U21,W21)</f>
        <v>2841</v>
      </c>
      <c r="L21" s="45">
        <f t="shared" si="3"/>
        <v>2535</v>
      </c>
      <c r="M21" s="23">
        <v>486</v>
      </c>
      <c r="N21" s="23">
        <v>391</v>
      </c>
      <c r="O21" s="23">
        <v>515</v>
      </c>
      <c r="P21" s="23">
        <v>427</v>
      </c>
      <c r="Q21" s="23">
        <v>423</v>
      </c>
      <c r="R21" s="23">
        <v>392</v>
      </c>
      <c r="S21" s="23">
        <v>495</v>
      </c>
      <c r="T21" s="23">
        <v>440</v>
      </c>
      <c r="U21" s="23">
        <v>433</v>
      </c>
      <c r="V21" s="23">
        <v>430</v>
      </c>
      <c r="W21" s="23">
        <v>489</v>
      </c>
      <c r="X21" s="23">
        <v>455</v>
      </c>
      <c r="Y21" s="23">
        <v>227</v>
      </c>
      <c r="Z21" s="23">
        <v>8</v>
      </c>
    </row>
    <row r="22" spans="1:27" ht="24" customHeight="1" x14ac:dyDescent="0.15">
      <c r="A22" s="19" t="s">
        <v>199</v>
      </c>
      <c r="B22" s="23">
        <v>12</v>
      </c>
      <c r="C22" s="23">
        <v>228</v>
      </c>
      <c r="D22" s="23">
        <f t="shared" si="1"/>
        <v>344</v>
      </c>
      <c r="E22" s="23">
        <v>145</v>
      </c>
      <c r="F22" s="23">
        <v>199</v>
      </c>
      <c r="G22" s="24">
        <f t="shared" ref="G22:G28" si="4">SUM(H22:I22)</f>
        <v>46</v>
      </c>
      <c r="H22" s="23">
        <v>8</v>
      </c>
      <c r="I22" s="23">
        <v>38</v>
      </c>
      <c r="J22" s="24">
        <f t="shared" si="0"/>
        <v>5259</v>
      </c>
      <c r="K22" s="45">
        <f t="shared" si="3"/>
        <v>2762</v>
      </c>
      <c r="L22" s="45">
        <f t="shared" si="3"/>
        <v>2497</v>
      </c>
      <c r="M22" s="23">
        <v>412</v>
      </c>
      <c r="N22" s="23">
        <v>409</v>
      </c>
      <c r="O22" s="23">
        <v>482</v>
      </c>
      <c r="P22" s="23">
        <v>392</v>
      </c>
      <c r="Q22" s="23">
        <v>515</v>
      </c>
      <c r="R22" s="23">
        <v>423</v>
      </c>
      <c r="S22" s="23">
        <v>421</v>
      </c>
      <c r="T22" s="23">
        <v>397</v>
      </c>
      <c r="U22" s="23">
        <v>494</v>
      </c>
      <c r="V22" s="23">
        <v>444</v>
      </c>
      <c r="W22" s="23">
        <v>438</v>
      </c>
      <c r="X22" s="23">
        <v>432</v>
      </c>
      <c r="Y22" s="23">
        <v>233</v>
      </c>
      <c r="Z22" s="23">
        <v>20</v>
      </c>
    </row>
    <row r="23" spans="1:27" ht="24" customHeight="1" x14ac:dyDescent="0.15">
      <c r="A23" s="19" t="s">
        <v>203</v>
      </c>
      <c r="B23" s="23">
        <v>12</v>
      </c>
      <c r="C23" s="23">
        <v>237</v>
      </c>
      <c r="D23" s="23">
        <f t="shared" si="1"/>
        <v>350</v>
      </c>
      <c r="E23" s="23">
        <v>154</v>
      </c>
      <c r="F23" s="23">
        <v>196</v>
      </c>
      <c r="G23" s="24">
        <f t="shared" si="4"/>
        <v>41</v>
      </c>
      <c r="H23" s="23">
        <v>10</v>
      </c>
      <c r="I23" s="23">
        <v>31</v>
      </c>
      <c r="J23" s="24">
        <f t="shared" ref="J23:J28" si="5">SUM(K23:L23)</f>
        <v>5249</v>
      </c>
      <c r="K23" s="45">
        <f t="shared" si="3"/>
        <v>2775</v>
      </c>
      <c r="L23" s="45">
        <f t="shared" si="3"/>
        <v>2474</v>
      </c>
      <c r="M23" s="23">
        <v>436</v>
      </c>
      <c r="N23" s="23">
        <v>396</v>
      </c>
      <c r="O23" s="23">
        <v>414</v>
      </c>
      <c r="P23" s="23">
        <v>410</v>
      </c>
      <c r="Q23" s="23">
        <v>484</v>
      </c>
      <c r="R23" s="23">
        <v>393</v>
      </c>
      <c r="S23" s="23">
        <v>518</v>
      </c>
      <c r="T23" s="23">
        <v>424</v>
      </c>
      <c r="U23" s="23">
        <v>420</v>
      </c>
      <c r="V23" s="23">
        <v>401</v>
      </c>
      <c r="W23" s="23">
        <v>503</v>
      </c>
      <c r="X23" s="23">
        <v>450</v>
      </c>
      <c r="Y23" s="23">
        <v>246</v>
      </c>
      <c r="Z23" s="23">
        <v>18</v>
      </c>
    </row>
    <row r="24" spans="1:27" ht="24" customHeight="1" x14ac:dyDescent="0.15">
      <c r="A24" s="19" t="s">
        <v>207</v>
      </c>
      <c r="B24" s="23">
        <v>12</v>
      </c>
      <c r="C24" s="23">
        <v>236</v>
      </c>
      <c r="D24" s="23">
        <f>SUM(E24:F24)</f>
        <v>351</v>
      </c>
      <c r="E24" s="23">
        <v>158</v>
      </c>
      <c r="F24" s="23">
        <v>193</v>
      </c>
      <c r="G24" s="24">
        <f t="shared" si="4"/>
        <v>41</v>
      </c>
      <c r="H24" s="23">
        <v>8</v>
      </c>
      <c r="I24" s="23">
        <v>33</v>
      </c>
      <c r="J24" s="24">
        <f t="shared" si="5"/>
        <v>5109</v>
      </c>
      <c r="K24" s="45">
        <f t="shared" ref="K24:L26" si="6">SUM(M24,O24,Q24,S24,U24,W24)</f>
        <v>2663</v>
      </c>
      <c r="L24" s="45">
        <f t="shared" si="6"/>
        <v>2446</v>
      </c>
      <c r="M24" s="23">
        <v>381</v>
      </c>
      <c r="N24" s="23">
        <v>426</v>
      </c>
      <c r="O24" s="23">
        <v>444</v>
      </c>
      <c r="P24" s="23">
        <v>394</v>
      </c>
      <c r="Q24" s="23">
        <v>415</v>
      </c>
      <c r="R24" s="23">
        <v>409</v>
      </c>
      <c r="S24" s="23">
        <v>483</v>
      </c>
      <c r="T24" s="23">
        <v>389</v>
      </c>
      <c r="U24" s="23">
        <v>525</v>
      </c>
      <c r="V24" s="23">
        <v>427</v>
      </c>
      <c r="W24" s="23">
        <v>415</v>
      </c>
      <c r="X24" s="23">
        <v>401</v>
      </c>
      <c r="Y24" s="23">
        <v>251</v>
      </c>
      <c r="Z24" s="23">
        <v>3</v>
      </c>
    </row>
    <row r="25" spans="1:27" ht="24" customHeight="1" x14ac:dyDescent="0.15">
      <c r="A25" s="19" t="s">
        <v>233</v>
      </c>
      <c r="B25" s="23">
        <v>12</v>
      </c>
      <c r="C25" s="23">
        <v>230</v>
      </c>
      <c r="D25" s="23">
        <f>SUM(E25:F25)</f>
        <v>344</v>
      </c>
      <c r="E25" s="23">
        <v>151</v>
      </c>
      <c r="F25" s="23">
        <v>193</v>
      </c>
      <c r="G25" s="24">
        <f t="shared" si="4"/>
        <v>44</v>
      </c>
      <c r="H25" s="23">
        <v>7</v>
      </c>
      <c r="I25" s="23">
        <v>37</v>
      </c>
      <c r="J25" s="24">
        <f t="shared" si="5"/>
        <v>5038</v>
      </c>
      <c r="K25" s="45">
        <f t="shared" si="6"/>
        <v>2621</v>
      </c>
      <c r="L25" s="45">
        <f t="shared" si="6"/>
        <v>2417</v>
      </c>
      <c r="M25" s="23">
        <v>369</v>
      </c>
      <c r="N25" s="23">
        <v>371</v>
      </c>
      <c r="O25" s="23">
        <v>387</v>
      </c>
      <c r="P25" s="23">
        <v>428</v>
      </c>
      <c r="Q25" s="23">
        <v>444</v>
      </c>
      <c r="R25" s="23">
        <v>392</v>
      </c>
      <c r="S25" s="23">
        <v>416</v>
      </c>
      <c r="T25" s="23">
        <v>407</v>
      </c>
      <c r="U25" s="23">
        <v>478</v>
      </c>
      <c r="V25" s="23">
        <v>393</v>
      </c>
      <c r="W25" s="23">
        <v>527</v>
      </c>
      <c r="X25" s="23">
        <v>426</v>
      </c>
      <c r="Y25" s="23">
        <v>268</v>
      </c>
      <c r="Z25" s="23">
        <v>2</v>
      </c>
    </row>
    <row r="26" spans="1:27" ht="24" customHeight="1" x14ac:dyDescent="0.15">
      <c r="A26" s="19" t="s">
        <v>246</v>
      </c>
      <c r="B26" s="23">
        <v>12</v>
      </c>
      <c r="C26" s="23">
        <v>225</v>
      </c>
      <c r="D26" s="23">
        <f>SUM(E26:F26)</f>
        <v>339</v>
      </c>
      <c r="E26" s="23">
        <v>149</v>
      </c>
      <c r="F26" s="23">
        <v>190</v>
      </c>
      <c r="G26" s="24">
        <f t="shared" si="4"/>
        <v>44</v>
      </c>
      <c r="H26" s="23">
        <v>8</v>
      </c>
      <c r="I26" s="23">
        <v>36</v>
      </c>
      <c r="J26" s="24">
        <f t="shared" si="5"/>
        <v>4922</v>
      </c>
      <c r="K26" s="45">
        <f t="shared" si="6"/>
        <v>2526</v>
      </c>
      <c r="L26" s="45">
        <f t="shared" si="6"/>
        <v>2396</v>
      </c>
      <c r="M26" s="23">
        <v>426</v>
      </c>
      <c r="N26" s="23">
        <v>384</v>
      </c>
      <c r="O26" s="23">
        <v>370</v>
      </c>
      <c r="P26" s="23">
        <v>378</v>
      </c>
      <c r="Q26" s="23">
        <v>392</v>
      </c>
      <c r="R26" s="23">
        <v>434</v>
      </c>
      <c r="S26" s="23">
        <v>441</v>
      </c>
      <c r="T26" s="23">
        <v>393</v>
      </c>
      <c r="U26" s="23">
        <v>418</v>
      </c>
      <c r="V26" s="23">
        <v>411</v>
      </c>
      <c r="W26" s="23">
        <v>479</v>
      </c>
      <c r="X26" s="23">
        <v>396</v>
      </c>
      <c r="Y26" s="23">
        <v>302</v>
      </c>
      <c r="Z26" s="23">
        <v>7</v>
      </c>
    </row>
    <row r="27" spans="1:27" ht="24" customHeight="1" x14ac:dyDescent="0.15">
      <c r="A27" s="19" t="s">
        <v>258</v>
      </c>
      <c r="B27" s="23">
        <v>12</v>
      </c>
      <c r="C27" s="23">
        <v>222</v>
      </c>
      <c r="D27" s="23">
        <f>SUM(E27:F27)</f>
        <v>335</v>
      </c>
      <c r="E27" s="23">
        <v>135</v>
      </c>
      <c r="F27" s="23">
        <v>200</v>
      </c>
      <c r="G27" s="24">
        <f t="shared" si="4"/>
        <v>39</v>
      </c>
      <c r="H27" s="23">
        <v>14</v>
      </c>
      <c r="I27" s="23">
        <v>25</v>
      </c>
      <c r="J27" s="24">
        <f t="shared" si="5"/>
        <v>4815</v>
      </c>
      <c r="K27" s="45">
        <f>SUM(M27,O27,Q27,S27,U27,W27)</f>
        <v>2442</v>
      </c>
      <c r="L27" s="45">
        <f>SUM(N27,P27,R27,T27,V27,X27)</f>
        <v>2373</v>
      </c>
      <c r="M27" s="23">
        <v>390</v>
      </c>
      <c r="N27" s="23">
        <v>370</v>
      </c>
      <c r="O27" s="23">
        <v>431</v>
      </c>
      <c r="P27" s="23">
        <v>385</v>
      </c>
      <c r="Q27" s="23">
        <v>371</v>
      </c>
      <c r="R27" s="23">
        <v>385</v>
      </c>
      <c r="S27" s="23">
        <v>389</v>
      </c>
      <c r="T27" s="23">
        <v>430</v>
      </c>
      <c r="U27" s="23">
        <v>443</v>
      </c>
      <c r="V27" s="23">
        <v>389</v>
      </c>
      <c r="W27" s="23">
        <v>418</v>
      </c>
      <c r="X27" s="23">
        <v>414</v>
      </c>
      <c r="Y27" s="23">
        <v>315</v>
      </c>
      <c r="Z27" s="23">
        <v>10</v>
      </c>
    </row>
    <row r="28" spans="1:27" ht="24" customHeight="1" x14ac:dyDescent="0.15">
      <c r="A28" s="34" t="s">
        <v>266</v>
      </c>
      <c r="B28" s="20">
        <v>12</v>
      </c>
      <c r="C28" s="20">
        <v>220</v>
      </c>
      <c r="D28" s="20">
        <f>SUM(E28:F28)</f>
        <v>348</v>
      </c>
      <c r="E28" s="20">
        <v>145</v>
      </c>
      <c r="F28" s="20">
        <v>203</v>
      </c>
      <c r="G28" s="21">
        <f t="shared" si="4"/>
        <v>44</v>
      </c>
      <c r="H28" s="20">
        <v>10</v>
      </c>
      <c r="I28" s="20">
        <v>34</v>
      </c>
      <c r="J28" s="21">
        <f t="shared" si="5"/>
        <v>4656</v>
      </c>
      <c r="K28" s="46">
        <f>SUM(M28,O28,Q28,S28,U28,W28)</f>
        <v>2336</v>
      </c>
      <c r="L28" s="46">
        <f>SUM(N28,P28,R28,T28,V28,X28)</f>
        <v>2320</v>
      </c>
      <c r="M28" s="20">
        <v>325</v>
      </c>
      <c r="N28" s="20">
        <v>365</v>
      </c>
      <c r="O28" s="20">
        <v>388</v>
      </c>
      <c r="P28" s="20">
        <v>372</v>
      </c>
      <c r="Q28" s="20">
        <v>425</v>
      </c>
      <c r="R28" s="20">
        <v>385</v>
      </c>
      <c r="S28" s="20">
        <v>368</v>
      </c>
      <c r="T28" s="20">
        <v>380</v>
      </c>
      <c r="U28" s="20">
        <v>384</v>
      </c>
      <c r="V28" s="20">
        <v>431</v>
      </c>
      <c r="W28" s="20">
        <v>446</v>
      </c>
      <c r="X28" s="20">
        <v>387</v>
      </c>
      <c r="Y28" s="20">
        <v>302</v>
      </c>
      <c r="Z28" s="20">
        <v>14</v>
      </c>
      <c r="AA28" s="22"/>
    </row>
    <row r="29" spans="1:27" x14ac:dyDescent="0.15">
      <c r="A29" s="22" t="s">
        <v>194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</row>
    <row r="30" spans="1:27" x14ac:dyDescent="0.1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</row>
  </sheetData>
  <sheetProtection formatCells="0" insertColumns="0" insertRows="0"/>
  <mergeCells count="15">
    <mergeCell ref="Y5:Y6"/>
    <mergeCell ref="Z5:Z6"/>
    <mergeCell ref="A4:A6"/>
    <mergeCell ref="B4:B6"/>
    <mergeCell ref="C4:C6"/>
    <mergeCell ref="D4:F5"/>
    <mergeCell ref="G4:I5"/>
    <mergeCell ref="O5:P5"/>
    <mergeCell ref="Q5:R5"/>
    <mergeCell ref="S5:T5"/>
    <mergeCell ref="J4:L5"/>
    <mergeCell ref="M4:X4"/>
    <mergeCell ref="M5:N5"/>
    <mergeCell ref="W5:X5"/>
    <mergeCell ref="U5:V5"/>
  </mergeCells>
  <phoneticPr fontId="3"/>
  <pageMargins left="0.39370078740157483" right="0.23622047244094491" top="0.59055118110236227" bottom="0.39370078740157483" header="0.51181102362204722" footer="0.51181102362204722"/>
  <pageSetup paperSize="9" scale="61" orientation="landscape" r:id="rId1"/>
  <headerFooter scaleWithDoc="0" alignWithMargins="0"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A0504-52D4-4217-A602-A5939920894C}">
  <dimension ref="A1:U59"/>
  <sheetViews>
    <sheetView view="pageBreakPreview" zoomScaleNormal="100" zoomScaleSheetLayoutView="100" workbookViewId="0"/>
  </sheetViews>
  <sheetFormatPr defaultRowHeight="13.5" x14ac:dyDescent="0.15"/>
  <cols>
    <col min="1" max="9" width="9" style="2"/>
    <col min="10" max="10" width="9.25" style="2" bestFit="1" customWidth="1"/>
    <col min="11" max="16384" width="9" style="2"/>
  </cols>
  <sheetData>
    <row r="1" spans="1:21" ht="17.25" x14ac:dyDescent="0.2">
      <c r="A1" s="3" t="s">
        <v>84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1" ht="12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1" x14ac:dyDescent="0.15">
      <c r="Q3" s="4" t="s">
        <v>12</v>
      </c>
      <c r="T3" s="2" t="s">
        <v>25</v>
      </c>
    </row>
    <row r="4" spans="1:21" ht="23.25" customHeight="1" x14ac:dyDescent="0.15">
      <c r="A4" s="47" t="s">
        <v>0</v>
      </c>
      <c r="B4" s="47" t="s">
        <v>14</v>
      </c>
      <c r="C4" s="47" t="s">
        <v>15</v>
      </c>
      <c r="D4" s="47" t="s">
        <v>5</v>
      </c>
      <c r="E4" s="47"/>
      <c r="F4" s="47"/>
      <c r="G4" s="47" t="s">
        <v>16</v>
      </c>
      <c r="H4" s="47"/>
      <c r="I4" s="47"/>
      <c r="J4" s="47" t="s">
        <v>26</v>
      </c>
      <c r="K4" s="47"/>
      <c r="L4" s="47"/>
      <c r="M4" s="48" t="s">
        <v>10</v>
      </c>
      <c r="N4" s="48"/>
      <c r="O4" s="48"/>
      <c r="P4" s="48"/>
      <c r="Q4" s="48"/>
      <c r="R4" s="48"/>
      <c r="S4" s="49" t="s">
        <v>27</v>
      </c>
      <c r="T4" s="49" t="s">
        <v>69</v>
      </c>
      <c r="U4" s="22"/>
    </row>
    <row r="5" spans="1:21" ht="23.25" customHeight="1" x14ac:dyDescent="0.15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8" t="s">
        <v>18</v>
      </c>
      <c r="N5" s="48"/>
      <c r="O5" s="48" t="s">
        <v>19</v>
      </c>
      <c r="P5" s="48"/>
      <c r="Q5" s="48" t="s">
        <v>20</v>
      </c>
      <c r="R5" s="48"/>
      <c r="S5" s="50"/>
      <c r="T5" s="50"/>
      <c r="U5" s="22"/>
    </row>
    <row r="6" spans="1:21" ht="23.25" customHeight="1" x14ac:dyDescent="0.15">
      <c r="A6" s="47"/>
      <c r="B6" s="47"/>
      <c r="C6" s="47"/>
      <c r="D6" s="51" t="s">
        <v>2</v>
      </c>
      <c r="E6" s="51" t="s">
        <v>3</v>
      </c>
      <c r="F6" s="51" t="s">
        <v>4</v>
      </c>
      <c r="G6" s="51" t="s">
        <v>2</v>
      </c>
      <c r="H6" s="51" t="s">
        <v>3</v>
      </c>
      <c r="I6" s="51" t="s">
        <v>4</v>
      </c>
      <c r="J6" s="51" t="s">
        <v>2</v>
      </c>
      <c r="K6" s="51" t="s">
        <v>3</v>
      </c>
      <c r="L6" s="51" t="s">
        <v>4</v>
      </c>
      <c r="M6" s="51" t="s">
        <v>3</v>
      </c>
      <c r="N6" s="51" t="s">
        <v>4</v>
      </c>
      <c r="O6" s="51" t="s">
        <v>3</v>
      </c>
      <c r="P6" s="51" t="s">
        <v>4</v>
      </c>
      <c r="Q6" s="51" t="s">
        <v>3</v>
      </c>
      <c r="R6" s="51" t="s">
        <v>4</v>
      </c>
      <c r="S6" s="52"/>
      <c r="T6" s="52"/>
      <c r="U6" s="22"/>
    </row>
    <row r="7" spans="1:21" ht="24" customHeight="1" x14ac:dyDescent="0.15">
      <c r="A7" s="34" t="s">
        <v>266</v>
      </c>
      <c r="B7" s="20">
        <v>4</v>
      </c>
      <c r="C7" s="20">
        <v>102</v>
      </c>
      <c r="D7" s="20">
        <f>SUM(E7:F7)</f>
        <v>174</v>
      </c>
      <c r="E7" s="20">
        <v>105</v>
      </c>
      <c r="F7" s="20">
        <v>69</v>
      </c>
      <c r="G7" s="20">
        <f>SUM(H7:I7)</f>
        <v>17</v>
      </c>
      <c r="H7" s="20">
        <v>8</v>
      </c>
      <c r="I7" s="20">
        <v>9</v>
      </c>
      <c r="J7" s="46">
        <f>SUM(K7:L7)</f>
        <v>2569</v>
      </c>
      <c r="K7" s="46">
        <f>SUM(M7,O7,Q7)</f>
        <v>1366</v>
      </c>
      <c r="L7" s="46">
        <f>SUM(N7,P7,R7)</f>
        <v>1203</v>
      </c>
      <c r="M7" s="20">
        <v>409</v>
      </c>
      <c r="N7" s="20">
        <v>403</v>
      </c>
      <c r="O7" s="20">
        <v>455</v>
      </c>
      <c r="P7" s="20">
        <v>381</v>
      </c>
      <c r="Q7" s="20">
        <v>502</v>
      </c>
      <c r="R7" s="20">
        <v>419</v>
      </c>
      <c r="S7" s="20">
        <v>143</v>
      </c>
      <c r="T7" s="20">
        <v>5</v>
      </c>
      <c r="U7" s="22"/>
    </row>
    <row r="8" spans="1:21" x14ac:dyDescent="0.15">
      <c r="A8" s="22" t="s">
        <v>271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</row>
    <row r="9" spans="1:21" ht="23.25" customHeight="1" x14ac:dyDescent="0.15">
      <c r="A9" s="53"/>
      <c r="B9" s="22"/>
      <c r="C9" s="22"/>
      <c r="D9" s="22"/>
      <c r="E9" s="22"/>
      <c r="F9" s="22"/>
      <c r="G9" s="22"/>
      <c r="H9" s="22"/>
      <c r="I9" s="22"/>
      <c r="J9" s="54"/>
      <c r="K9" s="54"/>
      <c r="L9" s="54"/>
      <c r="M9" s="22"/>
      <c r="N9" s="22"/>
      <c r="O9" s="22"/>
      <c r="P9" s="22"/>
      <c r="Q9" s="22"/>
      <c r="R9" s="22"/>
      <c r="S9" s="22"/>
      <c r="T9" s="22"/>
      <c r="U9" s="22"/>
    </row>
    <row r="10" spans="1:21" ht="23.25" customHeight="1" x14ac:dyDescent="0.15">
      <c r="A10" s="53"/>
      <c r="B10" s="22"/>
      <c r="C10" s="22"/>
      <c r="D10" s="22"/>
      <c r="E10" s="22"/>
      <c r="F10" s="22"/>
      <c r="G10" s="22"/>
      <c r="H10" s="22"/>
      <c r="I10" s="22"/>
      <c r="J10" s="54"/>
      <c r="K10" s="54"/>
      <c r="L10" s="54"/>
      <c r="M10" s="55"/>
      <c r="N10" s="55"/>
      <c r="O10" s="55"/>
      <c r="P10" s="55"/>
      <c r="Q10" s="55"/>
      <c r="R10" s="55"/>
      <c r="S10" s="56"/>
      <c r="T10" s="56"/>
      <c r="U10" s="22"/>
    </row>
    <row r="11" spans="1:21" ht="23.25" customHeight="1" x14ac:dyDescent="0.15">
      <c r="A11" s="53"/>
      <c r="B11" s="22"/>
      <c r="C11" s="22"/>
      <c r="D11" s="22"/>
      <c r="E11" s="22"/>
      <c r="F11" s="22"/>
      <c r="G11" s="22"/>
      <c r="H11" s="22"/>
      <c r="I11" s="22"/>
      <c r="J11" s="54"/>
      <c r="K11" s="54"/>
      <c r="L11" s="54"/>
      <c r="M11" s="22"/>
      <c r="N11" s="22"/>
      <c r="O11" s="22"/>
      <c r="P11" s="22"/>
      <c r="Q11" s="22"/>
      <c r="R11" s="22"/>
      <c r="S11" s="22"/>
      <c r="T11" s="22"/>
      <c r="U11" s="22"/>
    </row>
    <row r="12" spans="1:21" ht="23.25" customHeight="1" x14ac:dyDescent="0.15">
      <c r="A12" s="57"/>
      <c r="J12" s="58"/>
      <c r="K12" s="58"/>
      <c r="L12" s="58"/>
    </row>
    <row r="13" spans="1:21" ht="23.25" customHeight="1" x14ac:dyDescent="0.15">
      <c r="A13" s="57"/>
      <c r="J13" s="58"/>
      <c r="K13" s="58"/>
      <c r="L13" s="58"/>
    </row>
    <row r="14" spans="1:21" ht="23.25" customHeight="1" x14ac:dyDescent="0.15">
      <c r="A14" s="57"/>
      <c r="J14" s="58"/>
      <c r="K14" s="58"/>
      <c r="L14" s="58"/>
    </row>
    <row r="15" spans="1:21" ht="23.25" customHeight="1" x14ac:dyDescent="0.15">
      <c r="A15" s="57"/>
      <c r="J15" s="58"/>
      <c r="K15" s="58"/>
      <c r="L15" s="58"/>
    </row>
    <row r="16" spans="1:21" ht="24" customHeight="1" x14ac:dyDescent="0.15">
      <c r="A16" s="57"/>
      <c r="J16" s="59"/>
      <c r="K16" s="59"/>
      <c r="L16" s="59"/>
    </row>
    <row r="17" spans="1:19" ht="24" customHeight="1" x14ac:dyDescent="0.15">
      <c r="A17" s="57"/>
      <c r="J17" s="59"/>
      <c r="K17" s="59"/>
      <c r="L17" s="59"/>
    </row>
    <row r="18" spans="1:19" ht="24" customHeight="1" x14ac:dyDescent="0.15">
      <c r="A18" s="57"/>
      <c r="J18" s="59"/>
      <c r="K18" s="59"/>
      <c r="L18" s="59"/>
    </row>
    <row r="19" spans="1:19" ht="24" customHeight="1" x14ac:dyDescent="0.15">
      <c r="A19" s="57"/>
      <c r="J19" s="59"/>
      <c r="K19" s="59"/>
      <c r="L19" s="59"/>
    </row>
    <row r="20" spans="1:19" ht="24" customHeight="1" x14ac:dyDescent="0.15">
      <c r="A20" s="57"/>
      <c r="J20" s="59"/>
      <c r="K20" s="59"/>
      <c r="L20" s="59"/>
    </row>
    <row r="21" spans="1:19" ht="24" customHeight="1" x14ac:dyDescent="0.15">
      <c r="A21" s="57"/>
      <c r="J21" s="59"/>
      <c r="K21" s="59"/>
      <c r="L21" s="59"/>
    </row>
    <row r="22" spans="1:19" ht="24" customHeight="1" x14ac:dyDescent="0.15">
      <c r="A22" s="57"/>
      <c r="J22" s="59"/>
      <c r="K22" s="59"/>
      <c r="L22" s="59"/>
    </row>
    <row r="23" spans="1:19" ht="24" customHeight="1" x14ac:dyDescent="0.15">
      <c r="A23" s="57"/>
      <c r="J23" s="59"/>
      <c r="K23" s="59"/>
      <c r="L23" s="59"/>
    </row>
    <row r="24" spans="1:19" ht="24" customHeight="1" x14ac:dyDescent="0.15">
      <c r="A24" s="57"/>
      <c r="J24" s="59"/>
      <c r="K24" s="59"/>
      <c r="L24" s="59"/>
    </row>
    <row r="25" spans="1:19" ht="24" customHeight="1" x14ac:dyDescent="0.15">
      <c r="A25" s="57"/>
      <c r="J25" s="59"/>
      <c r="K25" s="59"/>
      <c r="L25" s="59"/>
    </row>
    <row r="26" spans="1:19" ht="24" customHeight="1" x14ac:dyDescent="0.15">
      <c r="A26" s="57"/>
      <c r="J26" s="59"/>
      <c r="K26" s="59"/>
      <c r="L26" s="59"/>
    </row>
    <row r="27" spans="1:19" ht="24" customHeight="1" x14ac:dyDescent="0.15">
      <c r="A27" s="57"/>
      <c r="J27" s="59"/>
      <c r="K27" s="59"/>
      <c r="L27" s="59"/>
    </row>
    <row r="32" spans="1:19" ht="17.25" x14ac:dyDescent="0.2">
      <c r="A32" s="3" t="s">
        <v>84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20" ht="12.9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20" x14ac:dyDescent="0.15">
      <c r="Q34" s="4" t="s">
        <v>12</v>
      </c>
      <c r="T34" s="2" t="s">
        <v>25</v>
      </c>
    </row>
    <row r="35" spans="1:20" ht="23.25" customHeight="1" x14ac:dyDescent="0.15">
      <c r="A35" s="6" t="s">
        <v>0</v>
      </c>
      <c r="B35" s="6" t="s">
        <v>14</v>
      </c>
      <c r="C35" s="6" t="s">
        <v>15</v>
      </c>
      <c r="D35" s="6" t="s">
        <v>5</v>
      </c>
      <c r="E35" s="6"/>
      <c r="F35" s="6"/>
      <c r="G35" s="6" t="s">
        <v>16</v>
      </c>
      <c r="H35" s="6"/>
      <c r="I35" s="6"/>
      <c r="J35" s="6" t="s">
        <v>26</v>
      </c>
      <c r="K35" s="6"/>
      <c r="L35" s="6"/>
      <c r="M35" s="12" t="s">
        <v>10</v>
      </c>
      <c r="N35" s="12"/>
      <c r="O35" s="12"/>
      <c r="P35" s="12"/>
      <c r="Q35" s="12"/>
      <c r="R35" s="12"/>
      <c r="S35" s="60" t="s">
        <v>27</v>
      </c>
      <c r="T35" s="60" t="s">
        <v>69</v>
      </c>
    </row>
    <row r="36" spans="1:20" ht="23.25" customHeight="1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12" t="s">
        <v>18</v>
      </c>
      <c r="N36" s="12"/>
      <c r="O36" s="12" t="s">
        <v>19</v>
      </c>
      <c r="P36" s="12"/>
      <c r="Q36" s="12" t="s">
        <v>20</v>
      </c>
      <c r="R36" s="12"/>
      <c r="S36" s="61"/>
      <c r="T36" s="61"/>
    </row>
    <row r="37" spans="1:20" ht="23.25" customHeight="1" x14ac:dyDescent="0.15">
      <c r="A37" s="6"/>
      <c r="B37" s="6"/>
      <c r="C37" s="6"/>
      <c r="D37" s="18" t="s">
        <v>2</v>
      </c>
      <c r="E37" s="18" t="s">
        <v>3</v>
      </c>
      <c r="F37" s="18" t="s">
        <v>4</v>
      </c>
      <c r="G37" s="18" t="s">
        <v>2</v>
      </c>
      <c r="H37" s="18" t="s">
        <v>3</v>
      </c>
      <c r="I37" s="18" t="s">
        <v>4</v>
      </c>
      <c r="J37" s="18" t="s">
        <v>2</v>
      </c>
      <c r="K37" s="18" t="s">
        <v>3</v>
      </c>
      <c r="L37" s="18" t="s">
        <v>4</v>
      </c>
      <c r="M37" s="18" t="s">
        <v>3</v>
      </c>
      <c r="N37" s="18" t="s">
        <v>4</v>
      </c>
      <c r="O37" s="18" t="s">
        <v>3</v>
      </c>
      <c r="P37" s="18" t="s">
        <v>4</v>
      </c>
      <c r="Q37" s="18" t="s">
        <v>3</v>
      </c>
      <c r="R37" s="18" t="s">
        <v>4</v>
      </c>
      <c r="S37" s="62"/>
      <c r="T37" s="62"/>
    </row>
    <row r="38" spans="1:20" ht="23.25" customHeight="1" x14ac:dyDescent="0.15">
      <c r="A38" s="19" t="s">
        <v>64</v>
      </c>
      <c r="B38" s="23">
        <v>4</v>
      </c>
      <c r="C38" s="23">
        <v>76</v>
      </c>
      <c r="D38" s="23">
        <v>138</v>
      </c>
      <c r="E38" s="23">
        <v>86</v>
      </c>
      <c r="F38" s="23">
        <v>52</v>
      </c>
      <c r="G38" s="23">
        <v>18</v>
      </c>
      <c r="H38" s="23">
        <v>4</v>
      </c>
      <c r="I38" s="23">
        <v>14</v>
      </c>
      <c r="J38" s="24">
        <v>2375</v>
      </c>
      <c r="K38" s="24">
        <v>1233</v>
      </c>
      <c r="L38" s="24">
        <v>1142</v>
      </c>
      <c r="M38" s="23">
        <v>430</v>
      </c>
      <c r="N38" s="23">
        <v>358</v>
      </c>
      <c r="O38" s="23">
        <v>410</v>
      </c>
      <c r="P38" s="23">
        <v>388</v>
      </c>
      <c r="Q38" s="23">
        <v>393</v>
      </c>
      <c r="R38" s="23">
        <v>396</v>
      </c>
      <c r="S38" s="23">
        <v>29</v>
      </c>
      <c r="T38" s="63" t="s">
        <v>36</v>
      </c>
    </row>
    <row r="39" spans="1:20" ht="23.25" customHeight="1" x14ac:dyDescent="0.15">
      <c r="A39" s="19" t="s">
        <v>65</v>
      </c>
      <c r="B39" s="23">
        <v>4</v>
      </c>
      <c r="C39" s="23">
        <v>74</v>
      </c>
      <c r="D39" s="23">
        <v>140</v>
      </c>
      <c r="E39" s="23">
        <v>89</v>
      </c>
      <c r="F39" s="23">
        <v>51</v>
      </c>
      <c r="G39" s="23">
        <v>16</v>
      </c>
      <c r="H39" s="23">
        <v>5</v>
      </c>
      <c r="I39" s="23">
        <v>11</v>
      </c>
      <c r="J39" s="24">
        <v>2358</v>
      </c>
      <c r="K39" s="24">
        <v>1245</v>
      </c>
      <c r="L39" s="24">
        <v>1113</v>
      </c>
      <c r="M39" s="23">
        <v>401</v>
      </c>
      <c r="N39" s="23">
        <v>373</v>
      </c>
      <c r="O39" s="23">
        <v>430</v>
      </c>
      <c r="P39" s="23">
        <v>352</v>
      </c>
      <c r="Q39" s="23">
        <v>414</v>
      </c>
      <c r="R39" s="23">
        <v>388</v>
      </c>
      <c r="S39" s="23">
        <v>31</v>
      </c>
      <c r="T39" s="23">
        <v>2</v>
      </c>
    </row>
    <row r="40" spans="1:20" ht="23.25" customHeight="1" x14ac:dyDescent="0.15">
      <c r="A40" s="19" t="s">
        <v>66</v>
      </c>
      <c r="B40" s="23">
        <v>4</v>
      </c>
      <c r="C40" s="23">
        <v>72</v>
      </c>
      <c r="D40" s="23">
        <v>129</v>
      </c>
      <c r="E40" s="23">
        <v>84</v>
      </c>
      <c r="F40" s="23">
        <v>45</v>
      </c>
      <c r="G40" s="23">
        <v>16</v>
      </c>
      <c r="H40" s="23">
        <v>6</v>
      </c>
      <c r="I40" s="23">
        <v>10</v>
      </c>
      <c r="J40" s="24">
        <v>2308</v>
      </c>
      <c r="K40" s="24">
        <v>1223</v>
      </c>
      <c r="L40" s="24">
        <v>1085</v>
      </c>
      <c r="M40" s="23">
        <v>392</v>
      </c>
      <c r="N40" s="23">
        <v>355</v>
      </c>
      <c r="O40" s="23">
        <v>402</v>
      </c>
      <c r="P40" s="23">
        <v>378</v>
      </c>
      <c r="Q40" s="23">
        <v>429</v>
      </c>
      <c r="R40" s="23">
        <v>352</v>
      </c>
      <c r="S40" s="23">
        <v>36</v>
      </c>
      <c r="T40" s="23">
        <v>14</v>
      </c>
    </row>
    <row r="41" spans="1:20" ht="23.25" customHeight="1" x14ac:dyDescent="0.15">
      <c r="A41" s="19" t="s">
        <v>67</v>
      </c>
      <c r="B41" s="23">
        <v>4</v>
      </c>
      <c r="C41" s="23">
        <v>72</v>
      </c>
      <c r="D41" s="23">
        <v>133</v>
      </c>
      <c r="E41" s="23">
        <v>88</v>
      </c>
      <c r="F41" s="23">
        <v>45</v>
      </c>
      <c r="G41" s="23">
        <v>16</v>
      </c>
      <c r="H41" s="23">
        <v>5</v>
      </c>
      <c r="I41" s="23">
        <v>11</v>
      </c>
      <c r="J41" s="24">
        <v>2296</v>
      </c>
      <c r="K41" s="24">
        <v>1196</v>
      </c>
      <c r="L41" s="24">
        <v>1100</v>
      </c>
      <c r="M41" s="64">
        <v>401</v>
      </c>
      <c r="N41" s="64">
        <v>365</v>
      </c>
      <c r="O41" s="64">
        <v>391</v>
      </c>
      <c r="P41" s="64">
        <v>356</v>
      </c>
      <c r="Q41" s="64">
        <v>404</v>
      </c>
      <c r="R41" s="64">
        <v>379</v>
      </c>
      <c r="S41" s="44">
        <v>49</v>
      </c>
      <c r="T41" s="44">
        <v>3</v>
      </c>
    </row>
    <row r="42" spans="1:20" ht="23.25" customHeight="1" x14ac:dyDescent="0.15">
      <c r="A42" s="19" t="s">
        <v>70</v>
      </c>
      <c r="B42" s="23">
        <v>4</v>
      </c>
      <c r="C42" s="23">
        <v>76</v>
      </c>
      <c r="D42" s="23">
        <v>133</v>
      </c>
      <c r="E42" s="23">
        <v>90</v>
      </c>
      <c r="F42" s="23">
        <v>43</v>
      </c>
      <c r="G42" s="23">
        <v>15</v>
      </c>
      <c r="H42" s="23">
        <v>5</v>
      </c>
      <c r="I42" s="23">
        <v>10</v>
      </c>
      <c r="J42" s="24">
        <v>2279</v>
      </c>
      <c r="K42" s="24">
        <v>1166</v>
      </c>
      <c r="L42" s="24">
        <v>1113</v>
      </c>
      <c r="M42" s="23">
        <v>379</v>
      </c>
      <c r="N42" s="23">
        <v>395</v>
      </c>
      <c r="O42" s="23">
        <v>401</v>
      </c>
      <c r="P42" s="23">
        <v>363</v>
      </c>
      <c r="Q42" s="23">
        <v>386</v>
      </c>
      <c r="R42" s="23">
        <v>355</v>
      </c>
      <c r="S42" s="23">
        <v>50</v>
      </c>
      <c r="T42" s="23">
        <v>6</v>
      </c>
    </row>
    <row r="43" spans="1:20" ht="23.25" customHeight="1" x14ac:dyDescent="0.15">
      <c r="A43" s="19" t="s">
        <v>72</v>
      </c>
      <c r="B43" s="23">
        <v>4</v>
      </c>
      <c r="C43" s="23">
        <v>78</v>
      </c>
      <c r="D43" s="23">
        <v>137</v>
      </c>
      <c r="E43" s="23">
        <v>98</v>
      </c>
      <c r="F43" s="23">
        <v>39</v>
      </c>
      <c r="G43" s="23">
        <v>14</v>
      </c>
      <c r="H43" s="23">
        <v>5</v>
      </c>
      <c r="I43" s="23">
        <v>9</v>
      </c>
      <c r="J43" s="24">
        <v>2335</v>
      </c>
      <c r="K43" s="24">
        <v>1196</v>
      </c>
      <c r="L43" s="24">
        <v>1139</v>
      </c>
      <c r="M43" s="23">
        <v>419</v>
      </c>
      <c r="N43" s="23">
        <v>380</v>
      </c>
      <c r="O43" s="23">
        <v>377</v>
      </c>
      <c r="P43" s="23">
        <v>397</v>
      </c>
      <c r="Q43" s="23">
        <v>400</v>
      </c>
      <c r="R43" s="23">
        <v>362</v>
      </c>
      <c r="S43" s="23">
        <v>57</v>
      </c>
      <c r="T43" s="23">
        <v>1</v>
      </c>
    </row>
    <row r="44" spans="1:20" ht="23.25" customHeight="1" x14ac:dyDescent="0.15">
      <c r="A44" s="19" t="s">
        <v>73</v>
      </c>
      <c r="B44" s="23">
        <v>4</v>
      </c>
      <c r="C44" s="23">
        <v>81</v>
      </c>
      <c r="D44" s="23">
        <f>SUM(E44:F44)</f>
        <v>138</v>
      </c>
      <c r="E44" s="23">
        <v>96</v>
      </c>
      <c r="F44" s="23">
        <v>42</v>
      </c>
      <c r="G44" s="23">
        <f>SUM(H44:I44)</f>
        <v>14</v>
      </c>
      <c r="H44" s="23">
        <v>5</v>
      </c>
      <c r="I44" s="23">
        <v>9</v>
      </c>
      <c r="J44" s="24">
        <f>SUM(M44:R44)</f>
        <v>2379</v>
      </c>
      <c r="K44" s="24">
        <f>SUM(M44,O44,Q44)</f>
        <v>1237</v>
      </c>
      <c r="L44" s="24">
        <f>SUM(N44,P44,R44)</f>
        <v>1142</v>
      </c>
      <c r="M44" s="23">
        <v>443</v>
      </c>
      <c r="N44" s="23">
        <v>363</v>
      </c>
      <c r="O44" s="23">
        <v>416</v>
      </c>
      <c r="P44" s="23">
        <v>380</v>
      </c>
      <c r="Q44" s="23">
        <v>378</v>
      </c>
      <c r="R44" s="23">
        <v>399</v>
      </c>
      <c r="S44" s="23">
        <v>55</v>
      </c>
      <c r="T44" s="23">
        <v>4</v>
      </c>
    </row>
    <row r="45" spans="1:20" ht="23.25" customHeight="1" x14ac:dyDescent="0.15">
      <c r="A45" s="19" t="s">
        <v>74</v>
      </c>
      <c r="B45" s="23">
        <v>4</v>
      </c>
      <c r="C45" s="23">
        <v>82</v>
      </c>
      <c r="D45" s="23">
        <v>140</v>
      </c>
      <c r="E45" s="23">
        <v>93</v>
      </c>
      <c r="F45" s="23">
        <v>47</v>
      </c>
      <c r="G45" s="23">
        <v>13</v>
      </c>
      <c r="H45" s="23">
        <v>3</v>
      </c>
      <c r="I45" s="23">
        <v>10</v>
      </c>
      <c r="J45" s="24">
        <v>2410</v>
      </c>
      <c r="K45" s="24">
        <v>1250</v>
      </c>
      <c r="L45" s="24">
        <v>1160</v>
      </c>
      <c r="M45" s="23">
        <v>393</v>
      </c>
      <c r="N45" s="23">
        <v>414</v>
      </c>
      <c r="O45" s="23">
        <v>438</v>
      </c>
      <c r="P45" s="23">
        <v>366</v>
      </c>
      <c r="Q45" s="23">
        <v>419</v>
      </c>
      <c r="R45" s="23">
        <v>380</v>
      </c>
      <c r="S45" s="23">
        <v>58</v>
      </c>
      <c r="T45" s="23">
        <v>1</v>
      </c>
    </row>
    <row r="46" spans="1:20" ht="23.25" customHeight="1" x14ac:dyDescent="0.15">
      <c r="A46" s="19" t="s">
        <v>75</v>
      </c>
      <c r="B46" s="23">
        <v>4</v>
      </c>
      <c r="C46" s="23">
        <v>83</v>
      </c>
      <c r="D46" s="23">
        <v>145</v>
      </c>
      <c r="E46" s="23">
        <v>98</v>
      </c>
      <c r="F46" s="23">
        <v>47</v>
      </c>
      <c r="G46" s="23">
        <v>16</v>
      </c>
      <c r="H46" s="23">
        <v>4</v>
      </c>
      <c r="I46" s="23">
        <v>12</v>
      </c>
      <c r="J46" s="24">
        <v>2438</v>
      </c>
      <c r="K46" s="24">
        <v>1267</v>
      </c>
      <c r="L46" s="24">
        <v>1171</v>
      </c>
      <c r="M46" s="23">
        <v>436</v>
      </c>
      <c r="N46" s="23">
        <v>390</v>
      </c>
      <c r="O46" s="23">
        <v>397</v>
      </c>
      <c r="P46" s="23">
        <v>414</v>
      </c>
      <c r="Q46" s="23">
        <v>434</v>
      </c>
      <c r="R46" s="23">
        <v>367</v>
      </c>
      <c r="S46" s="23">
        <v>59</v>
      </c>
      <c r="T46" s="23">
        <v>5</v>
      </c>
    </row>
    <row r="47" spans="1:20" ht="24" customHeight="1" x14ac:dyDescent="0.15">
      <c r="A47" s="19" t="s">
        <v>76</v>
      </c>
      <c r="B47" s="23">
        <v>4</v>
      </c>
      <c r="C47" s="23">
        <v>83</v>
      </c>
      <c r="D47" s="23">
        <v>148</v>
      </c>
      <c r="E47" s="23">
        <v>96</v>
      </c>
      <c r="F47" s="23">
        <v>52</v>
      </c>
      <c r="G47" s="23">
        <v>14</v>
      </c>
      <c r="H47" s="23">
        <v>4</v>
      </c>
      <c r="I47" s="23">
        <v>10</v>
      </c>
      <c r="J47" s="45">
        <v>2448</v>
      </c>
      <c r="K47" s="45">
        <v>1238</v>
      </c>
      <c r="L47" s="45">
        <v>1210</v>
      </c>
      <c r="M47" s="23">
        <v>404</v>
      </c>
      <c r="N47" s="23">
        <v>404</v>
      </c>
      <c r="O47" s="23">
        <v>437</v>
      </c>
      <c r="P47" s="23">
        <v>388</v>
      </c>
      <c r="Q47" s="23">
        <v>397</v>
      </c>
      <c r="R47" s="23">
        <v>418</v>
      </c>
      <c r="S47" s="23">
        <v>61</v>
      </c>
      <c r="T47" s="23">
        <v>2</v>
      </c>
    </row>
    <row r="48" spans="1:20" ht="24" customHeight="1" x14ac:dyDescent="0.15">
      <c r="A48" s="19" t="s">
        <v>78</v>
      </c>
      <c r="B48" s="23">
        <v>4</v>
      </c>
      <c r="C48" s="23">
        <v>82</v>
      </c>
      <c r="D48" s="23">
        <v>146</v>
      </c>
      <c r="E48" s="23">
        <v>92</v>
      </c>
      <c r="F48" s="23">
        <v>54</v>
      </c>
      <c r="G48" s="23">
        <v>15</v>
      </c>
      <c r="H48" s="23">
        <v>4</v>
      </c>
      <c r="I48" s="23">
        <v>11</v>
      </c>
      <c r="J48" s="45">
        <v>2414</v>
      </c>
      <c r="K48" s="45">
        <v>1250</v>
      </c>
      <c r="L48" s="45">
        <v>1164</v>
      </c>
      <c r="M48" s="23">
        <v>413</v>
      </c>
      <c r="N48" s="23">
        <v>379</v>
      </c>
      <c r="O48" s="23">
        <v>399</v>
      </c>
      <c r="P48" s="23">
        <v>398</v>
      </c>
      <c r="Q48" s="23">
        <v>438</v>
      </c>
      <c r="R48" s="23">
        <v>387</v>
      </c>
      <c r="S48" s="23">
        <v>54</v>
      </c>
      <c r="T48" s="23">
        <v>2</v>
      </c>
    </row>
    <row r="49" spans="1:20" ht="24" customHeight="1" x14ac:dyDescent="0.15">
      <c r="A49" s="19" t="s">
        <v>79</v>
      </c>
      <c r="B49" s="23">
        <v>4</v>
      </c>
      <c r="C49" s="23">
        <v>84</v>
      </c>
      <c r="D49" s="23">
        <f t="shared" ref="D49:D54" si="0">SUM(E49:F49)</f>
        <v>144</v>
      </c>
      <c r="E49" s="23">
        <v>94</v>
      </c>
      <c r="F49" s="23">
        <v>50</v>
      </c>
      <c r="G49" s="23">
        <f t="shared" ref="G49:G54" si="1">SUM(H49:I49)</f>
        <v>15</v>
      </c>
      <c r="H49" s="23">
        <v>4</v>
      </c>
      <c r="I49" s="23">
        <v>11</v>
      </c>
      <c r="J49" s="45">
        <f t="shared" ref="J49:J54" si="2">SUM(K49:L49)</f>
        <v>2430</v>
      </c>
      <c r="K49" s="45">
        <f t="shared" ref="K49:L51" si="3">SUM(M49,O49,Q49)</f>
        <v>1226</v>
      </c>
      <c r="L49" s="45">
        <f t="shared" si="3"/>
        <v>1204</v>
      </c>
      <c r="M49" s="23">
        <v>417</v>
      </c>
      <c r="N49" s="23">
        <v>417</v>
      </c>
      <c r="O49" s="23">
        <v>410</v>
      </c>
      <c r="P49" s="23">
        <v>384</v>
      </c>
      <c r="Q49" s="23">
        <v>399</v>
      </c>
      <c r="R49" s="23">
        <v>403</v>
      </c>
      <c r="S49" s="23">
        <v>49</v>
      </c>
      <c r="T49" s="23">
        <v>50</v>
      </c>
    </row>
    <row r="50" spans="1:20" ht="24" customHeight="1" x14ac:dyDescent="0.15">
      <c r="A50" s="19" t="s">
        <v>90</v>
      </c>
      <c r="B50" s="23">
        <v>4</v>
      </c>
      <c r="C50" s="23">
        <v>86</v>
      </c>
      <c r="D50" s="23">
        <f t="shared" si="0"/>
        <v>147</v>
      </c>
      <c r="E50" s="23">
        <v>97</v>
      </c>
      <c r="F50" s="23">
        <v>50</v>
      </c>
      <c r="G50" s="23">
        <f t="shared" si="1"/>
        <v>15</v>
      </c>
      <c r="H50" s="23">
        <v>5</v>
      </c>
      <c r="I50" s="23">
        <v>10</v>
      </c>
      <c r="J50" s="45">
        <f t="shared" si="2"/>
        <v>2476</v>
      </c>
      <c r="K50" s="45">
        <f t="shared" si="3"/>
        <v>1266</v>
      </c>
      <c r="L50" s="45">
        <f t="shared" si="3"/>
        <v>1210</v>
      </c>
      <c r="M50" s="23">
        <v>437</v>
      </c>
      <c r="N50" s="23">
        <v>408</v>
      </c>
      <c r="O50" s="23">
        <v>418</v>
      </c>
      <c r="P50" s="23">
        <v>421</v>
      </c>
      <c r="Q50" s="23">
        <v>411</v>
      </c>
      <c r="R50" s="23">
        <v>381</v>
      </c>
      <c r="S50" s="23">
        <v>62</v>
      </c>
      <c r="T50" s="23">
        <v>2</v>
      </c>
    </row>
    <row r="51" spans="1:20" ht="24" customHeight="1" x14ac:dyDescent="0.15">
      <c r="A51" s="19" t="s">
        <v>92</v>
      </c>
      <c r="B51" s="23">
        <v>4</v>
      </c>
      <c r="C51" s="23">
        <v>87</v>
      </c>
      <c r="D51" s="23">
        <f t="shared" si="0"/>
        <v>149</v>
      </c>
      <c r="E51" s="23">
        <v>96</v>
      </c>
      <c r="F51" s="23">
        <v>53</v>
      </c>
      <c r="G51" s="23">
        <f t="shared" si="1"/>
        <v>15</v>
      </c>
      <c r="H51" s="23">
        <v>5</v>
      </c>
      <c r="I51" s="23">
        <v>10</v>
      </c>
      <c r="J51" s="45">
        <f t="shared" si="2"/>
        <v>2503</v>
      </c>
      <c r="K51" s="45">
        <f t="shared" si="3"/>
        <v>1286</v>
      </c>
      <c r="L51" s="45">
        <f t="shared" si="3"/>
        <v>1217</v>
      </c>
      <c r="M51" s="23">
        <v>422</v>
      </c>
      <c r="N51" s="23">
        <v>390</v>
      </c>
      <c r="O51" s="23">
        <v>441</v>
      </c>
      <c r="P51" s="23">
        <v>406</v>
      </c>
      <c r="Q51" s="23">
        <v>423</v>
      </c>
      <c r="R51" s="23">
        <v>421</v>
      </c>
      <c r="S51" s="23">
        <v>77</v>
      </c>
      <c r="T51" s="23">
        <v>8</v>
      </c>
    </row>
    <row r="52" spans="1:20" ht="24" customHeight="1" x14ac:dyDescent="0.15">
      <c r="A52" s="19" t="s">
        <v>209</v>
      </c>
      <c r="B52" s="23">
        <v>4</v>
      </c>
      <c r="C52" s="23">
        <v>91</v>
      </c>
      <c r="D52" s="23">
        <f t="shared" si="0"/>
        <v>153</v>
      </c>
      <c r="E52" s="23">
        <v>99</v>
      </c>
      <c r="F52" s="23">
        <v>54</v>
      </c>
      <c r="G52" s="23">
        <f t="shared" si="1"/>
        <v>16</v>
      </c>
      <c r="H52" s="23">
        <v>5</v>
      </c>
      <c r="I52" s="23">
        <v>11</v>
      </c>
      <c r="J52" s="45">
        <f t="shared" si="2"/>
        <v>2552</v>
      </c>
      <c r="K52" s="45">
        <f t="shared" ref="K52:L55" si="4">SUM(M52,O52,Q52)</f>
        <v>1356</v>
      </c>
      <c r="L52" s="45">
        <f t="shared" si="4"/>
        <v>1196</v>
      </c>
      <c r="M52" s="23">
        <v>492</v>
      </c>
      <c r="N52" s="23">
        <v>407</v>
      </c>
      <c r="O52" s="23">
        <v>421</v>
      </c>
      <c r="P52" s="23">
        <v>387</v>
      </c>
      <c r="Q52" s="23">
        <v>443</v>
      </c>
      <c r="R52" s="23">
        <v>402</v>
      </c>
      <c r="S52" s="23">
        <v>93</v>
      </c>
      <c r="T52" s="23">
        <v>1</v>
      </c>
    </row>
    <row r="53" spans="1:20" ht="24" customHeight="1" x14ac:dyDescent="0.15">
      <c r="A53" s="19" t="s">
        <v>199</v>
      </c>
      <c r="B53" s="23">
        <v>4</v>
      </c>
      <c r="C53" s="23">
        <v>91</v>
      </c>
      <c r="D53" s="23">
        <f t="shared" si="0"/>
        <v>161</v>
      </c>
      <c r="E53" s="23">
        <v>106</v>
      </c>
      <c r="F53" s="23">
        <v>55</v>
      </c>
      <c r="G53" s="23">
        <f t="shared" si="1"/>
        <v>17</v>
      </c>
      <c r="H53" s="23">
        <v>5</v>
      </c>
      <c r="I53" s="23">
        <v>12</v>
      </c>
      <c r="J53" s="45">
        <f t="shared" si="2"/>
        <v>2634</v>
      </c>
      <c r="K53" s="45">
        <f t="shared" si="4"/>
        <v>1396</v>
      </c>
      <c r="L53" s="45">
        <f t="shared" si="4"/>
        <v>1238</v>
      </c>
      <c r="M53" s="23">
        <v>479</v>
      </c>
      <c r="N53" s="23">
        <v>442</v>
      </c>
      <c r="O53" s="23">
        <v>494</v>
      </c>
      <c r="P53" s="23">
        <v>405</v>
      </c>
      <c r="Q53" s="23">
        <v>423</v>
      </c>
      <c r="R53" s="23">
        <v>391</v>
      </c>
      <c r="S53" s="23">
        <v>111</v>
      </c>
      <c r="T53" s="23">
        <v>1</v>
      </c>
    </row>
    <row r="54" spans="1:20" ht="24" customHeight="1" x14ac:dyDescent="0.15">
      <c r="A54" s="19" t="s">
        <v>203</v>
      </c>
      <c r="B54" s="23">
        <v>4</v>
      </c>
      <c r="C54" s="23">
        <v>94</v>
      </c>
      <c r="D54" s="23">
        <f t="shared" si="0"/>
        <v>168</v>
      </c>
      <c r="E54" s="23">
        <v>106</v>
      </c>
      <c r="F54" s="23">
        <v>62</v>
      </c>
      <c r="G54" s="23">
        <f t="shared" si="1"/>
        <v>17</v>
      </c>
      <c r="H54" s="23">
        <v>6</v>
      </c>
      <c r="I54" s="23">
        <v>11</v>
      </c>
      <c r="J54" s="45">
        <f t="shared" si="2"/>
        <v>2653</v>
      </c>
      <c r="K54" s="45">
        <f t="shared" si="4"/>
        <v>1389</v>
      </c>
      <c r="L54" s="45">
        <f t="shared" si="4"/>
        <v>1264</v>
      </c>
      <c r="M54" s="23">
        <v>419</v>
      </c>
      <c r="N54" s="23">
        <v>423</v>
      </c>
      <c r="O54" s="23">
        <v>476</v>
      </c>
      <c r="P54" s="23">
        <v>438</v>
      </c>
      <c r="Q54" s="23">
        <v>494</v>
      </c>
      <c r="R54" s="23">
        <v>403</v>
      </c>
      <c r="S54" s="23">
        <v>111</v>
      </c>
      <c r="T54" s="23">
        <v>2</v>
      </c>
    </row>
    <row r="55" spans="1:20" ht="24" customHeight="1" x14ac:dyDescent="0.15">
      <c r="A55" s="19" t="s">
        <v>207</v>
      </c>
      <c r="B55" s="23">
        <v>4</v>
      </c>
      <c r="C55" s="23">
        <v>88</v>
      </c>
      <c r="D55" s="23">
        <f>SUM(E55:F55)</f>
        <v>172</v>
      </c>
      <c r="E55" s="23">
        <v>107</v>
      </c>
      <c r="F55" s="23">
        <v>65</v>
      </c>
      <c r="G55" s="23">
        <f>SUM(H55:I55)</f>
        <v>17</v>
      </c>
      <c r="H55" s="23">
        <v>7</v>
      </c>
      <c r="I55" s="23">
        <v>10</v>
      </c>
      <c r="J55" s="45">
        <f>SUM(K55:L55)</f>
        <v>2645</v>
      </c>
      <c r="K55" s="45">
        <f>SUM(M55,O55,Q55)</f>
        <v>1367</v>
      </c>
      <c r="L55" s="45">
        <f t="shared" si="4"/>
        <v>1278</v>
      </c>
      <c r="M55" s="23">
        <v>478</v>
      </c>
      <c r="N55" s="23">
        <v>422</v>
      </c>
      <c r="O55" s="23">
        <v>417</v>
      </c>
      <c r="P55" s="23">
        <v>421</v>
      </c>
      <c r="Q55" s="23">
        <v>472</v>
      </c>
      <c r="R55" s="23">
        <v>435</v>
      </c>
      <c r="S55" s="23">
        <v>106</v>
      </c>
      <c r="T55" s="23">
        <v>3</v>
      </c>
    </row>
    <row r="56" spans="1:20" ht="24" customHeight="1" x14ac:dyDescent="0.15">
      <c r="A56" s="19" t="s">
        <v>233</v>
      </c>
      <c r="B56" s="23">
        <v>4</v>
      </c>
      <c r="C56" s="23">
        <v>96</v>
      </c>
      <c r="D56" s="23">
        <f>SUM(E56:F56)</f>
        <v>161</v>
      </c>
      <c r="E56" s="23">
        <v>100</v>
      </c>
      <c r="F56" s="23">
        <v>61</v>
      </c>
      <c r="G56" s="23">
        <f>SUM(H56:I56)</f>
        <v>16</v>
      </c>
      <c r="H56" s="23">
        <v>7</v>
      </c>
      <c r="I56" s="23">
        <v>9</v>
      </c>
      <c r="J56" s="45">
        <f>SUM(K56:L56)</f>
        <v>2528</v>
      </c>
      <c r="K56" s="45">
        <f>SUM(M56,O56,Q56)</f>
        <v>1298</v>
      </c>
      <c r="L56" s="45">
        <f>SUM(N56,P56,R56)</f>
        <v>1230</v>
      </c>
      <c r="M56" s="23">
        <v>405</v>
      </c>
      <c r="N56" s="23">
        <v>384</v>
      </c>
      <c r="O56" s="23">
        <v>477</v>
      </c>
      <c r="P56" s="23">
        <v>423</v>
      </c>
      <c r="Q56" s="23">
        <v>416</v>
      </c>
      <c r="R56" s="23">
        <v>423</v>
      </c>
      <c r="S56" s="23">
        <v>102</v>
      </c>
      <c r="T56" s="23">
        <v>1</v>
      </c>
    </row>
    <row r="57" spans="1:20" ht="24" customHeight="1" x14ac:dyDescent="0.15">
      <c r="A57" s="19" t="s">
        <v>246</v>
      </c>
      <c r="B57" s="23">
        <v>4</v>
      </c>
      <c r="C57" s="23">
        <v>101</v>
      </c>
      <c r="D57" s="23">
        <f>SUM(E57:F57)</f>
        <v>171</v>
      </c>
      <c r="E57" s="23">
        <v>107</v>
      </c>
      <c r="F57" s="23">
        <v>64</v>
      </c>
      <c r="G57" s="23">
        <f>SUM(H57:I57)</f>
        <v>16</v>
      </c>
      <c r="H57" s="23">
        <v>7</v>
      </c>
      <c r="I57" s="23">
        <v>9</v>
      </c>
      <c r="J57" s="45">
        <f>SUM(K57:L57)</f>
        <v>2610</v>
      </c>
      <c r="K57" s="45">
        <f>SUM(M57,O57,Q57)</f>
        <v>1381</v>
      </c>
      <c r="L57" s="45">
        <f>SUM(N57,P57,R57)</f>
        <v>1229</v>
      </c>
      <c r="M57" s="23">
        <v>502</v>
      </c>
      <c r="N57" s="23">
        <v>420</v>
      </c>
      <c r="O57" s="23">
        <v>402</v>
      </c>
      <c r="P57" s="23">
        <v>386</v>
      </c>
      <c r="Q57" s="23">
        <v>477</v>
      </c>
      <c r="R57" s="23">
        <v>423</v>
      </c>
      <c r="S57" s="23">
        <v>124</v>
      </c>
      <c r="T57" s="23">
        <v>0</v>
      </c>
    </row>
    <row r="58" spans="1:20" ht="24" customHeight="1" x14ac:dyDescent="0.15">
      <c r="A58" s="19" t="s">
        <v>258</v>
      </c>
      <c r="B58" s="23">
        <v>4</v>
      </c>
      <c r="C58" s="23">
        <v>102</v>
      </c>
      <c r="D58" s="23">
        <f>SUM(E58:F58)</f>
        <v>171</v>
      </c>
      <c r="E58" s="23">
        <v>105</v>
      </c>
      <c r="F58" s="23">
        <v>66</v>
      </c>
      <c r="G58" s="23">
        <f>SUM(H58:I58)</f>
        <v>16</v>
      </c>
      <c r="H58" s="23">
        <v>7</v>
      </c>
      <c r="I58" s="23">
        <v>9</v>
      </c>
      <c r="J58" s="45">
        <f>SUM(K58:L58)</f>
        <v>2548</v>
      </c>
      <c r="K58" s="45">
        <f>SUM(M58,O58,Q58)</f>
        <v>1365</v>
      </c>
      <c r="L58" s="45">
        <f>SUM(N58,P58,R58)</f>
        <v>1183</v>
      </c>
      <c r="M58" s="23">
        <v>459</v>
      </c>
      <c r="N58" s="23">
        <v>381</v>
      </c>
      <c r="O58" s="23">
        <v>502</v>
      </c>
      <c r="P58" s="23">
        <v>420</v>
      </c>
      <c r="Q58" s="23">
        <v>404</v>
      </c>
      <c r="R58" s="23">
        <v>382</v>
      </c>
      <c r="S58" s="23">
        <v>130</v>
      </c>
      <c r="T58" s="23">
        <v>4</v>
      </c>
    </row>
    <row r="59" spans="1:20" x14ac:dyDescent="0.15">
      <c r="A59" s="2" t="s">
        <v>194</v>
      </c>
    </row>
  </sheetData>
  <sheetProtection formatCells="0" insertColumns="0" insertRows="0"/>
  <mergeCells count="24">
    <mergeCell ref="T35:T37"/>
    <mergeCell ref="A35:A37"/>
    <mergeCell ref="B35:B37"/>
    <mergeCell ref="C35:C37"/>
    <mergeCell ref="D35:F36"/>
    <mergeCell ref="G35:I36"/>
    <mergeCell ref="S35:S37"/>
    <mergeCell ref="J35:L36"/>
    <mergeCell ref="M35:R35"/>
    <mergeCell ref="Q36:R36"/>
    <mergeCell ref="M36:N36"/>
    <mergeCell ref="O36:P36"/>
    <mergeCell ref="A4:A6"/>
    <mergeCell ref="B4:B6"/>
    <mergeCell ref="C4:C6"/>
    <mergeCell ref="D4:F5"/>
    <mergeCell ref="G4:I5"/>
    <mergeCell ref="J4:L5"/>
    <mergeCell ref="M4:R4"/>
    <mergeCell ref="S4:S6"/>
    <mergeCell ref="T4:T6"/>
    <mergeCell ref="M5:N5"/>
    <mergeCell ref="O5:P5"/>
    <mergeCell ref="Q5:R5"/>
  </mergeCells>
  <phoneticPr fontId="3"/>
  <pageMargins left="0.59055118110236227" right="0.59055118110236227" top="0.98425196850393704" bottom="0.98425196850393704" header="0.51181102362204722" footer="0.51181102362204722"/>
  <pageSetup paperSize="9" scale="75" orientation="landscape" r:id="rId1"/>
  <headerFooter scaleWithDoc="0" alignWithMargins="0">
    <oddFooter>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B0F06-5BD2-4742-969F-E780CDB86DE9}">
  <dimension ref="A1:U70"/>
  <sheetViews>
    <sheetView view="pageBreakPreview" zoomScaleNormal="100" zoomScaleSheetLayoutView="100" workbookViewId="0"/>
  </sheetViews>
  <sheetFormatPr defaultRowHeight="13.5" x14ac:dyDescent="0.15"/>
  <cols>
    <col min="1" max="16384" width="9" style="2"/>
  </cols>
  <sheetData>
    <row r="1" spans="1:21" ht="17.25" x14ac:dyDescent="0.2">
      <c r="A1" s="3" t="s">
        <v>85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1" ht="13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1" x14ac:dyDescent="0.15">
      <c r="P3" s="4" t="s">
        <v>12</v>
      </c>
      <c r="R3" s="2" t="s">
        <v>25</v>
      </c>
    </row>
    <row r="4" spans="1:21" ht="24" customHeight="1" x14ac:dyDescent="0.15">
      <c r="A4" s="6" t="s">
        <v>0</v>
      </c>
      <c r="B4" s="6" t="s">
        <v>14</v>
      </c>
      <c r="C4" s="6" t="s">
        <v>15</v>
      </c>
      <c r="D4" s="6" t="s">
        <v>5</v>
      </c>
      <c r="E4" s="6"/>
      <c r="F4" s="6"/>
      <c r="G4" s="6" t="s">
        <v>16</v>
      </c>
      <c r="H4" s="6"/>
      <c r="I4" s="6"/>
      <c r="J4" s="6" t="s">
        <v>26</v>
      </c>
      <c r="K4" s="6"/>
      <c r="L4" s="6"/>
      <c r="M4" s="12" t="s">
        <v>58</v>
      </c>
      <c r="N4" s="12"/>
      <c r="O4" s="12"/>
      <c r="P4" s="12"/>
      <c r="Q4" s="12"/>
      <c r="R4" s="12"/>
    </row>
    <row r="5" spans="1:21" ht="24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12" t="s">
        <v>18</v>
      </c>
      <c r="N5" s="12"/>
      <c r="O5" s="12" t="s">
        <v>19</v>
      </c>
      <c r="P5" s="12"/>
      <c r="Q5" s="12" t="s">
        <v>20</v>
      </c>
      <c r="R5" s="12"/>
    </row>
    <row r="6" spans="1:21" ht="24" customHeight="1" x14ac:dyDescent="0.15">
      <c r="A6" s="6"/>
      <c r="B6" s="6"/>
      <c r="C6" s="6"/>
      <c r="D6" s="18" t="s">
        <v>2</v>
      </c>
      <c r="E6" s="18" t="s">
        <v>3</v>
      </c>
      <c r="F6" s="18" t="s">
        <v>4</v>
      </c>
      <c r="G6" s="18" t="s">
        <v>2</v>
      </c>
      <c r="H6" s="18" t="s">
        <v>3</v>
      </c>
      <c r="I6" s="18" t="s">
        <v>4</v>
      </c>
      <c r="J6" s="18" t="s">
        <v>2</v>
      </c>
      <c r="K6" s="18" t="s">
        <v>3</v>
      </c>
      <c r="L6" s="18" t="s">
        <v>4</v>
      </c>
      <c r="M6" s="18" t="s">
        <v>3</v>
      </c>
      <c r="N6" s="18" t="s">
        <v>4</v>
      </c>
      <c r="O6" s="18" t="s">
        <v>3</v>
      </c>
      <c r="P6" s="18" t="s">
        <v>4</v>
      </c>
      <c r="Q6" s="18" t="s">
        <v>3</v>
      </c>
      <c r="R6" s="18" t="s">
        <v>4</v>
      </c>
    </row>
    <row r="7" spans="1:21" ht="24" customHeight="1" x14ac:dyDescent="0.15">
      <c r="A7" s="65" t="s">
        <v>246</v>
      </c>
      <c r="B7" s="66">
        <v>2</v>
      </c>
      <c r="C7" s="66">
        <v>31</v>
      </c>
      <c r="D7" s="66">
        <f>SUM(E7:F7)</f>
        <v>96</v>
      </c>
      <c r="E7" s="66">
        <v>61</v>
      </c>
      <c r="F7" s="66">
        <v>35</v>
      </c>
      <c r="G7" s="66">
        <f>SUM(H7:I7)</f>
        <v>17</v>
      </c>
      <c r="H7" s="66">
        <v>9</v>
      </c>
      <c r="I7" s="66">
        <v>8</v>
      </c>
      <c r="J7" s="66">
        <f>SUM(K7:L7)</f>
        <v>1184</v>
      </c>
      <c r="K7" s="66">
        <f t="shared" ref="K7:L9" si="0">SUM(M7,O7,Q7)</f>
        <v>611</v>
      </c>
      <c r="L7" s="66">
        <f t="shared" si="0"/>
        <v>573</v>
      </c>
      <c r="M7" s="66">
        <v>184</v>
      </c>
      <c r="N7" s="66">
        <v>194</v>
      </c>
      <c r="O7" s="66">
        <v>220</v>
      </c>
      <c r="P7" s="66">
        <v>192</v>
      </c>
      <c r="Q7" s="66">
        <v>207</v>
      </c>
      <c r="R7" s="66">
        <v>187</v>
      </c>
      <c r="S7" s="67"/>
      <c r="T7" s="67"/>
      <c r="U7" s="67"/>
    </row>
    <row r="8" spans="1:21" ht="24" customHeight="1" x14ac:dyDescent="0.15">
      <c r="A8" s="65" t="s">
        <v>258</v>
      </c>
      <c r="B8" s="66">
        <v>2</v>
      </c>
      <c r="C8" s="66">
        <v>29</v>
      </c>
      <c r="D8" s="66">
        <f>SUM(E8:F8)</f>
        <v>92</v>
      </c>
      <c r="E8" s="66">
        <v>59</v>
      </c>
      <c r="F8" s="66">
        <v>33</v>
      </c>
      <c r="G8" s="66">
        <f>SUM(H8:I8)</f>
        <v>17</v>
      </c>
      <c r="H8" s="66">
        <v>10</v>
      </c>
      <c r="I8" s="66">
        <v>7</v>
      </c>
      <c r="J8" s="66">
        <f>SUM(K8:L8)</f>
        <v>1147</v>
      </c>
      <c r="K8" s="66">
        <f t="shared" si="0"/>
        <v>597</v>
      </c>
      <c r="L8" s="66">
        <f t="shared" si="0"/>
        <v>550</v>
      </c>
      <c r="M8" s="66">
        <v>206</v>
      </c>
      <c r="N8" s="66">
        <v>172</v>
      </c>
      <c r="O8" s="66">
        <v>176</v>
      </c>
      <c r="P8" s="66">
        <v>190</v>
      </c>
      <c r="Q8" s="66">
        <v>215</v>
      </c>
      <c r="R8" s="66">
        <v>188</v>
      </c>
      <c r="S8" s="67"/>
      <c r="T8" s="67"/>
      <c r="U8" s="67"/>
    </row>
    <row r="9" spans="1:21" ht="24" customHeight="1" x14ac:dyDescent="0.15">
      <c r="A9" s="65" t="s">
        <v>266</v>
      </c>
      <c r="B9" s="66">
        <v>2</v>
      </c>
      <c r="C9" s="66">
        <v>27</v>
      </c>
      <c r="D9" s="66">
        <f>SUM(E9:F9)</f>
        <v>86</v>
      </c>
      <c r="E9" s="66">
        <v>60</v>
      </c>
      <c r="F9" s="66">
        <v>26</v>
      </c>
      <c r="G9" s="66">
        <f>SUM(H9:I9)</f>
        <v>15</v>
      </c>
      <c r="H9" s="66">
        <v>10</v>
      </c>
      <c r="I9" s="66">
        <v>5</v>
      </c>
      <c r="J9" s="66">
        <f>SUM(K9:L9)</f>
        <v>1064</v>
      </c>
      <c r="K9" s="66">
        <f t="shared" si="0"/>
        <v>575</v>
      </c>
      <c r="L9" s="66">
        <f t="shared" si="0"/>
        <v>489</v>
      </c>
      <c r="M9" s="66">
        <v>200</v>
      </c>
      <c r="N9" s="66">
        <v>134</v>
      </c>
      <c r="O9" s="66">
        <v>202</v>
      </c>
      <c r="P9" s="66">
        <v>168</v>
      </c>
      <c r="Q9" s="66">
        <v>173</v>
      </c>
      <c r="R9" s="66">
        <v>187</v>
      </c>
      <c r="S9" s="67"/>
      <c r="T9" s="67"/>
      <c r="U9" s="67"/>
    </row>
    <row r="10" spans="1:21" x14ac:dyDescent="0.15">
      <c r="A10" s="67" t="s">
        <v>189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</row>
    <row r="41" spans="1:18" ht="17.25" x14ac:dyDescent="0.2">
      <c r="A41" s="3" t="s">
        <v>85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3.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x14ac:dyDescent="0.15">
      <c r="P43" s="4" t="s">
        <v>12</v>
      </c>
      <c r="R43" s="2" t="s">
        <v>25</v>
      </c>
    </row>
    <row r="44" spans="1:18" ht="24" customHeight="1" x14ac:dyDescent="0.15">
      <c r="A44" s="6" t="s">
        <v>0</v>
      </c>
      <c r="B44" s="6" t="s">
        <v>14</v>
      </c>
      <c r="C44" s="6" t="s">
        <v>15</v>
      </c>
      <c r="D44" s="6" t="s">
        <v>5</v>
      </c>
      <c r="E44" s="6"/>
      <c r="F44" s="6"/>
      <c r="G44" s="6" t="s">
        <v>16</v>
      </c>
      <c r="H44" s="6"/>
      <c r="I44" s="6"/>
      <c r="J44" s="6" t="s">
        <v>26</v>
      </c>
      <c r="K44" s="6"/>
      <c r="L44" s="6"/>
      <c r="M44" s="12" t="s">
        <v>58</v>
      </c>
      <c r="N44" s="12"/>
      <c r="O44" s="12"/>
      <c r="P44" s="12"/>
      <c r="Q44" s="12"/>
      <c r="R44" s="12"/>
    </row>
    <row r="45" spans="1:18" ht="24" customHeight="1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12" t="s">
        <v>18</v>
      </c>
      <c r="N45" s="12"/>
      <c r="O45" s="12" t="s">
        <v>19</v>
      </c>
      <c r="P45" s="12"/>
      <c r="Q45" s="12" t="s">
        <v>20</v>
      </c>
      <c r="R45" s="12"/>
    </row>
    <row r="46" spans="1:18" ht="24" customHeight="1" x14ac:dyDescent="0.15">
      <c r="A46" s="6"/>
      <c r="B46" s="6"/>
      <c r="C46" s="6"/>
      <c r="D46" s="18" t="s">
        <v>2</v>
      </c>
      <c r="E46" s="18" t="s">
        <v>3</v>
      </c>
      <c r="F46" s="18" t="s">
        <v>4</v>
      </c>
      <c r="G46" s="18" t="s">
        <v>2</v>
      </c>
      <c r="H46" s="18" t="s">
        <v>3</v>
      </c>
      <c r="I46" s="18" t="s">
        <v>4</v>
      </c>
      <c r="J46" s="18" t="s">
        <v>2</v>
      </c>
      <c r="K46" s="18" t="s">
        <v>3</v>
      </c>
      <c r="L46" s="18" t="s">
        <v>4</v>
      </c>
      <c r="M46" s="18" t="s">
        <v>3</v>
      </c>
      <c r="N46" s="18" t="s">
        <v>4</v>
      </c>
      <c r="O46" s="18" t="s">
        <v>3</v>
      </c>
      <c r="P46" s="18" t="s">
        <v>4</v>
      </c>
      <c r="Q46" s="18" t="s">
        <v>3</v>
      </c>
      <c r="R46" s="18" t="s">
        <v>4</v>
      </c>
    </row>
    <row r="47" spans="1:18" ht="24" customHeight="1" x14ac:dyDescent="0.15">
      <c r="A47" s="19" t="s">
        <v>64</v>
      </c>
      <c r="B47" s="23">
        <v>2</v>
      </c>
      <c r="C47" s="23">
        <v>42</v>
      </c>
      <c r="D47" s="23">
        <v>102</v>
      </c>
      <c r="E47" s="23">
        <v>74</v>
      </c>
      <c r="F47" s="23">
        <v>28</v>
      </c>
      <c r="G47" s="23">
        <v>18</v>
      </c>
      <c r="H47" s="23">
        <v>6</v>
      </c>
      <c r="I47" s="23">
        <v>12</v>
      </c>
      <c r="J47" s="68">
        <v>1690</v>
      </c>
      <c r="K47" s="24">
        <v>720</v>
      </c>
      <c r="L47" s="24">
        <v>970</v>
      </c>
      <c r="M47" s="24">
        <v>220</v>
      </c>
      <c r="N47" s="23">
        <v>313</v>
      </c>
      <c r="O47" s="23">
        <v>239</v>
      </c>
      <c r="P47" s="23">
        <v>320</v>
      </c>
      <c r="Q47" s="23">
        <v>261</v>
      </c>
      <c r="R47" s="23">
        <v>337</v>
      </c>
    </row>
    <row r="48" spans="1:18" ht="24" customHeight="1" x14ac:dyDescent="0.15">
      <c r="A48" s="19" t="s">
        <v>65</v>
      </c>
      <c r="B48" s="23">
        <v>2</v>
      </c>
      <c r="C48" s="23">
        <v>40</v>
      </c>
      <c r="D48" s="23">
        <v>99</v>
      </c>
      <c r="E48" s="23">
        <v>73</v>
      </c>
      <c r="F48" s="23">
        <v>26</v>
      </c>
      <c r="G48" s="23">
        <v>17</v>
      </c>
      <c r="H48" s="23">
        <v>7</v>
      </c>
      <c r="I48" s="23">
        <v>10</v>
      </c>
      <c r="J48" s="68">
        <v>1592</v>
      </c>
      <c r="K48" s="24">
        <v>693</v>
      </c>
      <c r="L48" s="24">
        <v>899</v>
      </c>
      <c r="M48" s="24">
        <v>239</v>
      </c>
      <c r="N48" s="23">
        <v>275</v>
      </c>
      <c r="O48" s="23">
        <v>215</v>
      </c>
      <c r="P48" s="23">
        <v>307</v>
      </c>
      <c r="Q48" s="23">
        <v>239</v>
      </c>
      <c r="R48" s="23">
        <v>317</v>
      </c>
    </row>
    <row r="49" spans="1:18" ht="24" customHeight="1" x14ac:dyDescent="0.15">
      <c r="A49" s="19" t="s">
        <v>66</v>
      </c>
      <c r="B49" s="23">
        <v>2</v>
      </c>
      <c r="C49" s="23">
        <v>39</v>
      </c>
      <c r="D49" s="23">
        <v>100</v>
      </c>
      <c r="E49" s="23">
        <v>75</v>
      </c>
      <c r="F49" s="23">
        <v>25</v>
      </c>
      <c r="G49" s="23">
        <v>17</v>
      </c>
      <c r="H49" s="23">
        <v>7</v>
      </c>
      <c r="I49" s="23">
        <v>10</v>
      </c>
      <c r="J49" s="68">
        <v>1528</v>
      </c>
      <c r="K49" s="24">
        <v>667</v>
      </c>
      <c r="L49" s="24">
        <v>861</v>
      </c>
      <c r="M49" s="24">
        <v>225</v>
      </c>
      <c r="N49" s="23">
        <v>289</v>
      </c>
      <c r="O49" s="23">
        <v>231</v>
      </c>
      <c r="P49" s="23">
        <v>270</v>
      </c>
      <c r="Q49" s="23">
        <v>211</v>
      </c>
      <c r="R49" s="23">
        <v>302</v>
      </c>
    </row>
    <row r="50" spans="1:18" ht="24" customHeight="1" x14ac:dyDescent="0.15">
      <c r="A50" s="19" t="s">
        <v>67</v>
      </c>
      <c r="B50" s="23">
        <v>2</v>
      </c>
      <c r="C50" s="23">
        <v>38</v>
      </c>
      <c r="D50" s="23">
        <v>101</v>
      </c>
      <c r="E50" s="23">
        <v>69</v>
      </c>
      <c r="F50" s="23">
        <v>32</v>
      </c>
      <c r="G50" s="23">
        <v>18</v>
      </c>
      <c r="H50" s="23">
        <v>6</v>
      </c>
      <c r="I50" s="23">
        <v>12</v>
      </c>
      <c r="J50" s="68">
        <v>1490</v>
      </c>
      <c r="K50" s="69">
        <v>663</v>
      </c>
      <c r="L50" s="69">
        <v>827</v>
      </c>
      <c r="M50" s="69">
        <v>213</v>
      </c>
      <c r="N50" s="23">
        <v>279</v>
      </c>
      <c r="O50" s="23">
        <v>221</v>
      </c>
      <c r="P50" s="23">
        <v>284</v>
      </c>
      <c r="Q50" s="23">
        <v>229</v>
      </c>
      <c r="R50" s="23">
        <v>264</v>
      </c>
    </row>
    <row r="51" spans="1:18" ht="24" customHeight="1" x14ac:dyDescent="0.15">
      <c r="A51" s="19" t="s">
        <v>70</v>
      </c>
      <c r="B51" s="23">
        <v>2</v>
      </c>
      <c r="C51" s="23">
        <v>37</v>
      </c>
      <c r="D51" s="23">
        <v>102</v>
      </c>
      <c r="E51" s="23">
        <v>67</v>
      </c>
      <c r="F51" s="23">
        <v>35</v>
      </c>
      <c r="G51" s="23">
        <v>18</v>
      </c>
      <c r="H51" s="23">
        <v>6</v>
      </c>
      <c r="I51" s="23">
        <v>12</v>
      </c>
      <c r="J51" s="68">
        <v>1472</v>
      </c>
      <c r="K51" s="69">
        <v>652</v>
      </c>
      <c r="L51" s="69">
        <v>820</v>
      </c>
      <c r="M51" s="69">
        <v>227</v>
      </c>
      <c r="N51" s="23">
        <v>266</v>
      </c>
      <c r="O51" s="23">
        <v>208</v>
      </c>
      <c r="P51" s="23">
        <v>273</v>
      </c>
      <c r="Q51" s="23">
        <v>217</v>
      </c>
      <c r="R51" s="23">
        <v>281</v>
      </c>
    </row>
    <row r="52" spans="1:18" ht="24" customHeight="1" x14ac:dyDescent="0.15">
      <c r="A52" s="19" t="s">
        <v>72</v>
      </c>
      <c r="B52" s="23">
        <v>2</v>
      </c>
      <c r="C52" s="23">
        <v>36</v>
      </c>
      <c r="D52" s="23">
        <v>96</v>
      </c>
      <c r="E52" s="23">
        <v>65</v>
      </c>
      <c r="F52" s="23">
        <v>31</v>
      </c>
      <c r="G52" s="23">
        <v>19</v>
      </c>
      <c r="H52" s="23">
        <v>7</v>
      </c>
      <c r="I52" s="23">
        <v>12</v>
      </c>
      <c r="J52" s="68">
        <v>1425</v>
      </c>
      <c r="K52" s="69">
        <v>649</v>
      </c>
      <c r="L52" s="69">
        <v>776</v>
      </c>
      <c r="M52" s="69">
        <v>224</v>
      </c>
      <c r="N52" s="23">
        <v>244</v>
      </c>
      <c r="O52" s="23">
        <v>222</v>
      </c>
      <c r="P52" s="23">
        <v>262</v>
      </c>
      <c r="Q52" s="23">
        <v>203</v>
      </c>
      <c r="R52" s="23">
        <v>270</v>
      </c>
    </row>
    <row r="53" spans="1:18" ht="24" customHeight="1" x14ac:dyDescent="0.15">
      <c r="A53" s="19" t="s">
        <v>73</v>
      </c>
      <c r="B53" s="23">
        <v>2</v>
      </c>
      <c r="C53" s="23">
        <v>36</v>
      </c>
      <c r="D53" s="23">
        <v>87</v>
      </c>
      <c r="E53" s="23">
        <v>58</v>
      </c>
      <c r="F53" s="23">
        <v>29</v>
      </c>
      <c r="G53" s="23">
        <v>21</v>
      </c>
      <c r="H53" s="23">
        <v>5</v>
      </c>
      <c r="I53" s="23">
        <v>16</v>
      </c>
      <c r="J53" s="23">
        <v>1431</v>
      </c>
      <c r="K53" s="23">
        <v>682</v>
      </c>
      <c r="L53" s="23">
        <v>749</v>
      </c>
      <c r="M53" s="23">
        <v>242</v>
      </c>
      <c r="N53" s="23">
        <v>252</v>
      </c>
      <c r="O53" s="23">
        <v>220</v>
      </c>
      <c r="P53" s="23">
        <v>242</v>
      </c>
      <c r="Q53" s="23">
        <v>220</v>
      </c>
      <c r="R53" s="23">
        <v>255</v>
      </c>
    </row>
    <row r="54" spans="1:18" ht="24" customHeight="1" x14ac:dyDescent="0.15">
      <c r="A54" s="19" t="s">
        <v>74</v>
      </c>
      <c r="B54" s="23">
        <v>2</v>
      </c>
      <c r="C54" s="23">
        <v>38</v>
      </c>
      <c r="D54" s="23">
        <v>88</v>
      </c>
      <c r="E54" s="23">
        <v>57</v>
      </c>
      <c r="F54" s="23">
        <v>31</v>
      </c>
      <c r="G54" s="23">
        <v>21</v>
      </c>
      <c r="H54" s="23">
        <v>5</v>
      </c>
      <c r="I54" s="23">
        <v>16</v>
      </c>
      <c r="J54" s="23">
        <v>1426</v>
      </c>
      <c r="K54" s="23">
        <v>678</v>
      </c>
      <c r="L54" s="23">
        <v>748</v>
      </c>
      <c r="M54" s="23">
        <v>217</v>
      </c>
      <c r="N54" s="23">
        <v>264</v>
      </c>
      <c r="O54" s="23">
        <v>242</v>
      </c>
      <c r="P54" s="23">
        <v>244</v>
      </c>
      <c r="Q54" s="23">
        <v>219</v>
      </c>
      <c r="R54" s="23">
        <v>240</v>
      </c>
    </row>
    <row r="55" spans="1:18" ht="24" customHeight="1" x14ac:dyDescent="0.15">
      <c r="A55" s="19" t="s">
        <v>75</v>
      </c>
      <c r="B55" s="23">
        <v>2</v>
      </c>
      <c r="C55" s="23">
        <v>36</v>
      </c>
      <c r="D55" s="23">
        <v>88</v>
      </c>
      <c r="E55" s="23">
        <v>58</v>
      </c>
      <c r="F55" s="23">
        <v>30</v>
      </c>
      <c r="G55" s="23">
        <v>18</v>
      </c>
      <c r="H55" s="23">
        <v>4</v>
      </c>
      <c r="I55" s="23">
        <v>14</v>
      </c>
      <c r="J55" s="23">
        <v>1452</v>
      </c>
      <c r="K55" s="23">
        <v>667</v>
      </c>
      <c r="L55" s="23">
        <v>785</v>
      </c>
      <c r="M55" s="23">
        <v>214</v>
      </c>
      <c r="N55" s="23">
        <v>277</v>
      </c>
      <c r="O55" s="23">
        <v>212</v>
      </c>
      <c r="P55" s="23">
        <v>264</v>
      </c>
      <c r="Q55" s="23">
        <v>241</v>
      </c>
      <c r="R55" s="23">
        <v>244</v>
      </c>
    </row>
    <row r="56" spans="1:18" ht="24" customHeight="1" x14ac:dyDescent="0.15">
      <c r="A56" s="19" t="s">
        <v>76</v>
      </c>
      <c r="B56" s="23">
        <v>2</v>
      </c>
      <c r="C56" s="23">
        <v>37</v>
      </c>
      <c r="D56" s="23">
        <v>106</v>
      </c>
      <c r="E56" s="23">
        <v>64</v>
      </c>
      <c r="F56" s="23">
        <v>42</v>
      </c>
      <c r="G56" s="23">
        <v>21</v>
      </c>
      <c r="H56" s="23">
        <v>5</v>
      </c>
      <c r="I56" s="23">
        <v>16</v>
      </c>
      <c r="J56" s="23">
        <v>1432</v>
      </c>
      <c r="K56" s="23">
        <v>651</v>
      </c>
      <c r="L56" s="23">
        <v>781</v>
      </c>
      <c r="M56" s="23">
        <v>267</v>
      </c>
      <c r="N56" s="23">
        <v>247</v>
      </c>
      <c r="O56" s="23">
        <v>212</v>
      </c>
      <c r="P56" s="23">
        <v>273</v>
      </c>
      <c r="Q56" s="23">
        <v>172</v>
      </c>
      <c r="R56" s="23">
        <v>261</v>
      </c>
    </row>
    <row r="57" spans="1:18" ht="24" customHeight="1" x14ac:dyDescent="0.15">
      <c r="A57" s="19" t="s">
        <v>78</v>
      </c>
      <c r="B57" s="23">
        <v>2</v>
      </c>
      <c r="C57" s="23">
        <v>38</v>
      </c>
      <c r="D57" s="23">
        <v>109</v>
      </c>
      <c r="E57" s="23">
        <v>64</v>
      </c>
      <c r="F57" s="23">
        <v>45</v>
      </c>
      <c r="G57" s="23">
        <v>20</v>
      </c>
      <c r="H57" s="23">
        <v>7</v>
      </c>
      <c r="I57" s="23">
        <v>13</v>
      </c>
      <c r="J57" s="23">
        <v>1509</v>
      </c>
      <c r="K57" s="23">
        <v>714</v>
      </c>
      <c r="L57" s="23">
        <v>795</v>
      </c>
      <c r="M57" s="23">
        <v>245</v>
      </c>
      <c r="N57" s="23">
        <v>279</v>
      </c>
      <c r="O57" s="23">
        <v>262</v>
      </c>
      <c r="P57" s="23">
        <v>244</v>
      </c>
      <c r="Q57" s="23">
        <v>207</v>
      </c>
      <c r="R57" s="23">
        <v>272</v>
      </c>
    </row>
    <row r="58" spans="1:18" ht="24" customHeight="1" x14ac:dyDescent="0.15">
      <c r="A58" s="19" t="s">
        <v>79</v>
      </c>
      <c r="B58" s="23">
        <v>2</v>
      </c>
      <c r="C58" s="23">
        <v>39</v>
      </c>
      <c r="D58" s="23">
        <v>111</v>
      </c>
      <c r="E58" s="23">
        <v>70</v>
      </c>
      <c r="F58" s="23">
        <v>41</v>
      </c>
      <c r="G58" s="23">
        <v>20</v>
      </c>
      <c r="H58" s="23">
        <v>10</v>
      </c>
      <c r="I58" s="23">
        <v>10</v>
      </c>
      <c r="J58" s="23">
        <v>1548</v>
      </c>
      <c r="K58" s="23">
        <v>760</v>
      </c>
      <c r="L58" s="23">
        <v>788</v>
      </c>
      <c r="M58" s="23">
        <v>258</v>
      </c>
      <c r="N58" s="23">
        <v>269</v>
      </c>
      <c r="O58" s="23">
        <v>243</v>
      </c>
      <c r="P58" s="23">
        <v>277</v>
      </c>
      <c r="Q58" s="23">
        <v>259</v>
      </c>
      <c r="R58" s="23">
        <v>242</v>
      </c>
    </row>
    <row r="59" spans="1:18" ht="24" customHeight="1" x14ac:dyDescent="0.15">
      <c r="A59" s="19" t="s">
        <v>90</v>
      </c>
      <c r="B59" s="23">
        <v>2</v>
      </c>
      <c r="C59" s="23">
        <v>39</v>
      </c>
      <c r="D59" s="23">
        <f>SUM(E59:F59)</f>
        <v>115</v>
      </c>
      <c r="E59" s="23">
        <v>71</v>
      </c>
      <c r="F59" s="23">
        <v>44</v>
      </c>
      <c r="G59" s="23">
        <f>SUM(H59:I59)</f>
        <v>21</v>
      </c>
      <c r="H59" s="23">
        <v>8</v>
      </c>
      <c r="I59" s="23">
        <v>13</v>
      </c>
      <c r="J59" s="23">
        <f t="shared" ref="J59:J64" si="1">SUM(K59:L59)</f>
        <v>1532</v>
      </c>
      <c r="K59" s="23">
        <f t="shared" ref="K59:L63" si="2">SUM(M59,O59,Q59)</f>
        <v>719</v>
      </c>
      <c r="L59" s="23">
        <f t="shared" si="2"/>
        <v>813</v>
      </c>
      <c r="M59" s="23">
        <v>226</v>
      </c>
      <c r="N59" s="23">
        <v>275</v>
      </c>
      <c r="O59" s="23">
        <v>254</v>
      </c>
      <c r="P59" s="23">
        <v>265</v>
      </c>
      <c r="Q59" s="23">
        <v>239</v>
      </c>
      <c r="R59" s="23">
        <v>273</v>
      </c>
    </row>
    <row r="60" spans="1:18" ht="24" customHeight="1" x14ac:dyDescent="0.15">
      <c r="A60" s="19" t="s">
        <v>92</v>
      </c>
      <c r="B60" s="23">
        <v>2</v>
      </c>
      <c r="C60" s="23">
        <v>38</v>
      </c>
      <c r="D60" s="23">
        <v>109</v>
      </c>
      <c r="E60" s="23">
        <v>68</v>
      </c>
      <c r="F60" s="23">
        <v>41</v>
      </c>
      <c r="G60" s="23">
        <v>22</v>
      </c>
      <c r="H60" s="23">
        <v>10</v>
      </c>
      <c r="I60" s="23">
        <v>12</v>
      </c>
      <c r="J60" s="23">
        <f t="shared" si="1"/>
        <v>1477</v>
      </c>
      <c r="K60" s="23">
        <f t="shared" si="2"/>
        <v>716</v>
      </c>
      <c r="L60" s="23">
        <f t="shared" si="2"/>
        <v>761</v>
      </c>
      <c r="M60" s="23">
        <v>246</v>
      </c>
      <c r="N60" s="23">
        <v>228</v>
      </c>
      <c r="O60" s="23">
        <v>221</v>
      </c>
      <c r="P60" s="23">
        <v>269</v>
      </c>
      <c r="Q60" s="23">
        <v>249</v>
      </c>
      <c r="R60" s="23">
        <v>264</v>
      </c>
    </row>
    <row r="61" spans="1:18" ht="24" customHeight="1" x14ac:dyDescent="0.15">
      <c r="A61" s="19" t="s">
        <v>209</v>
      </c>
      <c r="B61" s="23">
        <v>2</v>
      </c>
      <c r="C61" s="23">
        <v>37</v>
      </c>
      <c r="D61" s="23">
        <v>93</v>
      </c>
      <c r="E61" s="23">
        <v>58</v>
      </c>
      <c r="F61" s="23">
        <v>35</v>
      </c>
      <c r="G61" s="23">
        <f>SUM(H61:I61)</f>
        <v>16</v>
      </c>
      <c r="H61" s="23">
        <v>7</v>
      </c>
      <c r="I61" s="23">
        <v>9</v>
      </c>
      <c r="J61" s="23">
        <f t="shared" si="1"/>
        <v>1427</v>
      </c>
      <c r="K61" s="23">
        <f t="shared" si="2"/>
        <v>682</v>
      </c>
      <c r="L61" s="23">
        <f t="shared" si="2"/>
        <v>745</v>
      </c>
      <c r="M61" s="23">
        <v>222</v>
      </c>
      <c r="N61" s="23">
        <v>252</v>
      </c>
      <c r="O61" s="23">
        <v>241</v>
      </c>
      <c r="P61" s="23">
        <v>224</v>
      </c>
      <c r="Q61" s="23">
        <v>219</v>
      </c>
      <c r="R61" s="23">
        <v>269</v>
      </c>
    </row>
    <row r="62" spans="1:18" ht="24" customHeight="1" x14ac:dyDescent="0.15">
      <c r="A62" s="19" t="s">
        <v>199</v>
      </c>
      <c r="B62" s="23">
        <v>2</v>
      </c>
      <c r="C62" s="23">
        <v>35</v>
      </c>
      <c r="D62" s="23">
        <f>SUM(E62:F62)</f>
        <v>106</v>
      </c>
      <c r="E62" s="23">
        <v>63</v>
      </c>
      <c r="F62" s="23">
        <v>43</v>
      </c>
      <c r="G62" s="23">
        <f>SUM(H62:I62)</f>
        <v>19</v>
      </c>
      <c r="H62" s="23">
        <v>11</v>
      </c>
      <c r="I62" s="23">
        <v>8</v>
      </c>
      <c r="J62" s="23">
        <f t="shared" si="1"/>
        <v>1362</v>
      </c>
      <c r="K62" s="23">
        <f t="shared" si="2"/>
        <v>677</v>
      </c>
      <c r="L62" s="23">
        <f t="shared" si="2"/>
        <v>685</v>
      </c>
      <c r="M62" s="23">
        <v>221</v>
      </c>
      <c r="N62" s="23">
        <v>218</v>
      </c>
      <c r="O62" s="23">
        <v>219</v>
      </c>
      <c r="P62" s="23">
        <v>249</v>
      </c>
      <c r="Q62" s="23">
        <v>237</v>
      </c>
      <c r="R62" s="23">
        <v>218</v>
      </c>
    </row>
    <row r="63" spans="1:18" ht="24" customHeight="1" x14ac:dyDescent="0.15">
      <c r="A63" s="19" t="s">
        <v>203</v>
      </c>
      <c r="B63" s="23">
        <v>2</v>
      </c>
      <c r="C63" s="23">
        <v>34</v>
      </c>
      <c r="D63" s="23">
        <f>SUM(E63:F63)</f>
        <v>99</v>
      </c>
      <c r="E63" s="23">
        <v>60</v>
      </c>
      <c r="F63" s="23">
        <v>39</v>
      </c>
      <c r="G63" s="23">
        <f>SUM(H63:I63)</f>
        <v>18</v>
      </c>
      <c r="H63" s="23">
        <v>11</v>
      </c>
      <c r="I63" s="23">
        <v>7</v>
      </c>
      <c r="J63" s="23">
        <f t="shared" si="1"/>
        <v>1259</v>
      </c>
      <c r="K63" s="23">
        <f t="shared" si="2"/>
        <v>621</v>
      </c>
      <c r="L63" s="23">
        <f t="shared" si="2"/>
        <v>638</v>
      </c>
      <c r="M63" s="23">
        <v>190</v>
      </c>
      <c r="N63" s="23">
        <v>179</v>
      </c>
      <c r="O63" s="23">
        <v>216</v>
      </c>
      <c r="P63" s="23">
        <v>217</v>
      </c>
      <c r="Q63" s="23">
        <v>215</v>
      </c>
      <c r="R63" s="23">
        <v>242</v>
      </c>
    </row>
    <row r="64" spans="1:18" ht="24" customHeight="1" x14ac:dyDescent="0.15">
      <c r="A64" s="19" t="s">
        <v>207</v>
      </c>
      <c r="B64" s="23">
        <v>2</v>
      </c>
      <c r="C64" s="23">
        <v>33</v>
      </c>
      <c r="D64" s="23">
        <f>SUM(E64:F64)</f>
        <v>101</v>
      </c>
      <c r="E64" s="23">
        <v>62</v>
      </c>
      <c r="F64" s="23">
        <v>39</v>
      </c>
      <c r="G64" s="23">
        <f>SUM(H64:I64)</f>
        <v>19</v>
      </c>
      <c r="H64" s="23">
        <v>10</v>
      </c>
      <c r="I64" s="23">
        <v>9</v>
      </c>
      <c r="J64" s="23">
        <f t="shared" si="1"/>
        <v>1220</v>
      </c>
      <c r="K64" s="23">
        <f>SUM(M64,O64,Q64)</f>
        <v>626</v>
      </c>
      <c r="L64" s="23">
        <f>SUM(N64,P64,R64)</f>
        <v>594</v>
      </c>
      <c r="M64" s="23">
        <v>224</v>
      </c>
      <c r="N64" s="23">
        <v>206</v>
      </c>
      <c r="O64" s="23">
        <v>188</v>
      </c>
      <c r="P64" s="23">
        <v>176</v>
      </c>
      <c r="Q64" s="23">
        <v>214</v>
      </c>
      <c r="R64" s="23">
        <v>212</v>
      </c>
    </row>
    <row r="65" spans="1:18" ht="23.45" customHeight="1" x14ac:dyDescent="0.15">
      <c r="A65" s="19" t="s">
        <v>233</v>
      </c>
      <c r="B65" s="23">
        <v>2</v>
      </c>
      <c r="C65" s="23">
        <v>33</v>
      </c>
      <c r="D65" s="23">
        <f>SUM(E65:F65)</f>
        <v>103</v>
      </c>
      <c r="E65" s="23">
        <v>64</v>
      </c>
      <c r="F65" s="23">
        <v>39</v>
      </c>
      <c r="G65" s="23">
        <f>SUM(H65:I65)</f>
        <v>17</v>
      </c>
      <c r="H65" s="23">
        <v>9</v>
      </c>
      <c r="I65" s="23">
        <v>8</v>
      </c>
      <c r="J65" s="23">
        <f>SUM(K65:L65)</f>
        <v>1194</v>
      </c>
      <c r="K65" s="23">
        <f>SUM(M65,O65,Q65)</f>
        <v>631</v>
      </c>
      <c r="L65" s="23">
        <f>SUM(N65,P65,R65)</f>
        <v>563</v>
      </c>
      <c r="M65" s="23">
        <v>227</v>
      </c>
      <c r="N65" s="23">
        <v>194</v>
      </c>
      <c r="O65" s="23">
        <v>219</v>
      </c>
      <c r="P65" s="23">
        <v>196</v>
      </c>
      <c r="Q65" s="23">
        <v>185</v>
      </c>
      <c r="R65" s="23">
        <v>173</v>
      </c>
    </row>
    <row r="66" spans="1:18" x14ac:dyDescent="0.15">
      <c r="A66" s="2" t="s">
        <v>189</v>
      </c>
    </row>
    <row r="69" spans="1:18" ht="13.5" customHeight="1" x14ac:dyDescent="0.15">
      <c r="A69" s="70"/>
    </row>
    <row r="70" spans="1:18" ht="13.5" customHeight="1" x14ac:dyDescent="0.15">
      <c r="A70" s="70"/>
    </row>
  </sheetData>
  <sheetProtection formatCells="0" insertColumns="0" insertRows="0"/>
  <mergeCells count="20">
    <mergeCell ref="M4:R4"/>
    <mergeCell ref="M5:N5"/>
    <mergeCell ref="O5:P5"/>
    <mergeCell ref="Q5:R5"/>
    <mergeCell ref="A4:A6"/>
    <mergeCell ref="B4:B6"/>
    <mergeCell ref="C4:C6"/>
    <mergeCell ref="D4:F5"/>
    <mergeCell ref="G4:I5"/>
    <mergeCell ref="J4:L5"/>
    <mergeCell ref="M44:R44"/>
    <mergeCell ref="M45:N45"/>
    <mergeCell ref="O45:P45"/>
    <mergeCell ref="Q45:R45"/>
    <mergeCell ref="A44:A46"/>
    <mergeCell ref="B44:B46"/>
    <mergeCell ref="C44:C46"/>
    <mergeCell ref="D44:F45"/>
    <mergeCell ref="G44:I45"/>
    <mergeCell ref="J44:L45"/>
  </mergeCells>
  <phoneticPr fontId="3"/>
  <pageMargins left="0.78740157480314965" right="0.78740157480314965" top="0.98425196850393704" bottom="0.98425196850393704" header="0.51181102362204722" footer="0.51181102362204722"/>
  <pageSetup paperSize="9" scale="81" orientation="landscape" r:id="rId1"/>
  <headerFooter scaleWithDoc="0" alignWithMargins="0">
    <oddFooter>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8B982-AF12-41B4-9FEE-91FE271CC989}">
  <dimension ref="A1:W74"/>
  <sheetViews>
    <sheetView view="pageBreakPreview" zoomScaleNormal="100" zoomScaleSheetLayoutView="100" workbookViewId="0"/>
  </sheetViews>
  <sheetFormatPr defaultRowHeight="13.5" x14ac:dyDescent="0.15"/>
  <cols>
    <col min="1" max="16384" width="9" style="2"/>
  </cols>
  <sheetData>
    <row r="1" spans="1:23" ht="17.25" customHeight="1" x14ac:dyDescent="0.2">
      <c r="A1" s="3" t="s">
        <v>181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1.25" customHeight="1" x14ac:dyDescent="0.15"/>
    <row r="3" spans="1:23" x14ac:dyDescent="0.15">
      <c r="I3" s="4" t="s">
        <v>12</v>
      </c>
      <c r="K3" s="2" t="s">
        <v>25</v>
      </c>
    </row>
    <row r="4" spans="1:23" ht="15.75" customHeight="1" x14ac:dyDescent="0.15">
      <c r="A4" s="71" t="s">
        <v>0</v>
      </c>
      <c r="B4" s="71" t="s">
        <v>14</v>
      </c>
      <c r="C4" s="71" t="s">
        <v>5</v>
      </c>
      <c r="D4" s="71"/>
      <c r="E4" s="71"/>
      <c r="F4" s="71" t="s">
        <v>26</v>
      </c>
      <c r="G4" s="71"/>
      <c r="H4" s="72"/>
      <c r="I4" s="73" t="s">
        <v>77</v>
      </c>
      <c r="J4" s="73"/>
      <c r="K4" s="74"/>
      <c r="L4" s="67"/>
      <c r="M4" s="67"/>
    </row>
    <row r="5" spans="1:23" ht="15.75" customHeight="1" x14ac:dyDescent="0.15">
      <c r="A5" s="71"/>
      <c r="B5" s="71"/>
      <c r="C5" s="71"/>
      <c r="D5" s="71"/>
      <c r="E5" s="71"/>
      <c r="F5" s="71"/>
      <c r="G5" s="71"/>
      <c r="H5" s="72"/>
      <c r="I5" s="75"/>
      <c r="J5" s="75"/>
      <c r="K5" s="76"/>
      <c r="L5" s="67"/>
      <c r="M5" s="67"/>
    </row>
    <row r="6" spans="1:23" ht="20.25" customHeight="1" x14ac:dyDescent="0.15">
      <c r="A6" s="71"/>
      <c r="B6" s="71"/>
      <c r="C6" s="77" t="s">
        <v>2</v>
      </c>
      <c r="D6" s="77" t="s">
        <v>3</v>
      </c>
      <c r="E6" s="77" t="s">
        <v>4</v>
      </c>
      <c r="F6" s="77" t="s">
        <v>2</v>
      </c>
      <c r="G6" s="77" t="s">
        <v>3</v>
      </c>
      <c r="H6" s="78" t="s">
        <v>4</v>
      </c>
      <c r="I6" s="79" t="s">
        <v>14</v>
      </c>
      <c r="J6" s="77" t="s">
        <v>3</v>
      </c>
      <c r="K6" s="77" t="s">
        <v>4</v>
      </c>
      <c r="L6" s="80"/>
      <c r="M6" s="80"/>
      <c r="N6" s="81"/>
      <c r="O6" s="81"/>
      <c r="P6" s="81"/>
      <c r="Q6" s="81"/>
      <c r="R6" s="81"/>
      <c r="S6" s="81"/>
      <c r="T6" s="81"/>
      <c r="U6" s="81"/>
      <c r="V6" s="81"/>
      <c r="W6" s="81"/>
    </row>
    <row r="7" spans="1:23" ht="18" customHeight="1" x14ac:dyDescent="0.15">
      <c r="A7" s="65" t="s">
        <v>266</v>
      </c>
      <c r="B7" s="66">
        <v>1</v>
      </c>
      <c r="C7" s="66">
        <f>SUM(D7:E7)</f>
        <v>8</v>
      </c>
      <c r="D7" s="66">
        <v>2</v>
      </c>
      <c r="E7" s="66">
        <v>6</v>
      </c>
      <c r="F7" s="66">
        <f>SUM(G7:H7)</f>
        <v>144</v>
      </c>
      <c r="G7" s="66">
        <v>78</v>
      </c>
      <c r="H7" s="82">
        <v>66</v>
      </c>
      <c r="I7" s="83">
        <v>0</v>
      </c>
      <c r="J7" s="66">
        <v>0</v>
      </c>
      <c r="K7" s="66">
        <v>0</v>
      </c>
      <c r="L7" s="67"/>
      <c r="M7" s="67"/>
    </row>
    <row r="8" spans="1:23" ht="17.25" customHeight="1" x14ac:dyDescent="0.15">
      <c r="A8" s="67" t="s">
        <v>268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9" spans="1:23" ht="15.75" customHeight="1" x14ac:dyDescent="0.15">
      <c r="A9" s="57"/>
    </row>
    <row r="10" spans="1:23" ht="15.75" customHeight="1" x14ac:dyDescent="0.15">
      <c r="A10" s="57"/>
    </row>
    <row r="11" spans="1:23" ht="15.75" customHeight="1" x14ac:dyDescent="0.15">
      <c r="A11" s="57"/>
    </row>
    <row r="12" spans="1:23" ht="15.75" customHeight="1" x14ac:dyDescent="0.15">
      <c r="A12" s="57"/>
    </row>
    <row r="13" spans="1:23" ht="15.75" customHeight="1" x14ac:dyDescent="0.15">
      <c r="A13" s="57"/>
    </row>
    <row r="14" spans="1:23" ht="15.75" customHeight="1" x14ac:dyDescent="0.15">
      <c r="A14" s="57"/>
    </row>
    <row r="15" spans="1:23" ht="15.75" customHeight="1" x14ac:dyDescent="0.15">
      <c r="A15" s="57"/>
    </row>
    <row r="16" spans="1:23" ht="15.75" customHeight="1" x14ac:dyDescent="0.15">
      <c r="A16" s="57"/>
    </row>
    <row r="17" spans="1:23" ht="15.75" customHeight="1" x14ac:dyDescent="0.15">
      <c r="A17" s="57"/>
    </row>
    <row r="18" spans="1:23" ht="15.75" customHeight="1" x14ac:dyDescent="0.15">
      <c r="A18" s="57"/>
    </row>
    <row r="19" spans="1:23" ht="15.75" customHeight="1" x14ac:dyDescent="0.15">
      <c r="A19" s="57"/>
    </row>
    <row r="20" spans="1:23" ht="15.75" customHeight="1" x14ac:dyDescent="0.15">
      <c r="A20" s="57"/>
    </row>
    <row r="21" spans="1:23" ht="15.75" customHeight="1" x14ac:dyDescent="0.15">
      <c r="A21" s="57"/>
    </row>
    <row r="22" spans="1:23" ht="15.75" customHeight="1" x14ac:dyDescent="0.15">
      <c r="A22" s="57"/>
    </row>
    <row r="23" spans="1:23" ht="15.75" customHeight="1" x14ac:dyDescent="0.15">
      <c r="A23" s="57"/>
    </row>
    <row r="24" spans="1:23" ht="15.75" customHeight="1" x14ac:dyDescent="0.15">
      <c r="A24" s="57"/>
    </row>
    <row r="25" spans="1:23" ht="15.75" customHeight="1" x14ac:dyDescent="0.15">
      <c r="A25" s="57"/>
    </row>
    <row r="26" spans="1:23" ht="15.75" customHeight="1" x14ac:dyDescent="0.15">
      <c r="A26" s="57"/>
    </row>
    <row r="27" spans="1:23" ht="18" customHeight="1" x14ac:dyDescent="0.15">
      <c r="A27" s="57"/>
    </row>
    <row r="28" spans="1:23" ht="17.25" customHeight="1" x14ac:dyDescent="0.15"/>
    <row r="32" spans="1:23" ht="17.25" customHeight="1" x14ac:dyDescent="0.2">
      <c r="A32" s="3" t="s">
        <v>181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1.25" customHeight="1" x14ac:dyDescent="0.15"/>
    <row r="34" spans="1:23" x14ac:dyDescent="0.15">
      <c r="I34" s="4" t="s">
        <v>12</v>
      </c>
      <c r="K34" s="2" t="s">
        <v>25</v>
      </c>
    </row>
    <row r="35" spans="1:23" ht="15.75" customHeight="1" x14ac:dyDescent="0.15">
      <c r="A35" s="6" t="s">
        <v>0</v>
      </c>
      <c r="B35" s="6" t="s">
        <v>14</v>
      </c>
      <c r="C35" s="6" t="s">
        <v>5</v>
      </c>
      <c r="D35" s="6"/>
      <c r="E35" s="6"/>
      <c r="F35" s="6" t="s">
        <v>26</v>
      </c>
      <c r="G35" s="6"/>
      <c r="H35" s="84"/>
      <c r="I35" s="36" t="s">
        <v>77</v>
      </c>
      <c r="J35" s="36"/>
      <c r="K35" s="37"/>
    </row>
    <row r="36" spans="1:23" ht="15.75" customHeight="1" x14ac:dyDescent="0.15">
      <c r="A36" s="6"/>
      <c r="B36" s="6"/>
      <c r="C36" s="6"/>
      <c r="D36" s="6"/>
      <c r="E36" s="6"/>
      <c r="F36" s="6"/>
      <c r="G36" s="6"/>
      <c r="H36" s="84"/>
      <c r="I36" s="40"/>
      <c r="J36" s="40"/>
      <c r="K36" s="41"/>
    </row>
    <row r="37" spans="1:23" ht="20.25" customHeight="1" x14ac:dyDescent="0.15">
      <c r="A37" s="6"/>
      <c r="B37" s="6"/>
      <c r="C37" s="18" t="s">
        <v>2</v>
      </c>
      <c r="D37" s="18" t="s">
        <v>3</v>
      </c>
      <c r="E37" s="18" t="s">
        <v>4</v>
      </c>
      <c r="F37" s="18" t="s">
        <v>2</v>
      </c>
      <c r="G37" s="18" t="s">
        <v>3</v>
      </c>
      <c r="H37" s="85" t="s">
        <v>4</v>
      </c>
      <c r="I37" s="86" t="s">
        <v>14</v>
      </c>
      <c r="J37" s="18" t="s">
        <v>3</v>
      </c>
      <c r="K37" s="18" t="s">
        <v>4</v>
      </c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</row>
    <row r="38" spans="1:23" ht="15.75" customHeight="1" x14ac:dyDescent="0.15">
      <c r="A38" s="19" t="s">
        <v>64</v>
      </c>
      <c r="B38" s="23">
        <v>1</v>
      </c>
      <c r="C38" s="23">
        <v>1</v>
      </c>
      <c r="D38" s="23">
        <v>0</v>
      </c>
      <c r="E38" s="23">
        <v>1</v>
      </c>
      <c r="F38" s="23">
        <v>19</v>
      </c>
      <c r="G38" s="23">
        <v>8</v>
      </c>
      <c r="H38" s="87">
        <v>11</v>
      </c>
      <c r="I38" s="88">
        <v>1</v>
      </c>
      <c r="J38" s="23">
        <v>8</v>
      </c>
      <c r="K38" s="23">
        <v>11</v>
      </c>
    </row>
    <row r="39" spans="1:23" ht="15.75" customHeight="1" x14ac:dyDescent="0.15">
      <c r="A39" s="19" t="s">
        <v>65</v>
      </c>
      <c r="B39" s="23">
        <v>1</v>
      </c>
      <c r="C39" s="23">
        <v>1</v>
      </c>
      <c r="D39" s="23">
        <v>0</v>
      </c>
      <c r="E39" s="23">
        <v>1</v>
      </c>
      <c r="F39" s="23">
        <v>14</v>
      </c>
      <c r="G39" s="23">
        <v>5</v>
      </c>
      <c r="H39" s="87">
        <v>9</v>
      </c>
      <c r="I39" s="88">
        <v>1</v>
      </c>
      <c r="J39" s="23">
        <v>5</v>
      </c>
      <c r="K39" s="23">
        <v>9</v>
      </c>
    </row>
    <row r="40" spans="1:23" ht="15.75" customHeight="1" x14ac:dyDescent="0.15">
      <c r="A40" s="19" t="s">
        <v>66</v>
      </c>
      <c r="B40" s="23">
        <v>1</v>
      </c>
      <c r="C40" s="23">
        <v>1</v>
      </c>
      <c r="D40" s="23">
        <v>0</v>
      </c>
      <c r="E40" s="23">
        <v>1</v>
      </c>
      <c r="F40" s="23">
        <v>15</v>
      </c>
      <c r="G40" s="23">
        <v>6</v>
      </c>
      <c r="H40" s="87">
        <v>9</v>
      </c>
      <c r="I40" s="88">
        <v>1</v>
      </c>
      <c r="J40" s="23">
        <v>6</v>
      </c>
      <c r="K40" s="23">
        <v>9</v>
      </c>
    </row>
    <row r="41" spans="1:23" ht="15.75" customHeight="1" x14ac:dyDescent="0.15">
      <c r="A41" s="19" t="s">
        <v>67</v>
      </c>
      <c r="B41" s="23">
        <v>1</v>
      </c>
      <c r="C41" s="23">
        <v>1</v>
      </c>
      <c r="D41" s="23">
        <v>0</v>
      </c>
      <c r="E41" s="23">
        <v>1</v>
      </c>
      <c r="F41" s="23">
        <v>16</v>
      </c>
      <c r="G41" s="23">
        <v>9</v>
      </c>
      <c r="H41" s="87">
        <v>7</v>
      </c>
      <c r="I41" s="88">
        <v>1</v>
      </c>
      <c r="J41" s="23">
        <v>9</v>
      </c>
      <c r="K41" s="23">
        <v>7</v>
      </c>
    </row>
    <row r="42" spans="1:23" ht="15.75" customHeight="1" x14ac:dyDescent="0.15">
      <c r="A42" s="19" t="s">
        <v>70</v>
      </c>
      <c r="B42" s="23">
        <v>1</v>
      </c>
      <c r="C42" s="23">
        <v>1</v>
      </c>
      <c r="D42" s="23">
        <v>0</v>
      </c>
      <c r="E42" s="23">
        <v>1</v>
      </c>
      <c r="F42" s="23">
        <v>24</v>
      </c>
      <c r="G42" s="23">
        <v>12</v>
      </c>
      <c r="H42" s="87">
        <v>12</v>
      </c>
      <c r="I42" s="88">
        <v>1</v>
      </c>
      <c r="J42" s="23">
        <v>12</v>
      </c>
      <c r="K42" s="23">
        <v>12</v>
      </c>
    </row>
    <row r="43" spans="1:23" ht="15.75" customHeight="1" x14ac:dyDescent="0.15">
      <c r="A43" s="19" t="s">
        <v>72</v>
      </c>
      <c r="B43" s="23">
        <v>1</v>
      </c>
      <c r="C43" s="23">
        <v>1</v>
      </c>
      <c r="D43" s="23">
        <v>0</v>
      </c>
      <c r="E43" s="23">
        <v>1</v>
      </c>
      <c r="F43" s="23">
        <v>24</v>
      </c>
      <c r="G43" s="23">
        <v>12</v>
      </c>
      <c r="H43" s="87">
        <v>12</v>
      </c>
      <c r="I43" s="88">
        <v>1</v>
      </c>
      <c r="J43" s="23">
        <v>12</v>
      </c>
      <c r="K43" s="23">
        <v>12</v>
      </c>
    </row>
    <row r="44" spans="1:23" ht="15.75" customHeight="1" x14ac:dyDescent="0.15">
      <c r="A44" s="19" t="s">
        <v>73</v>
      </c>
      <c r="B44" s="23">
        <v>1</v>
      </c>
      <c r="C44" s="23">
        <v>1</v>
      </c>
      <c r="D44" s="23">
        <v>0</v>
      </c>
      <c r="E44" s="23">
        <v>1</v>
      </c>
      <c r="F44" s="23">
        <f>SUM(G44:H44)</f>
        <v>30</v>
      </c>
      <c r="G44" s="23">
        <v>13</v>
      </c>
      <c r="H44" s="87">
        <v>17</v>
      </c>
      <c r="I44" s="88">
        <v>1</v>
      </c>
      <c r="J44" s="23">
        <v>13</v>
      </c>
      <c r="K44" s="23">
        <v>17</v>
      </c>
    </row>
    <row r="45" spans="1:23" ht="15.75" customHeight="1" x14ac:dyDescent="0.15">
      <c r="A45" s="19" t="s">
        <v>74</v>
      </c>
      <c r="B45" s="23">
        <v>1</v>
      </c>
      <c r="C45" s="23">
        <v>1</v>
      </c>
      <c r="D45" s="23">
        <v>0</v>
      </c>
      <c r="E45" s="23">
        <v>1</v>
      </c>
      <c r="F45" s="23">
        <v>32</v>
      </c>
      <c r="G45" s="23">
        <v>13</v>
      </c>
      <c r="H45" s="87">
        <v>19</v>
      </c>
      <c r="I45" s="88">
        <v>1</v>
      </c>
      <c r="J45" s="23">
        <v>13</v>
      </c>
      <c r="K45" s="23">
        <v>19</v>
      </c>
    </row>
    <row r="46" spans="1:23" ht="15.75" customHeight="1" x14ac:dyDescent="0.15">
      <c r="A46" s="19" t="s">
        <v>75</v>
      </c>
      <c r="B46" s="23">
        <v>1</v>
      </c>
      <c r="C46" s="23">
        <v>1</v>
      </c>
      <c r="D46" s="23">
        <v>0</v>
      </c>
      <c r="E46" s="23">
        <v>1</v>
      </c>
      <c r="F46" s="23">
        <v>28</v>
      </c>
      <c r="G46" s="23">
        <v>11</v>
      </c>
      <c r="H46" s="87">
        <v>17</v>
      </c>
      <c r="I46" s="88">
        <v>1</v>
      </c>
      <c r="J46" s="23">
        <v>11</v>
      </c>
      <c r="K46" s="23">
        <v>17</v>
      </c>
    </row>
    <row r="47" spans="1:23" ht="15.75" customHeight="1" x14ac:dyDescent="0.15">
      <c r="A47" s="19" t="s">
        <v>76</v>
      </c>
      <c r="B47" s="23">
        <v>1</v>
      </c>
      <c r="C47" s="23">
        <v>1</v>
      </c>
      <c r="D47" s="23">
        <v>0</v>
      </c>
      <c r="E47" s="23">
        <v>1</v>
      </c>
      <c r="F47" s="23">
        <v>33</v>
      </c>
      <c r="G47" s="23">
        <v>17</v>
      </c>
      <c r="H47" s="87">
        <v>16</v>
      </c>
      <c r="I47" s="88">
        <v>1</v>
      </c>
      <c r="J47" s="23">
        <v>17</v>
      </c>
      <c r="K47" s="23">
        <v>16</v>
      </c>
    </row>
    <row r="48" spans="1:23" ht="15.75" customHeight="1" x14ac:dyDescent="0.15">
      <c r="A48" s="19" t="s">
        <v>78</v>
      </c>
      <c r="B48" s="23">
        <v>2</v>
      </c>
      <c r="C48" s="23">
        <v>4</v>
      </c>
      <c r="D48" s="23">
        <v>1</v>
      </c>
      <c r="E48" s="23">
        <v>3</v>
      </c>
      <c r="F48" s="23">
        <v>109</v>
      </c>
      <c r="G48" s="23">
        <v>71</v>
      </c>
      <c r="H48" s="87">
        <v>38</v>
      </c>
      <c r="I48" s="88">
        <v>1</v>
      </c>
      <c r="J48" s="23">
        <v>20</v>
      </c>
      <c r="K48" s="23">
        <v>6</v>
      </c>
    </row>
    <row r="49" spans="1:11" ht="15.75" customHeight="1" x14ac:dyDescent="0.15">
      <c r="A49" s="19" t="s">
        <v>79</v>
      </c>
      <c r="B49" s="23">
        <v>2</v>
      </c>
      <c r="C49" s="23">
        <v>4</v>
      </c>
      <c r="D49" s="23">
        <v>1</v>
      </c>
      <c r="E49" s="23">
        <v>3</v>
      </c>
      <c r="F49" s="23">
        <f t="shared" ref="F49:F54" si="0">SUM(G49:H49)</f>
        <v>114</v>
      </c>
      <c r="G49" s="23">
        <v>72</v>
      </c>
      <c r="H49" s="89">
        <v>42</v>
      </c>
      <c r="I49" s="90">
        <v>1</v>
      </c>
      <c r="J49" s="23">
        <v>19</v>
      </c>
      <c r="K49" s="23">
        <v>4</v>
      </c>
    </row>
    <row r="50" spans="1:11" ht="15.75" customHeight="1" x14ac:dyDescent="0.15">
      <c r="A50" s="19" t="s">
        <v>90</v>
      </c>
      <c r="B50" s="23">
        <v>2</v>
      </c>
      <c r="C50" s="23">
        <f t="shared" ref="C50:C55" si="1">SUM(D50:E50)</f>
        <v>8</v>
      </c>
      <c r="D50" s="23">
        <v>2</v>
      </c>
      <c r="E50" s="23">
        <v>6</v>
      </c>
      <c r="F50" s="23">
        <f t="shared" si="0"/>
        <v>151</v>
      </c>
      <c r="G50" s="23">
        <v>93</v>
      </c>
      <c r="H50" s="89">
        <v>58</v>
      </c>
      <c r="I50" s="90">
        <v>1</v>
      </c>
      <c r="J50" s="23">
        <v>11</v>
      </c>
      <c r="K50" s="23">
        <v>14</v>
      </c>
    </row>
    <row r="51" spans="1:11" ht="15.75" customHeight="1" x14ac:dyDescent="0.15">
      <c r="A51" s="19" t="s">
        <v>92</v>
      </c>
      <c r="B51" s="23">
        <v>2</v>
      </c>
      <c r="C51" s="23">
        <f t="shared" si="1"/>
        <v>6</v>
      </c>
      <c r="D51" s="23">
        <v>2</v>
      </c>
      <c r="E51" s="23">
        <v>4</v>
      </c>
      <c r="F51" s="23">
        <f t="shared" si="0"/>
        <v>169</v>
      </c>
      <c r="G51" s="23">
        <v>96</v>
      </c>
      <c r="H51" s="89">
        <v>73</v>
      </c>
      <c r="I51" s="90">
        <v>1</v>
      </c>
      <c r="J51" s="23">
        <v>10</v>
      </c>
      <c r="K51" s="23">
        <v>14</v>
      </c>
    </row>
    <row r="52" spans="1:11" ht="15.75" customHeight="1" x14ac:dyDescent="0.15">
      <c r="A52" s="19" t="s">
        <v>209</v>
      </c>
      <c r="B52" s="23">
        <v>2</v>
      </c>
      <c r="C52" s="23">
        <f t="shared" si="1"/>
        <v>6</v>
      </c>
      <c r="D52" s="23">
        <v>2</v>
      </c>
      <c r="E52" s="23">
        <v>4</v>
      </c>
      <c r="F52" s="23">
        <f t="shared" si="0"/>
        <v>146</v>
      </c>
      <c r="G52" s="23">
        <v>84</v>
      </c>
      <c r="H52" s="87">
        <v>62</v>
      </c>
      <c r="I52" s="88">
        <v>1</v>
      </c>
      <c r="J52" s="23">
        <v>15</v>
      </c>
      <c r="K52" s="23">
        <v>14</v>
      </c>
    </row>
    <row r="53" spans="1:11" ht="15.75" customHeight="1" x14ac:dyDescent="0.15">
      <c r="A53" s="19" t="s">
        <v>199</v>
      </c>
      <c r="B53" s="23">
        <v>2</v>
      </c>
      <c r="C53" s="23">
        <f t="shared" si="1"/>
        <v>7</v>
      </c>
      <c r="D53" s="23">
        <v>0</v>
      </c>
      <c r="E53" s="23">
        <v>7</v>
      </c>
      <c r="F53" s="23">
        <f t="shared" si="0"/>
        <v>113</v>
      </c>
      <c r="G53" s="23">
        <v>61</v>
      </c>
      <c r="H53" s="87">
        <v>52</v>
      </c>
      <c r="I53" s="88">
        <v>1</v>
      </c>
      <c r="J53" s="23">
        <v>16</v>
      </c>
      <c r="K53" s="23">
        <v>15</v>
      </c>
    </row>
    <row r="54" spans="1:11" ht="15.75" customHeight="1" x14ac:dyDescent="0.15">
      <c r="A54" s="19" t="s">
        <v>203</v>
      </c>
      <c r="B54" s="23">
        <v>2</v>
      </c>
      <c r="C54" s="23">
        <f t="shared" si="1"/>
        <v>6</v>
      </c>
      <c r="D54" s="23">
        <v>0</v>
      </c>
      <c r="E54" s="23">
        <v>6</v>
      </c>
      <c r="F54" s="23">
        <f t="shared" si="0"/>
        <v>56</v>
      </c>
      <c r="G54" s="23">
        <v>27</v>
      </c>
      <c r="H54" s="87">
        <v>29</v>
      </c>
      <c r="I54" s="88">
        <v>1</v>
      </c>
      <c r="J54" s="23">
        <v>2</v>
      </c>
      <c r="K54" s="23">
        <v>2</v>
      </c>
    </row>
    <row r="55" spans="1:11" ht="15.75" customHeight="1" x14ac:dyDescent="0.15">
      <c r="A55" s="19" t="s">
        <v>207</v>
      </c>
      <c r="B55" s="23">
        <v>2</v>
      </c>
      <c r="C55" s="23">
        <f t="shared" si="1"/>
        <v>6</v>
      </c>
      <c r="D55" s="23">
        <v>1</v>
      </c>
      <c r="E55" s="23">
        <v>5</v>
      </c>
      <c r="F55" s="23">
        <f>SUM(G55:H55)</f>
        <v>71</v>
      </c>
      <c r="G55" s="23">
        <v>37</v>
      </c>
      <c r="H55" s="87">
        <v>34</v>
      </c>
      <c r="I55" s="88">
        <v>1</v>
      </c>
      <c r="J55" s="23">
        <v>0</v>
      </c>
      <c r="K55" s="23">
        <v>0</v>
      </c>
    </row>
    <row r="56" spans="1:11" ht="15.75" customHeight="1" x14ac:dyDescent="0.15">
      <c r="A56" s="19" t="s">
        <v>233</v>
      </c>
      <c r="B56" s="23">
        <v>2</v>
      </c>
      <c r="C56" s="23">
        <f>SUM(D56:E56)</f>
        <v>5</v>
      </c>
      <c r="D56" s="23">
        <v>1</v>
      </c>
      <c r="E56" s="23">
        <v>4</v>
      </c>
      <c r="F56" s="23">
        <f>SUM(G56:H56)</f>
        <v>155</v>
      </c>
      <c r="G56" s="23">
        <v>79</v>
      </c>
      <c r="H56" s="87">
        <v>76</v>
      </c>
      <c r="I56" s="88">
        <v>1</v>
      </c>
      <c r="J56" s="23">
        <v>0</v>
      </c>
      <c r="K56" s="23">
        <v>0</v>
      </c>
    </row>
    <row r="57" spans="1:11" ht="15.75" customHeight="1" x14ac:dyDescent="0.15">
      <c r="A57" s="19" t="s">
        <v>246</v>
      </c>
      <c r="B57" s="23">
        <v>2</v>
      </c>
      <c r="C57" s="23">
        <f>SUM(D57:E57)</f>
        <v>5</v>
      </c>
      <c r="D57" s="23">
        <v>1</v>
      </c>
      <c r="E57" s="23">
        <v>4</v>
      </c>
      <c r="F57" s="23">
        <f>SUM(G57:H57)</f>
        <v>138</v>
      </c>
      <c r="G57" s="23">
        <v>56</v>
      </c>
      <c r="H57" s="87">
        <v>82</v>
      </c>
      <c r="I57" s="88">
        <v>1</v>
      </c>
      <c r="J57" s="23">
        <v>0</v>
      </c>
      <c r="K57" s="23">
        <v>0</v>
      </c>
    </row>
    <row r="58" spans="1:11" ht="18" customHeight="1" x14ac:dyDescent="0.15">
      <c r="A58" s="19" t="s">
        <v>258</v>
      </c>
      <c r="B58" s="23">
        <v>1</v>
      </c>
      <c r="C58" s="23">
        <f>SUM(D58:E58)</f>
        <v>6</v>
      </c>
      <c r="D58" s="23">
        <v>1</v>
      </c>
      <c r="E58" s="23">
        <v>5</v>
      </c>
      <c r="F58" s="23">
        <f>SUM(G58:H58)</f>
        <v>151</v>
      </c>
      <c r="G58" s="23">
        <v>67</v>
      </c>
      <c r="H58" s="87">
        <v>84</v>
      </c>
      <c r="I58" s="88">
        <v>0</v>
      </c>
      <c r="J58" s="23">
        <v>0</v>
      </c>
      <c r="K58" s="23">
        <v>0</v>
      </c>
    </row>
    <row r="59" spans="1:11" ht="17.25" customHeight="1" x14ac:dyDescent="0.15">
      <c r="A59" s="2" t="s">
        <v>268</v>
      </c>
    </row>
    <row r="60" spans="1:11" ht="17.25" customHeight="1" x14ac:dyDescent="0.15"/>
    <row r="61" spans="1:11" ht="17.25" customHeight="1" x14ac:dyDescent="0.15"/>
    <row r="62" spans="1:11" ht="17.25" customHeight="1" x14ac:dyDescent="0.15"/>
    <row r="63" spans="1:11" ht="17.25" customHeight="1" x14ac:dyDescent="0.15"/>
    <row r="64" spans="1:11" ht="17.25" customHeight="1" x14ac:dyDescent="0.15"/>
    <row r="65" s="2" customFormat="1" ht="17.25" customHeight="1" x14ac:dyDescent="0.15"/>
    <row r="66" s="2" customFormat="1" ht="17.25" customHeight="1" x14ac:dyDescent="0.15"/>
    <row r="67" s="2" customFormat="1" ht="17.25" customHeight="1" x14ac:dyDescent="0.15"/>
    <row r="68" s="2" customFormat="1" ht="17.25" customHeight="1" x14ac:dyDescent="0.15"/>
    <row r="69" s="2" customFormat="1" ht="17.25" customHeight="1" x14ac:dyDescent="0.15"/>
    <row r="70" s="2" customFormat="1" ht="17.25" customHeight="1" x14ac:dyDescent="0.15"/>
    <row r="71" s="2" customFormat="1" ht="17.25" customHeight="1" x14ac:dyDescent="0.15"/>
    <row r="72" s="2" customFormat="1" ht="17.25" customHeight="1" x14ac:dyDescent="0.15"/>
    <row r="73" s="2" customFormat="1" ht="17.25" customHeight="1" x14ac:dyDescent="0.15"/>
    <row r="74" s="2" customFormat="1" ht="17.25" customHeight="1" x14ac:dyDescent="0.15"/>
  </sheetData>
  <sheetProtection formatCells="0" insertColumns="0" insertRows="0"/>
  <mergeCells count="10">
    <mergeCell ref="I35:K36"/>
    <mergeCell ref="A35:A37"/>
    <mergeCell ref="B35:B37"/>
    <mergeCell ref="C35:E36"/>
    <mergeCell ref="F35:H36"/>
    <mergeCell ref="A4:A6"/>
    <mergeCell ref="B4:B6"/>
    <mergeCell ref="C4:E5"/>
    <mergeCell ref="F4:H5"/>
    <mergeCell ref="I4:K5"/>
  </mergeCells>
  <phoneticPr fontId="3"/>
  <pageMargins left="0.78740157480314965" right="0.78740157480314965" top="0.98425196850393704" bottom="0.98425196850393704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29089-DFF0-41B1-9629-4F9B74522B05}">
  <dimension ref="A1:AR82"/>
  <sheetViews>
    <sheetView view="pageBreakPreview" zoomScaleNormal="100" zoomScaleSheetLayoutView="100" workbookViewId="0"/>
  </sheetViews>
  <sheetFormatPr defaultRowHeight="13.5" x14ac:dyDescent="0.15"/>
  <cols>
    <col min="1" max="1" width="9" style="2"/>
    <col min="2" max="4" width="6.875" style="2" customWidth="1"/>
    <col min="5" max="10" width="8.5" style="2" customWidth="1"/>
    <col min="11" max="13" width="6.875" style="2" customWidth="1"/>
    <col min="14" max="16" width="9" style="2"/>
    <col min="17" max="22" width="5.375" style="2" customWidth="1"/>
    <col min="23" max="23" width="7.5" style="2" customWidth="1"/>
    <col min="24" max="24" width="7.125" style="2" customWidth="1"/>
    <col min="25" max="16384" width="9" style="2"/>
  </cols>
  <sheetData>
    <row r="1" spans="1:44" s="3" customFormat="1" ht="17.25" x14ac:dyDescent="0.2">
      <c r="A1" s="3" t="s">
        <v>86</v>
      </c>
    </row>
    <row r="2" spans="1:44" s="3" customFormat="1" ht="12.95" customHeight="1" x14ac:dyDescent="0.2"/>
    <row r="3" spans="1:44" s="3" customFormat="1" ht="17.2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91"/>
      <c r="O3" s="91"/>
      <c r="P3" s="91"/>
      <c r="Q3" s="2"/>
      <c r="R3" s="2"/>
      <c r="S3" s="2"/>
      <c r="T3" s="2"/>
      <c r="U3" s="2"/>
      <c r="V3" s="2"/>
      <c r="X3" s="92" t="s">
        <v>35</v>
      </c>
    </row>
    <row r="4" spans="1:44" s="3" customFormat="1" ht="22.5" customHeight="1" x14ac:dyDescent="0.2">
      <c r="A4" s="93" t="s">
        <v>28</v>
      </c>
      <c r="B4" s="35" t="s">
        <v>263</v>
      </c>
      <c r="C4" s="36"/>
      <c r="D4" s="37"/>
      <c r="E4" s="94" t="s">
        <v>264</v>
      </c>
      <c r="F4" s="94"/>
      <c r="G4" s="94"/>
      <c r="H4" s="95" t="s">
        <v>185</v>
      </c>
      <c r="I4" s="96"/>
      <c r="J4" s="97"/>
      <c r="K4" s="98" t="s">
        <v>183</v>
      </c>
      <c r="L4" s="99"/>
      <c r="M4" s="99"/>
      <c r="N4" s="35" t="s">
        <v>31</v>
      </c>
      <c r="O4" s="36"/>
      <c r="P4" s="37"/>
      <c r="Q4" s="35" t="s">
        <v>63</v>
      </c>
      <c r="R4" s="36"/>
      <c r="S4" s="37"/>
      <c r="T4" s="36" t="s">
        <v>265</v>
      </c>
      <c r="U4" s="36"/>
      <c r="V4" s="37"/>
      <c r="W4" s="93" t="s">
        <v>33</v>
      </c>
      <c r="X4" s="93" t="s">
        <v>34</v>
      </c>
      <c r="Z4" s="2"/>
      <c r="AA4" s="2"/>
      <c r="AB4" s="2"/>
    </row>
    <row r="5" spans="1:44" s="3" customFormat="1" ht="22.5" customHeight="1" x14ac:dyDescent="0.2">
      <c r="A5" s="100"/>
      <c r="B5" s="39"/>
      <c r="C5" s="40"/>
      <c r="D5" s="41"/>
      <c r="E5" s="101" t="s">
        <v>211</v>
      </c>
      <c r="F5" s="102"/>
      <c r="G5" s="103"/>
      <c r="H5" s="104" t="s">
        <v>59</v>
      </c>
      <c r="I5" s="104"/>
      <c r="J5" s="104"/>
      <c r="K5" s="105"/>
      <c r="L5" s="106"/>
      <c r="M5" s="107"/>
      <c r="N5" s="39"/>
      <c r="O5" s="40"/>
      <c r="P5" s="41"/>
      <c r="Q5" s="39"/>
      <c r="R5" s="40"/>
      <c r="S5" s="41"/>
      <c r="T5" s="40"/>
      <c r="U5" s="40"/>
      <c r="V5" s="41"/>
      <c r="W5" s="100"/>
      <c r="X5" s="100"/>
      <c r="Z5" s="2"/>
      <c r="AA5" s="2"/>
      <c r="AB5" s="2"/>
    </row>
    <row r="6" spans="1:44" s="3" customFormat="1" ht="22.5" customHeight="1" x14ac:dyDescent="0.2">
      <c r="A6" s="108"/>
      <c r="B6" s="109" t="s">
        <v>2</v>
      </c>
      <c r="C6" s="109" t="s">
        <v>3</v>
      </c>
      <c r="D6" s="109" t="s">
        <v>4</v>
      </c>
      <c r="E6" s="109" t="s">
        <v>2</v>
      </c>
      <c r="F6" s="109" t="s">
        <v>3</v>
      </c>
      <c r="G6" s="109" t="s">
        <v>4</v>
      </c>
      <c r="H6" s="109" t="s">
        <v>2</v>
      </c>
      <c r="I6" s="109" t="s">
        <v>3</v>
      </c>
      <c r="J6" s="109" t="s">
        <v>4</v>
      </c>
      <c r="K6" s="109" t="s">
        <v>2</v>
      </c>
      <c r="L6" s="109" t="s">
        <v>3</v>
      </c>
      <c r="M6" s="109" t="s">
        <v>4</v>
      </c>
      <c r="N6" s="109" t="s">
        <v>55</v>
      </c>
      <c r="O6" s="109" t="s">
        <v>3</v>
      </c>
      <c r="P6" s="109" t="s">
        <v>4</v>
      </c>
      <c r="Q6" s="109" t="s">
        <v>2</v>
      </c>
      <c r="R6" s="109" t="s">
        <v>3</v>
      </c>
      <c r="S6" s="109" t="s">
        <v>4</v>
      </c>
      <c r="T6" s="109" t="s">
        <v>2</v>
      </c>
      <c r="U6" s="109" t="s">
        <v>3</v>
      </c>
      <c r="V6" s="109" t="s">
        <v>4</v>
      </c>
      <c r="W6" s="108"/>
      <c r="X6" s="108"/>
      <c r="Z6" s="2"/>
      <c r="AA6" s="2"/>
      <c r="AB6" s="2"/>
    </row>
    <row r="7" spans="1:44" s="3" customFormat="1" ht="23.25" customHeight="1" x14ac:dyDescent="0.2">
      <c r="A7" s="77" t="s">
        <v>258</v>
      </c>
      <c r="B7" s="66">
        <f>SUM(C7:D7)</f>
        <v>903</v>
      </c>
      <c r="C7" s="66">
        <v>476</v>
      </c>
      <c r="D7" s="66">
        <v>427</v>
      </c>
      <c r="E7" s="110">
        <f>SUM(F7:G7)</f>
        <v>877</v>
      </c>
      <c r="F7" s="110">
        <v>459</v>
      </c>
      <c r="G7" s="66">
        <v>418</v>
      </c>
      <c r="H7" s="111">
        <f>SUM(I7:J7)</f>
        <v>7</v>
      </c>
      <c r="I7" s="111">
        <v>5</v>
      </c>
      <c r="J7" s="111">
        <v>2</v>
      </c>
      <c r="K7" s="111" t="s">
        <v>48</v>
      </c>
      <c r="L7" s="111" t="s">
        <v>48</v>
      </c>
      <c r="M7" s="111" t="s">
        <v>48</v>
      </c>
      <c r="N7" s="66">
        <f>SUM(O7:P7)</f>
        <v>1</v>
      </c>
      <c r="O7" s="111">
        <v>1</v>
      </c>
      <c r="P7" s="111" t="s">
        <v>48</v>
      </c>
      <c r="Q7" s="66">
        <f>SUM(R7+S7)</f>
        <v>14</v>
      </c>
      <c r="R7" s="66">
        <v>8</v>
      </c>
      <c r="S7" s="111">
        <v>6</v>
      </c>
      <c r="T7" s="111" t="s">
        <v>48</v>
      </c>
      <c r="U7" s="111" t="s">
        <v>48</v>
      </c>
      <c r="V7" s="111" t="s">
        <v>48</v>
      </c>
      <c r="W7" s="112">
        <f>E7/B7*100</f>
        <v>97.120708748615726</v>
      </c>
      <c r="X7" s="112">
        <f>N7/B7*100</f>
        <v>0.11074197120708748</v>
      </c>
      <c r="Y7" s="113"/>
      <c r="Z7" s="67"/>
      <c r="AA7" s="2"/>
      <c r="AB7" s="2"/>
    </row>
    <row r="8" spans="1:44" s="3" customFormat="1" ht="17.25" x14ac:dyDescent="0.2">
      <c r="A8" s="114" t="s">
        <v>190</v>
      </c>
      <c r="B8" s="2"/>
      <c r="C8" s="2"/>
      <c r="D8" s="2"/>
      <c r="E8" s="115"/>
      <c r="F8" s="11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Z8" s="2"/>
      <c r="AA8" s="2"/>
      <c r="AB8" s="2"/>
    </row>
    <row r="9" spans="1:44" s="3" customFormat="1" ht="17.25" x14ac:dyDescent="0.2">
      <c r="A9" s="2"/>
      <c r="B9" s="2"/>
      <c r="C9" s="2"/>
      <c r="D9" s="2"/>
      <c r="E9" s="2"/>
      <c r="F9" s="2" t="s">
        <v>212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Z9" s="2"/>
      <c r="AA9" s="2"/>
      <c r="AB9" s="2"/>
    </row>
    <row r="10" spans="1:44" s="3" customFormat="1" ht="17.25" x14ac:dyDescent="0.2">
      <c r="A10" s="2"/>
      <c r="B10" s="2"/>
      <c r="C10" s="2"/>
      <c r="D10" s="2"/>
      <c r="E10" s="2"/>
      <c r="F10" s="2" t="s">
        <v>213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Z10" s="2"/>
      <c r="AA10" s="2"/>
      <c r="AB10" s="2"/>
    </row>
    <row r="11" spans="1:44" s="3" customFormat="1" ht="17.2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Z11" s="2"/>
      <c r="AA11" s="2"/>
      <c r="AB11" s="2"/>
    </row>
    <row r="12" spans="1:44" s="3" customFormat="1" ht="17.25" x14ac:dyDescent="0.2">
      <c r="A12" s="2"/>
      <c r="B12" s="2"/>
      <c r="C12" s="2"/>
      <c r="D12" s="2"/>
      <c r="E12" s="2"/>
      <c r="F12" s="116" t="s">
        <v>50</v>
      </c>
      <c r="G12" s="91" t="s">
        <v>51</v>
      </c>
      <c r="H12" s="117" t="s">
        <v>49</v>
      </c>
      <c r="I12" s="117"/>
      <c r="J12" s="2"/>
      <c r="K12" s="2"/>
      <c r="L12" s="2"/>
      <c r="M12" s="2"/>
      <c r="N12" s="116" t="s">
        <v>53</v>
      </c>
      <c r="O12" s="2" t="s">
        <v>54</v>
      </c>
      <c r="P12" s="118" t="s">
        <v>49</v>
      </c>
      <c r="Q12" s="118"/>
      <c r="R12" s="2"/>
      <c r="S12" s="2"/>
      <c r="T12" s="2"/>
      <c r="U12" s="2"/>
      <c r="V12" s="2"/>
      <c r="W12" s="2"/>
      <c r="X12" s="2"/>
      <c r="Z12" s="2"/>
      <c r="AA12" s="2"/>
      <c r="AB12" s="4"/>
    </row>
    <row r="13" spans="1:44" s="3" customFormat="1" ht="17.25" x14ac:dyDescent="0.2">
      <c r="A13" s="2"/>
      <c r="B13" s="2"/>
      <c r="C13" s="2"/>
      <c r="D13" s="2"/>
      <c r="E13" s="2"/>
      <c r="F13" s="116"/>
      <c r="G13" s="119" t="s">
        <v>52</v>
      </c>
      <c r="H13" s="117"/>
      <c r="I13" s="117"/>
      <c r="J13" s="2"/>
      <c r="K13" s="2"/>
      <c r="L13" s="2"/>
      <c r="M13" s="2"/>
      <c r="N13" s="116"/>
      <c r="O13" s="120" t="s">
        <v>52</v>
      </c>
      <c r="P13" s="118"/>
      <c r="Q13" s="118"/>
      <c r="R13" s="2"/>
      <c r="S13" s="2"/>
      <c r="T13" s="2"/>
      <c r="U13" s="2"/>
      <c r="V13" s="2"/>
      <c r="W13" s="2"/>
      <c r="X13" s="2"/>
      <c r="Z13" s="2"/>
      <c r="AA13" s="2"/>
      <c r="AB13" s="2"/>
    </row>
    <row r="14" spans="1:44" ht="17.25" x14ac:dyDescent="0.2"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7.25" x14ac:dyDescent="0.2"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17.25" x14ac:dyDescent="0.2"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26:44" ht="17.25" x14ac:dyDescent="0.2"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26:44" ht="17.25" x14ac:dyDescent="0.2"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26:44" ht="17.25" x14ac:dyDescent="0.2"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26:44" ht="17.25" x14ac:dyDescent="0.2"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26:44" ht="17.25" x14ac:dyDescent="0.2"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26:44" ht="17.25" x14ac:dyDescent="0.2"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spans="26:44" ht="17.25" x14ac:dyDescent="0.2"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26:44" ht="17.25" x14ac:dyDescent="0.2"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</row>
    <row r="25" spans="26:44" ht="17.25" x14ac:dyDescent="0.2"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26:44" ht="17.25" x14ac:dyDescent="0.2"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</row>
    <row r="27" spans="26:44" ht="17.25" x14ac:dyDescent="0.2"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26:44" ht="17.25" x14ac:dyDescent="0.2"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</row>
    <row r="29" spans="26:44" ht="17.25" x14ac:dyDescent="0.2"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</row>
    <row r="30" spans="26:44" ht="17.25" x14ac:dyDescent="0.2"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</row>
    <row r="31" spans="26:44" ht="17.25" x14ac:dyDescent="0.2"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</row>
    <row r="32" spans="26:44" ht="17.25" x14ac:dyDescent="0.2"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</row>
    <row r="33" spans="1:44" ht="17.25" x14ac:dyDescent="0.2"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</row>
    <row r="34" spans="1:44" ht="17.25" x14ac:dyDescent="0.2"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</row>
    <row r="43" spans="1:44" s="3" customFormat="1" ht="17.25" x14ac:dyDescent="0.2">
      <c r="A43" s="3" t="s">
        <v>86</v>
      </c>
    </row>
    <row r="44" spans="1:44" s="3" customFormat="1" ht="12.95" customHeight="1" x14ac:dyDescent="0.2"/>
    <row r="45" spans="1:44" s="3" customFormat="1" ht="17.2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91"/>
      <c r="O45" s="91"/>
      <c r="P45" s="91"/>
      <c r="Q45" s="2"/>
      <c r="R45" s="2"/>
      <c r="S45" s="2"/>
      <c r="T45" s="2"/>
      <c r="U45" s="2"/>
      <c r="V45" s="2"/>
      <c r="X45" s="92" t="s">
        <v>35</v>
      </c>
    </row>
    <row r="46" spans="1:44" s="3" customFormat="1" ht="22.5" customHeight="1" x14ac:dyDescent="0.2">
      <c r="A46" s="93" t="s">
        <v>28</v>
      </c>
      <c r="B46" s="35" t="s">
        <v>263</v>
      </c>
      <c r="C46" s="36"/>
      <c r="D46" s="37"/>
      <c r="E46" s="94" t="s">
        <v>264</v>
      </c>
      <c r="F46" s="94"/>
      <c r="G46" s="94"/>
      <c r="H46" s="95" t="s">
        <v>185</v>
      </c>
      <c r="I46" s="96"/>
      <c r="J46" s="97"/>
      <c r="K46" s="98" t="s">
        <v>183</v>
      </c>
      <c r="L46" s="99"/>
      <c r="M46" s="99"/>
      <c r="N46" s="35" t="s">
        <v>31</v>
      </c>
      <c r="O46" s="36"/>
      <c r="P46" s="37"/>
      <c r="Q46" s="35" t="s">
        <v>63</v>
      </c>
      <c r="R46" s="36"/>
      <c r="S46" s="37"/>
      <c r="T46" s="36" t="s">
        <v>265</v>
      </c>
      <c r="U46" s="36"/>
      <c r="V46" s="37"/>
      <c r="W46" s="93" t="s">
        <v>33</v>
      </c>
      <c r="X46" s="93" t="s">
        <v>34</v>
      </c>
      <c r="Z46" s="29"/>
      <c r="AA46" s="29"/>
      <c r="AB46" s="29"/>
    </row>
    <row r="47" spans="1:44" s="3" customFormat="1" ht="22.5" customHeight="1" x14ac:dyDescent="0.2">
      <c r="A47" s="100"/>
      <c r="B47" s="39"/>
      <c r="C47" s="40"/>
      <c r="D47" s="41"/>
      <c r="E47" s="101" t="s">
        <v>211</v>
      </c>
      <c r="F47" s="102"/>
      <c r="G47" s="103"/>
      <c r="H47" s="104" t="s">
        <v>59</v>
      </c>
      <c r="I47" s="104"/>
      <c r="J47" s="104"/>
      <c r="K47" s="105"/>
      <c r="L47" s="106"/>
      <c r="M47" s="107"/>
      <c r="N47" s="39"/>
      <c r="O47" s="40"/>
      <c r="P47" s="41"/>
      <c r="Q47" s="39"/>
      <c r="R47" s="40"/>
      <c r="S47" s="41"/>
      <c r="T47" s="40"/>
      <c r="U47" s="40"/>
      <c r="V47" s="41"/>
      <c r="W47" s="100"/>
      <c r="X47" s="100"/>
      <c r="Z47" s="29"/>
      <c r="AA47" s="29"/>
      <c r="AB47" s="29"/>
    </row>
    <row r="48" spans="1:44" s="3" customFormat="1" ht="22.5" customHeight="1" x14ac:dyDescent="0.2">
      <c r="A48" s="108"/>
      <c r="B48" s="109" t="s">
        <v>2</v>
      </c>
      <c r="C48" s="109" t="s">
        <v>3</v>
      </c>
      <c r="D48" s="109" t="s">
        <v>4</v>
      </c>
      <c r="E48" s="109" t="s">
        <v>2</v>
      </c>
      <c r="F48" s="109" t="s">
        <v>3</v>
      </c>
      <c r="G48" s="109" t="s">
        <v>4</v>
      </c>
      <c r="H48" s="109" t="s">
        <v>2</v>
      </c>
      <c r="I48" s="109" t="s">
        <v>3</v>
      </c>
      <c r="J48" s="109" t="s">
        <v>4</v>
      </c>
      <c r="K48" s="109" t="s">
        <v>2</v>
      </c>
      <c r="L48" s="109" t="s">
        <v>3</v>
      </c>
      <c r="M48" s="109" t="s">
        <v>4</v>
      </c>
      <c r="N48" s="109" t="s">
        <v>55</v>
      </c>
      <c r="O48" s="109" t="s">
        <v>3</v>
      </c>
      <c r="P48" s="109" t="s">
        <v>4</v>
      </c>
      <c r="Q48" s="109" t="s">
        <v>2</v>
      </c>
      <c r="R48" s="109" t="s">
        <v>3</v>
      </c>
      <c r="S48" s="109" t="s">
        <v>4</v>
      </c>
      <c r="T48" s="109" t="s">
        <v>2</v>
      </c>
      <c r="U48" s="109" t="s">
        <v>3</v>
      </c>
      <c r="V48" s="109" t="s">
        <v>4</v>
      </c>
      <c r="W48" s="108"/>
      <c r="X48" s="108"/>
      <c r="Z48" s="81"/>
      <c r="AA48" s="81"/>
      <c r="AB48" s="81"/>
    </row>
    <row r="49" spans="1:24" s="3" customFormat="1" ht="22.5" customHeight="1" x14ac:dyDescent="0.2">
      <c r="A49" s="18" t="s">
        <v>64</v>
      </c>
      <c r="B49" s="23">
        <v>838</v>
      </c>
      <c r="C49" s="23">
        <v>436</v>
      </c>
      <c r="D49" s="23">
        <v>402</v>
      </c>
      <c r="E49" s="23">
        <v>814</v>
      </c>
      <c r="F49" s="23">
        <v>421</v>
      </c>
      <c r="G49" s="23">
        <v>393</v>
      </c>
      <c r="H49" s="23">
        <v>4</v>
      </c>
      <c r="I49" s="23">
        <v>2</v>
      </c>
      <c r="J49" s="63">
        <v>2</v>
      </c>
      <c r="K49" s="23">
        <v>1</v>
      </c>
      <c r="L49" s="63">
        <v>1</v>
      </c>
      <c r="M49" s="63" t="s">
        <v>36</v>
      </c>
      <c r="N49" s="23">
        <v>2</v>
      </c>
      <c r="O49" s="23">
        <v>1</v>
      </c>
      <c r="P49" s="23">
        <v>1</v>
      </c>
      <c r="Q49" s="23">
        <v>18</v>
      </c>
      <c r="R49" s="23">
        <v>12</v>
      </c>
      <c r="S49" s="23">
        <v>6</v>
      </c>
      <c r="T49" s="63" t="s">
        <v>36</v>
      </c>
      <c r="U49" s="63" t="s">
        <v>36</v>
      </c>
      <c r="V49" s="63" t="s">
        <v>36</v>
      </c>
      <c r="W49" s="23">
        <v>97.1</v>
      </c>
      <c r="X49" s="23">
        <v>0.4</v>
      </c>
    </row>
    <row r="50" spans="1:24" s="3" customFormat="1" ht="22.5" customHeight="1" x14ac:dyDescent="0.2">
      <c r="A50" s="18" t="s">
        <v>65</v>
      </c>
      <c r="B50" s="23">
        <v>789</v>
      </c>
      <c r="C50" s="23">
        <v>393</v>
      </c>
      <c r="D50" s="23">
        <v>396</v>
      </c>
      <c r="E50" s="23">
        <v>758</v>
      </c>
      <c r="F50" s="23">
        <v>380</v>
      </c>
      <c r="G50" s="23">
        <v>378</v>
      </c>
      <c r="H50" s="23">
        <v>10</v>
      </c>
      <c r="I50" s="23">
        <v>6</v>
      </c>
      <c r="J50" s="63">
        <v>4</v>
      </c>
      <c r="K50" s="63">
        <v>1</v>
      </c>
      <c r="L50" s="63">
        <v>1</v>
      </c>
      <c r="M50" s="63" t="s">
        <v>61</v>
      </c>
      <c r="N50" s="23">
        <v>6</v>
      </c>
      <c r="O50" s="23">
        <v>4</v>
      </c>
      <c r="P50" s="23">
        <v>2</v>
      </c>
      <c r="Q50" s="23">
        <v>24</v>
      </c>
      <c r="R50" s="23">
        <v>10</v>
      </c>
      <c r="S50" s="23">
        <v>14</v>
      </c>
      <c r="T50" s="63">
        <v>1</v>
      </c>
      <c r="U50" s="63" t="s">
        <v>61</v>
      </c>
      <c r="V50" s="63">
        <v>1</v>
      </c>
      <c r="W50" s="121">
        <v>96</v>
      </c>
      <c r="X50" s="23">
        <v>0.9</v>
      </c>
    </row>
    <row r="51" spans="1:24" s="3" customFormat="1" ht="22.5" customHeight="1" x14ac:dyDescent="0.2">
      <c r="A51" s="18" t="s">
        <v>66</v>
      </c>
      <c r="B51" s="23">
        <v>802</v>
      </c>
      <c r="C51" s="23">
        <v>413</v>
      </c>
      <c r="D51" s="23">
        <v>389</v>
      </c>
      <c r="E51" s="23">
        <v>765</v>
      </c>
      <c r="F51" s="23">
        <v>387</v>
      </c>
      <c r="G51" s="23">
        <v>378</v>
      </c>
      <c r="H51" s="23">
        <v>5</v>
      </c>
      <c r="I51" s="23">
        <v>5</v>
      </c>
      <c r="J51" s="63" t="s">
        <v>48</v>
      </c>
      <c r="K51" s="63">
        <v>3</v>
      </c>
      <c r="L51" s="63">
        <v>3</v>
      </c>
      <c r="M51" s="63" t="s">
        <v>61</v>
      </c>
      <c r="N51" s="23">
        <v>15</v>
      </c>
      <c r="O51" s="23">
        <v>10</v>
      </c>
      <c r="P51" s="23">
        <v>5</v>
      </c>
      <c r="Q51" s="23">
        <v>17</v>
      </c>
      <c r="R51" s="23">
        <v>11</v>
      </c>
      <c r="S51" s="23">
        <v>6</v>
      </c>
      <c r="T51" s="63" t="s">
        <v>36</v>
      </c>
      <c r="U51" s="63" t="s">
        <v>36</v>
      </c>
      <c r="V51" s="63" t="s">
        <v>36</v>
      </c>
      <c r="W51" s="122">
        <v>95.4</v>
      </c>
      <c r="X51" s="23">
        <v>2.2000000000000002</v>
      </c>
    </row>
    <row r="52" spans="1:24" s="3" customFormat="1" ht="22.5" customHeight="1" x14ac:dyDescent="0.2">
      <c r="A52" s="18" t="s">
        <v>67</v>
      </c>
      <c r="B52" s="23">
        <v>781</v>
      </c>
      <c r="C52" s="23">
        <v>425</v>
      </c>
      <c r="D52" s="23">
        <v>356</v>
      </c>
      <c r="E52" s="23">
        <v>749</v>
      </c>
      <c r="F52" s="23">
        <v>400</v>
      </c>
      <c r="G52" s="23">
        <v>349</v>
      </c>
      <c r="H52" s="23">
        <v>9</v>
      </c>
      <c r="I52" s="23">
        <v>6</v>
      </c>
      <c r="J52" s="23">
        <v>3</v>
      </c>
      <c r="K52" s="63" t="s">
        <v>61</v>
      </c>
      <c r="L52" s="63" t="s">
        <v>61</v>
      </c>
      <c r="M52" s="63" t="s">
        <v>61</v>
      </c>
      <c r="N52" s="23">
        <v>11</v>
      </c>
      <c r="O52" s="23">
        <v>9</v>
      </c>
      <c r="P52" s="23">
        <v>2</v>
      </c>
      <c r="Q52" s="23">
        <v>12</v>
      </c>
      <c r="R52" s="23">
        <v>10</v>
      </c>
      <c r="S52" s="23">
        <v>2</v>
      </c>
      <c r="T52" s="63" t="s">
        <v>36</v>
      </c>
      <c r="U52" s="63" t="s">
        <v>36</v>
      </c>
      <c r="V52" s="63" t="s">
        <v>36</v>
      </c>
      <c r="W52" s="23">
        <v>95.9</v>
      </c>
      <c r="X52" s="23">
        <v>1.4</v>
      </c>
    </row>
    <row r="53" spans="1:24" s="3" customFormat="1" ht="22.5" customHeight="1" x14ac:dyDescent="0.2">
      <c r="A53" s="18" t="s">
        <v>70</v>
      </c>
      <c r="B53" s="23">
        <v>785</v>
      </c>
      <c r="C53" s="23">
        <v>409</v>
      </c>
      <c r="D53" s="23">
        <v>376</v>
      </c>
      <c r="E53" s="23">
        <v>749</v>
      </c>
      <c r="F53" s="23">
        <v>391</v>
      </c>
      <c r="G53" s="23">
        <v>358</v>
      </c>
      <c r="H53" s="23">
        <v>11</v>
      </c>
      <c r="I53" s="23">
        <v>6</v>
      </c>
      <c r="J53" s="23">
        <v>5</v>
      </c>
      <c r="K53" s="63" t="s">
        <v>61</v>
      </c>
      <c r="L53" s="63" t="s">
        <v>61</v>
      </c>
      <c r="M53" s="63" t="s">
        <v>61</v>
      </c>
      <c r="N53" s="23">
        <v>5</v>
      </c>
      <c r="O53" s="23">
        <v>3</v>
      </c>
      <c r="P53" s="23">
        <v>2</v>
      </c>
      <c r="Q53" s="23">
        <v>17</v>
      </c>
      <c r="R53" s="23">
        <v>7</v>
      </c>
      <c r="S53" s="23">
        <v>10</v>
      </c>
      <c r="T53" s="63">
        <v>3</v>
      </c>
      <c r="U53" s="63">
        <v>2</v>
      </c>
      <c r="V53" s="63">
        <v>1</v>
      </c>
      <c r="W53" s="23">
        <v>95.4</v>
      </c>
      <c r="X53" s="23">
        <v>0.6</v>
      </c>
    </row>
    <row r="54" spans="1:24" s="3" customFormat="1" ht="22.5" customHeight="1" x14ac:dyDescent="0.2">
      <c r="A54" s="18" t="s">
        <v>72</v>
      </c>
      <c r="B54" s="23">
        <v>738</v>
      </c>
      <c r="C54" s="23">
        <v>384</v>
      </c>
      <c r="D54" s="23">
        <v>354</v>
      </c>
      <c r="E54" s="23">
        <v>717</v>
      </c>
      <c r="F54" s="23">
        <v>369</v>
      </c>
      <c r="G54" s="23">
        <v>348</v>
      </c>
      <c r="H54" s="23">
        <v>7</v>
      </c>
      <c r="I54" s="23">
        <v>4</v>
      </c>
      <c r="J54" s="23">
        <v>3</v>
      </c>
      <c r="K54" s="63" t="s">
        <v>61</v>
      </c>
      <c r="L54" s="63" t="s">
        <v>61</v>
      </c>
      <c r="M54" s="63" t="s">
        <v>61</v>
      </c>
      <c r="N54" s="23">
        <v>4</v>
      </c>
      <c r="O54" s="23">
        <v>4</v>
      </c>
      <c r="P54" s="23">
        <v>0</v>
      </c>
      <c r="Q54" s="23">
        <v>10</v>
      </c>
      <c r="R54" s="23">
        <v>7</v>
      </c>
      <c r="S54" s="23">
        <v>3</v>
      </c>
      <c r="T54" s="63" t="s">
        <v>36</v>
      </c>
      <c r="U54" s="63" t="s">
        <v>36</v>
      </c>
      <c r="V54" s="63" t="s">
        <v>36</v>
      </c>
      <c r="W54" s="23">
        <v>97.2</v>
      </c>
      <c r="X54" s="23">
        <v>0.5</v>
      </c>
    </row>
    <row r="55" spans="1:24" s="3" customFormat="1" ht="22.5" customHeight="1" x14ac:dyDescent="0.2">
      <c r="A55" s="18" t="s">
        <v>73</v>
      </c>
      <c r="B55" s="23">
        <f>SUM(C55:D55)</f>
        <v>758</v>
      </c>
      <c r="C55" s="23">
        <v>400</v>
      </c>
      <c r="D55" s="23">
        <v>358</v>
      </c>
      <c r="E55" s="23">
        <v>727</v>
      </c>
      <c r="F55" s="23">
        <v>377</v>
      </c>
      <c r="G55" s="23">
        <v>347</v>
      </c>
      <c r="H55" s="23">
        <f>SUM(I55:J55)</f>
        <v>6</v>
      </c>
      <c r="I55" s="23">
        <v>5</v>
      </c>
      <c r="J55" s="23">
        <v>1</v>
      </c>
      <c r="K55" s="63" t="s">
        <v>48</v>
      </c>
      <c r="L55" s="63" t="s">
        <v>48</v>
      </c>
      <c r="M55" s="63" t="s">
        <v>48</v>
      </c>
      <c r="N55" s="23">
        <f>SUM(O55:P55)</f>
        <v>8</v>
      </c>
      <c r="O55" s="23">
        <v>5</v>
      </c>
      <c r="P55" s="23">
        <v>3</v>
      </c>
      <c r="Q55" s="23">
        <f>SUM(R55:S55)</f>
        <v>17</v>
      </c>
      <c r="R55" s="23">
        <v>10</v>
      </c>
      <c r="S55" s="23">
        <v>7</v>
      </c>
      <c r="T55" s="63" t="s">
        <v>36</v>
      </c>
      <c r="U55" s="63" t="s">
        <v>36</v>
      </c>
      <c r="V55" s="63" t="s">
        <v>36</v>
      </c>
      <c r="W55" s="23">
        <v>95.5</v>
      </c>
      <c r="X55" s="23">
        <v>1.1000000000000001</v>
      </c>
    </row>
    <row r="56" spans="1:24" s="3" customFormat="1" ht="22.5" customHeight="1" x14ac:dyDescent="0.2">
      <c r="A56" s="18" t="s">
        <v>74</v>
      </c>
      <c r="B56" s="23">
        <f>SUM(C56:D56)</f>
        <v>775</v>
      </c>
      <c r="C56" s="23">
        <v>378</v>
      </c>
      <c r="D56" s="23">
        <v>397</v>
      </c>
      <c r="E56" s="23">
        <f>SUM(F56:G56)</f>
        <v>750</v>
      </c>
      <c r="F56" s="23">
        <v>363</v>
      </c>
      <c r="G56" s="23">
        <v>387</v>
      </c>
      <c r="H56" s="23">
        <v>2</v>
      </c>
      <c r="I56" s="23">
        <v>2</v>
      </c>
      <c r="J56" s="23">
        <v>0</v>
      </c>
      <c r="K56" s="63" t="s">
        <v>48</v>
      </c>
      <c r="L56" s="63" t="s">
        <v>48</v>
      </c>
      <c r="M56" s="63" t="s">
        <v>48</v>
      </c>
      <c r="N56" s="23">
        <v>6</v>
      </c>
      <c r="O56" s="23">
        <v>4</v>
      </c>
      <c r="P56" s="23">
        <v>2</v>
      </c>
      <c r="Q56" s="23">
        <v>17</v>
      </c>
      <c r="R56" s="23">
        <v>9</v>
      </c>
      <c r="S56" s="23">
        <v>8</v>
      </c>
      <c r="T56" s="63" t="s">
        <v>36</v>
      </c>
      <c r="U56" s="63" t="s">
        <v>36</v>
      </c>
      <c r="V56" s="63" t="s">
        <v>36</v>
      </c>
      <c r="W56" s="23">
        <v>96.8</v>
      </c>
      <c r="X56" s="23">
        <v>0.8</v>
      </c>
    </row>
    <row r="57" spans="1:24" s="3" customFormat="1" ht="22.5" customHeight="1" x14ac:dyDescent="0.2">
      <c r="A57" s="18" t="s">
        <v>75</v>
      </c>
      <c r="B57" s="23">
        <v>797</v>
      </c>
      <c r="C57" s="23">
        <v>416</v>
      </c>
      <c r="D57" s="23">
        <v>381</v>
      </c>
      <c r="E57" s="23">
        <v>776</v>
      </c>
      <c r="F57" s="23">
        <v>404</v>
      </c>
      <c r="G57" s="23">
        <v>372</v>
      </c>
      <c r="H57" s="23">
        <v>3</v>
      </c>
      <c r="I57" s="23">
        <v>1</v>
      </c>
      <c r="J57" s="23">
        <v>2</v>
      </c>
      <c r="K57" s="63" t="s">
        <v>48</v>
      </c>
      <c r="L57" s="63" t="s">
        <v>48</v>
      </c>
      <c r="M57" s="63" t="s">
        <v>48</v>
      </c>
      <c r="N57" s="23">
        <v>4</v>
      </c>
      <c r="O57" s="23">
        <v>4</v>
      </c>
      <c r="P57" s="63" t="s">
        <v>48</v>
      </c>
      <c r="Q57" s="23">
        <v>14</v>
      </c>
      <c r="R57" s="23">
        <v>7</v>
      </c>
      <c r="S57" s="23">
        <v>7</v>
      </c>
      <c r="T57" s="63" t="s">
        <v>36</v>
      </c>
      <c r="U57" s="63" t="s">
        <v>36</v>
      </c>
      <c r="V57" s="63" t="s">
        <v>36</v>
      </c>
      <c r="W57" s="23">
        <v>97.4</v>
      </c>
      <c r="X57" s="23">
        <v>0.5</v>
      </c>
    </row>
    <row r="58" spans="1:24" s="3" customFormat="1" ht="23.25" customHeight="1" x14ac:dyDescent="0.2">
      <c r="A58" s="18" t="s">
        <v>76</v>
      </c>
      <c r="B58" s="23">
        <f>C58+D58</f>
        <v>799</v>
      </c>
      <c r="C58" s="23">
        <f>F58+I58+O58+R58</f>
        <v>432</v>
      </c>
      <c r="D58" s="23">
        <f>G58+J58+P58+S58</f>
        <v>367</v>
      </c>
      <c r="E58" s="23">
        <f>F58+G58</f>
        <v>772</v>
      </c>
      <c r="F58" s="23">
        <v>415</v>
      </c>
      <c r="G58" s="23">
        <v>357</v>
      </c>
      <c r="H58" s="23">
        <f>I58+J58</f>
        <v>8</v>
      </c>
      <c r="I58" s="23">
        <v>4</v>
      </c>
      <c r="J58" s="23">
        <v>4</v>
      </c>
      <c r="K58" s="63" t="s">
        <v>48</v>
      </c>
      <c r="L58" s="63" t="s">
        <v>48</v>
      </c>
      <c r="M58" s="63" t="s">
        <v>48</v>
      </c>
      <c r="N58" s="23">
        <f>O58+P58</f>
        <v>6</v>
      </c>
      <c r="O58" s="23">
        <v>5</v>
      </c>
      <c r="P58" s="23">
        <v>1</v>
      </c>
      <c r="Q58" s="23">
        <f>R58+S58</f>
        <v>13</v>
      </c>
      <c r="R58" s="23">
        <v>8</v>
      </c>
      <c r="S58" s="23">
        <v>5</v>
      </c>
      <c r="T58" s="63" t="s">
        <v>36</v>
      </c>
      <c r="U58" s="63" t="s">
        <v>36</v>
      </c>
      <c r="V58" s="63" t="s">
        <v>36</v>
      </c>
      <c r="W58" s="23">
        <v>96.6</v>
      </c>
      <c r="X58" s="23">
        <v>0.8</v>
      </c>
    </row>
    <row r="59" spans="1:24" s="3" customFormat="1" ht="23.25" customHeight="1" x14ac:dyDescent="0.2">
      <c r="A59" s="18" t="s">
        <v>78</v>
      </c>
      <c r="B59" s="23">
        <v>814</v>
      </c>
      <c r="C59" s="23">
        <f>F59+I59+O59+R59</f>
        <v>396</v>
      </c>
      <c r="D59" s="23">
        <v>418</v>
      </c>
      <c r="E59" s="23">
        <f>F59+G59</f>
        <v>797</v>
      </c>
      <c r="F59" s="23">
        <v>386</v>
      </c>
      <c r="G59" s="23">
        <v>411</v>
      </c>
      <c r="H59" s="23">
        <v>2</v>
      </c>
      <c r="I59" s="23">
        <v>2</v>
      </c>
      <c r="J59" s="63" t="s">
        <v>48</v>
      </c>
      <c r="K59" s="63" t="s">
        <v>48</v>
      </c>
      <c r="L59" s="63" t="s">
        <v>48</v>
      </c>
      <c r="M59" s="63" t="s">
        <v>48</v>
      </c>
      <c r="N59" s="23">
        <f>O59+P59</f>
        <v>1</v>
      </c>
      <c r="O59" s="23">
        <v>1</v>
      </c>
      <c r="P59" s="23">
        <v>0</v>
      </c>
      <c r="Q59" s="23">
        <f>R59+S59</f>
        <v>14</v>
      </c>
      <c r="R59" s="23">
        <v>7</v>
      </c>
      <c r="S59" s="23">
        <v>7</v>
      </c>
      <c r="T59" s="63" t="s">
        <v>36</v>
      </c>
      <c r="U59" s="63" t="s">
        <v>36</v>
      </c>
      <c r="V59" s="63" t="s">
        <v>36</v>
      </c>
      <c r="W59" s="23">
        <v>97.9</v>
      </c>
      <c r="X59" s="23">
        <v>0.1</v>
      </c>
    </row>
    <row r="60" spans="1:24" s="3" customFormat="1" ht="23.25" customHeight="1" x14ac:dyDescent="0.2">
      <c r="A60" s="18" t="s">
        <v>79</v>
      </c>
      <c r="B60" s="23">
        <f t="shared" ref="B60:B65" si="0">SUM(C60:D60)</f>
        <v>828</v>
      </c>
      <c r="C60" s="23">
        <v>440</v>
      </c>
      <c r="D60" s="23">
        <v>388</v>
      </c>
      <c r="E60" s="23">
        <f t="shared" ref="E60:E65" si="1">SUM(F60:G60)</f>
        <v>804</v>
      </c>
      <c r="F60" s="23">
        <v>421</v>
      </c>
      <c r="G60" s="23">
        <v>383</v>
      </c>
      <c r="H60" s="23">
        <f>SUM(I60:J60)</f>
        <v>7</v>
      </c>
      <c r="I60" s="23">
        <v>7</v>
      </c>
      <c r="J60" s="63" t="s">
        <v>48</v>
      </c>
      <c r="K60" s="63" t="s">
        <v>80</v>
      </c>
      <c r="L60" s="63" t="s">
        <v>80</v>
      </c>
      <c r="M60" s="63" t="s">
        <v>80</v>
      </c>
      <c r="N60" s="23">
        <f t="shared" ref="N60:N67" si="2">SUM(O60:P60)</f>
        <v>8</v>
      </c>
      <c r="O60" s="23">
        <v>7</v>
      </c>
      <c r="P60" s="23">
        <v>1</v>
      </c>
      <c r="Q60" s="23">
        <f>SUM(R60:S60)</f>
        <v>9</v>
      </c>
      <c r="R60" s="23">
        <v>5</v>
      </c>
      <c r="S60" s="23">
        <v>4</v>
      </c>
      <c r="T60" s="63" t="s">
        <v>80</v>
      </c>
      <c r="U60" s="63" t="s">
        <v>48</v>
      </c>
      <c r="V60" s="63" t="s">
        <v>80</v>
      </c>
      <c r="W60" s="122">
        <f t="shared" ref="W60:W65" si="3">E60/B60*100</f>
        <v>97.101449275362313</v>
      </c>
      <c r="X60" s="122">
        <f t="shared" ref="X60:X67" si="4">N60/B60*100</f>
        <v>0.96618357487922701</v>
      </c>
    </row>
    <row r="61" spans="1:24" s="3" customFormat="1" ht="23.25" customHeight="1" x14ac:dyDescent="0.2">
      <c r="A61" s="18" t="s">
        <v>90</v>
      </c>
      <c r="B61" s="23">
        <f t="shared" si="0"/>
        <v>797</v>
      </c>
      <c r="C61" s="23">
        <v>398</v>
      </c>
      <c r="D61" s="23">
        <v>399</v>
      </c>
      <c r="E61" s="23">
        <f t="shared" si="1"/>
        <v>790</v>
      </c>
      <c r="F61" s="23">
        <v>391</v>
      </c>
      <c r="G61" s="23">
        <v>399</v>
      </c>
      <c r="H61" s="63" t="s">
        <v>91</v>
      </c>
      <c r="I61" s="63" t="s">
        <v>91</v>
      </c>
      <c r="J61" s="63" t="s">
        <v>91</v>
      </c>
      <c r="K61" s="63" t="s">
        <v>184</v>
      </c>
      <c r="L61" s="63" t="s">
        <v>91</v>
      </c>
      <c r="M61" s="63" t="s">
        <v>91</v>
      </c>
      <c r="N61" s="23">
        <f t="shared" si="2"/>
        <v>5</v>
      </c>
      <c r="O61" s="23">
        <v>5</v>
      </c>
      <c r="P61" s="23">
        <v>0</v>
      </c>
      <c r="Q61" s="23">
        <f>SUM(R61:S61)</f>
        <v>1</v>
      </c>
      <c r="R61" s="23">
        <v>1</v>
      </c>
      <c r="S61" s="63" t="s">
        <v>48</v>
      </c>
      <c r="T61" s="63" t="s">
        <v>48</v>
      </c>
      <c r="U61" s="63" t="s">
        <v>48</v>
      </c>
      <c r="V61" s="63" t="s">
        <v>48</v>
      </c>
      <c r="W61" s="122">
        <f t="shared" si="3"/>
        <v>99.121706398996238</v>
      </c>
      <c r="X61" s="122">
        <f t="shared" si="4"/>
        <v>0.62735257214554585</v>
      </c>
    </row>
    <row r="62" spans="1:24" s="3" customFormat="1" ht="23.25" customHeight="1" x14ac:dyDescent="0.2">
      <c r="A62" s="18" t="s">
        <v>92</v>
      </c>
      <c r="B62" s="23">
        <f t="shared" si="0"/>
        <v>792</v>
      </c>
      <c r="C62" s="23">
        <v>411</v>
      </c>
      <c r="D62" s="23">
        <v>381</v>
      </c>
      <c r="E62" s="23">
        <f t="shared" si="1"/>
        <v>775</v>
      </c>
      <c r="F62" s="23">
        <v>403</v>
      </c>
      <c r="G62" s="23">
        <v>372</v>
      </c>
      <c r="H62" s="63">
        <f t="shared" ref="H62:H67" si="5">SUM(I62:J62)</f>
        <v>5</v>
      </c>
      <c r="I62" s="63">
        <v>1</v>
      </c>
      <c r="J62" s="63">
        <v>4</v>
      </c>
      <c r="K62" s="63" t="s">
        <v>91</v>
      </c>
      <c r="L62" s="63" t="s">
        <v>91</v>
      </c>
      <c r="M62" s="63" t="s">
        <v>91</v>
      </c>
      <c r="N62" s="23">
        <f t="shared" si="2"/>
        <v>5</v>
      </c>
      <c r="O62" s="23">
        <v>3</v>
      </c>
      <c r="P62" s="23">
        <v>2</v>
      </c>
      <c r="Q62" s="23">
        <f t="shared" ref="Q62:Q67" si="6">SUM(R62+S62)</f>
        <v>7</v>
      </c>
      <c r="R62" s="23">
        <v>4</v>
      </c>
      <c r="S62" s="63">
        <v>3</v>
      </c>
      <c r="T62" s="63" t="s">
        <v>48</v>
      </c>
      <c r="U62" s="63" t="s">
        <v>48</v>
      </c>
      <c r="V62" s="63" t="s">
        <v>48</v>
      </c>
      <c r="W62" s="122">
        <f t="shared" si="3"/>
        <v>97.853535353535349</v>
      </c>
      <c r="X62" s="122">
        <f t="shared" si="4"/>
        <v>0.63131313131313127</v>
      </c>
    </row>
    <row r="63" spans="1:24" s="3" customFormat="1" ht="23.25" customHeight="1" x14ac:dyDescent="0.2">
      <c r="A63" s="18" t="s">
        <v>202</v>
      </c>
      <c r="B63" s="23">
        <f t="shared" si="0"/>
        <v>842</v>
      </c>
      <c r="C63" s="23">
        <v>421</v>
      </c>
      <c r="D63" s="23">
        <v>421</v>
      </c>
      <c r="E63" s="23">
        <f t="shared" si="1"/>
        <v>814</v>
      </c>
      <c r="F63" s="23">
        <v>404</v>
      </c>
      <c r="G63" s="23">
        <v>410</v>
      </c>
      <c r="H63" s="63">
        <f t="shared" si="5"/>
        <v>10</v>
      </c>
      <c r="I63" s="63">
        <v>5</v>
      </c>
      <c r="J63" s="63">
        <v>5</v>
      </c>
      <c r="K63" s="63" t="s">
        <v>91</v>
      </c>
      <c r="L63" s="63" t="s">
        <v>91</v>
      </c>
      <c r="M63" s="63" t="s">
        <v>91</v>
      </c>
      <c r="N63" s="23">
        <f t="shared" si="2"/>
        <v>5</v>
      </c>
      <c r="O63" s="23">
        <v>5</v>
      </c>
      <c r="P63" s="63" t="s">
        <v>91</v>
      </c>
      <c r="Q63" s="23">
        <f t="shared" si="6"/>
        <v>13</v>
      </c>
      <c r="R63" s="23">
        <v>7</v>
      </c>
      <c r="S63" s="63">
        <v>6</v>
      </c>
      <c r="T63" s="63" t="s">
        <v>48</v>
      </c>
      <c r="U63" s="63" t="s">
        <v>48</v>
      </c>
      <c r="V63" s="63" t="s">
        <v>48</v>
      </c>
      <c r="W63" s="122">
        <f t="shared" si="3"/>
        <v>96.674584323040378</v>
      </c>
      <c r="X63" s="122">
        <f t="shared" si="4"/>
        <v>0.59382422802850354</v>
      </c>
    </row>
    <row r="64" spans="1:24" s="3" customFormat="1" ht="23.25" customHeight="1" x14ac:dyDescent="0.2">
      <c r="A64" s="18" t="s">
        <v>199</v>
      </c>
      <c r="B64" s="23">
        <f t="shared" si="0"/>
        <v>849</v>
      </c>
      <c r="C64" s="23">
        <v>443</v>
      </c>
      <c r="D64" s="23">
        <v>406</v>
      </c>
      <c r="E64" s="23">
        <f t="shared" si="1"/>
        <v>832</v>
      </c>
      <c r="F64" s="23">
        <v>435</v>
      </c>
      <c r="G64" s="23">
        <v>397</v>
      </c>
      <c r="H64" s="63">
        <f t="shared" si="5"/>
        <v>4</v>
      </c>
      <c r="I64" s="63">
        <v>2</v>
      </c>
      <c r="J64" s="63">
        <v>2</v>
      </c>
      <c r="K64" s="63" t="s">
        <v>91</v>
      </c>
      <c r="L64" s="63" t="s">
        <v>91</v>
      </c>
      <c r="M64" s="63" t="s">
        <v>91</v>
      </c>
      <c r="N64" s="23">
        <f t="shared" si="2"/>
        <v>5</v>
      </c>
      <c r="O64" s="23">
        <v>3</v>
      </c>
      <c r="P64" s="63">
        <v>2</v>
      </c>
      <c r="Q64" s="23">
        <f t="shared" si="6"/>
        <v>8</v>
      </c>
      <c r="R64" s="23">
        <v>3</v>
      </c>
      <c r="S64" s="63">
        <v>5</v>
      </c>
      <c r="T64" s="63" t="s">
        <v>48</v>
      </c>
      <c r="U64" s="63" t="s">
        <v>48</v>
      </c>
      <c r="V64" s="63" t="s">
        <v>48</v>
      </c>
      <c r="W64" s="122">
        <f t="shared" si="3"/>
        <v>97.997644287396938</v>
      </c>
      <c r="X64" s="122">
        <f t="shared" si="4"/>
        <v>0.58892815076560656</v>
      </c>
    </row>
    <row r="65" spans="1:24" s="3" customFormat="1" ht="23.25" customHeight="1" x14ac:dyDescent="0.2">
      <c r="A65" s="18" t="s">
        <v>203</v>
      </c>
      <c r="B65" s="23">
        <f t="shared" si="0"/>
        <v>815</v>
      </c>
      <c r="C65" s="23">
        <v>424</v>
      </c>
      <c r="D65" s="23">
        <v>391</v>
      </c>
      <c r="E65" s="23">
        <f t="shared" si="1"/>
        <v>793</v>
      </c>
      <c r="F65" s="23">
        <v>410</v>
      </c>
      <c r="G65" s="23">
        <v>383</v>
      </c>
      <c r="H65" s="63">
        <f t="shared" si="5"/>
        <v>2</v>
      </c>
      <c r="I65" s="63">
        <v>1</v>
      </c>
      <c r="J65" s="63">
        <v>1</v>
      </c>
      <c r="K65" s="63" t="s">
        <v>91</v>
      </c>
      <c r="L65" s="63" t="s">
        <v>91</v>
      </c>
      <c r="M65" s="63" t="s">
        <v>91</v>
      </c>
      <c r="N65" s="23">
        <f t="shared" si="2"/>
        <v>4</v>
      </c>
      <c r="O65" s="23">
        <v>3</v>
      </c>
      <c r="P65" s="63">
        <v>1</v>
      </c>
      <c r="Q65" s="23">
        <f t="shared" si="6"/>
        <v>16</v>
      </c>
      <c r="R65" s="23">
        <v>10</v>
      </c>
      <c r="S65" s="63">
        <v>6</v>
      </c>
      <c r="T65" s="63" t="s">
        <v>48</v>
      </c>
      <c r="U65" s="63" t="s">
        <v>48</v>
      </c>
      <c r="V65" s="63" t="s">
        <v>48</v>
      </c>
      <c r="W65" s="122">
        <f t="shared" si="3"/>
        <v>97.300613496932513</v>
      </c>
      <c r="X65" s="122">
        <f t="shared" si="4"/>
        <v>0.49079754601226999</v>
      </c>
    </row>
    <row r="66" spans="1:24" s="3" customFormat="1" ht="23.25" customHeight="1" x14ac:dyDescent="0.2">
      <c r="A66" s="18" t="s">
        <v>207</v>
      </c>
      <c r="B66" s="23">
        <f>SUM(C66:D66)</f>
        <v>900</v>
      </c>
      <c r="C66" s="23">
        <v>497</v>
      </c>
      <c r="D66" s="23">
        <v>403</v>
      </c>
      <c r="E66" s="23">
        <f>SUM(F66:G66)</f>
        <v>880</v>
      </c>
      <c r="F66" s="23">
        <v>482</v>
      </c>
      <c r="G66" s="23">
        <v>398</v>
      </c>
      <c r="H66" s="63">
        <f t="shared" si="5"/>
        <v>6</v>
      </c>
      <c r="I66" s="63">
        <v>4</v>
      </c>
      <c r="J66" s="63">
        <v>2</v>
      </c>
      <c r="K66" s="63">
        <v>1</v>
      </c>
      <c r="L66" s="63">
        <v>1</v>
      </c>
      <c r="M66" s="63">
        <v>0</v>
      </c>
      <c r="N66" s="63" t="s">
        <v>48</v>
      </c>
      <c r="O66" s="63" t="s">
        <v>48</v>
      </c>
      <c r="P66" s="63" t="s">
        <v>48</v>
      </c>
      <c r="Q66" s="23">
        <f t="shared" si="6"/>
        <v>14</v>
      </c>
      <c r="R66" s="23">
        <v>11</v>
      </c>
      <c r="S66" s="63">
        <v>3</v>
      </c>
      <c r="T66" s="63" t="s">
        <v>48</v>
      </c>
      <c r="U66" s="63" t="s">
        <v>48</v>
      </c>
      <c r="V66" s="63" t="s">
        <v>48</v>
      </c>
      <c r="W66" s="122">
        <f>E66/B66*100</f>
        <v>97.777777777777771</v>
      </c>
      <c r="X66" s="123" t="s">
        <v>48</v>
      </c>
    </row>
    <row r="67" spans="1:24" s="3" customFormat="1" ht="23.25" customHeight="1" x14ac:dyDescent="0.2">
      <c r="A67" s="18" t="s">
        <v>233</v>
      </c>
      <c r="B67" s="23">
        <f>SUM(C67:D67)</f>
        <v>909</v>
      </c>
      <c r="C67" s="23">
        <v>472</v>
      </c>
      <c r="D67" s="23">
        <v>437</v>
      </c>
      <c r="E67" s="23">
        <f>SUM(F67:G67)</f>
        <v>886</v>
      </c>
      <c r="F67" s="23">
        <v>461</v>
      </c>
      <c r="G67" s="23">
        <v>425</v>
      </c>
      <c r="H67" s="63">
        <f t="shared" si="5"/>
        <v>5</v>
      </c>
      <c r="I67" s="63">
        <v>3</v>
      </c>
      <c r="J67" s="63">
        <v>2</v>
      </c>
      <c r="K67" s="63" t="s">
        <v>48</v>
      </c>
      <c r="L67" s="63" t="s">
        <v>48</v>
      </c>
      <c r="M67" s="63" t="s">
        <v>48</v>
      </c>
      <c r="N67" s="23">
        <f t="shared" si="2"/>
        <v>2</v>
      </c>
      <c r="O67" s="63">
        <v>2</v>
      </c>
      <c r="P67" s="63" t="s">
        <v>48</v>
      </c>
      <c r="Q67" s="23">
        <f t="shared" si="6"/>
        <v>16</v>
      </c>
      <c r="R67" s="23">
        <v>6</v>
      </c>
      <c r="S67" s="63">
        <v>10</v>
      </c>
      <c r="T67" s="63" t="s">
        <v>48</v>
      </c>
      <c r="U67" s="63" t="s">
        <v>48</v>
      </c>
      <c r="V67" s="63" t="s">
        <v>48</v>
      </c>
      <c r="W67" s="122">
        <f>E67/B67*100</f>
        <v>97.469746974697472</v>
      </c>
      <c r="X67" s="122">
        <f t="shared" si="4"/>
        <v>0.22002200220022</v>
      </c>
    </row>
    <row r="68" spans="1:24" s="3" customFormat="1" ht="23.25" customHeight="1" x14ac:dyDescent="0.2">
      <c r="A68" s="18" t="s">
        <v>246</v>
      </c>
      <c r="B68" s="23">
        <f>SUM(C68:D68)</f>
        <v>842</v>
      </c>
      <c r="C68" s="23">
        <v>417</v>
      </c>
      <c r="D68" s="23">
        <v>425</v>
      </c>
      <c r="E68" s="124">
        <f>SUM(F68:G68)</f>
        <v>817</v>
      </c>
      <c r="F68" s="124">
        <v>401</v>
      </c>
      <c r="G68" s="23">
        <v>416</v>
      </c>
      <c r="H68" s="63">
        <f>SUM(I68:J68)</f>
        <v>10</v>
      </c>
      <c r="I68" s="63">
        <v>5</v>
      </c>
      <c r="J68" s="63">
        <v>5</v>
      </c>
      <c r="K68" s="63" t="s">
        <v>48</v>
      </c>
      <c r="L68" s="63" t="s">
        <v>48</v>
      </c>
      <c r="M68" s="63" t="s">
        <v>48</v>
      </c>
      <c r="N68" s="23">
        <f>SUM(O68:P68)</f>
        <v>2</v>
      </c>
      <c r="O68" s="63">
        <v>2</v>
      </c>
      <c r="P68" s="63" t="s">
        <v>48</v>
      </c>
      <c r="Q68" s="23">
        <f>SUM(R68+S68)</f>
        <v>13</v>
      </c>
      <c r="R68" s="23">
        <v>9</v>
      </c>
      <c r="S68" s="63">
        <v>4</v>
      </c>
      <c r="T68" s="63" t="s">
        <v>48</v>
      </c>
      <c r="U68" s="63" t="s">
        <v>48</v>
      </c>
      <c r="V68" s="63" t="s">
        <v>48</v>
      </c>
      <c r="W68" s="122">
        <f>E68/B68*100</f>
        <v>97.030878859857481</v>
      </c>
      <c r="X68" s="122">
        <f>N68/B68*100</f>
        <v>0.23752969121140144</v>
      </c>
    </row>
    <row r="69" spans="1:24" s="3" customFormat="1" ht="17.25" x14ac:dyDescent="0.2">
      <c r="A69" s="114" t="s">
        <v>190</v>
      </c>
      <c r="B69" s="2"/>
      <c r="C69" s="2"/>
      <c r="D69" s="2"/>
      <c r="E69" s="115"/>
      <c r="F69" s="115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s="3" customFormat="1" ht="17.25" x14ac:dyDescent="0.2">
      <c r="A70" s="2"/>
      <c r="B70" s="2"/>
      <c r="C70" s="2"/>
      <c r="D70" s="2"/>
      <c r="E70" s="2"/>
      <c r="F70" s="2" t="s">
        <v>212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s="3" customFormat="1" ht="17.25" x14ac:dyDescent="0.2">
      <c r="A71" s="2"/>
      <c r="B71" s="2"/>
      <c r="C71" s="2"/>
      <c r="D71" s="2"/>
      <c r="E71" s="2"/>
      <c r="F71" s="2" t="s">
        <v>213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s="3" customFormat="1" ht="17.2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s="3" customFormat="1" ht="17.25" x14ac:dyDescent="0.2">
      <c r="A73" s="2"/>
      <c r="B73" s="2"/>
      <c r="C73" s="2"/>
      <c r="D73" s="2"/>
      <c r="E73" s="2"/>
      <c r="F73" s="116" t="s">
        <v>50</v>
      </c>
      <c r="G73" s="91" t="s">
        <v>51</v>
      </c>
      <c r="H73" s="117" t="s">
        <v>49</v>
      </c>
      <c r="I73" s="117"/>
      <c r="J73" s="2"/>
      <c r="K73" s="2"/>
      <c r="L73" s="2"/>
      <c r="M73" s="2"/>
      <c r="N73" s="116" t="s">
        <v>53</v>
      </c>
      <c r="O73" s="2" t="s">
        <v>54</v>
      </c>
      <c r="P73" s="118" t="s">
        <v>49</v>
      </c>
      <c r="Q73" s="118"/>
      <c r="R73" s="2"/>
      <c r="S73" s="2"/>
      <c r="T73" s="2"/>
      <c r="U73" s="2"/>
      <c r="V73" s="2"/>
      <c r="W73" s="2"/>
      <c r="X73" s="2"/>
    </row>
    <row r="74" spans="1:24" s="3" customFormat="1" ht="17.25" x14ac:dyDescent="0.2">
      <c r="A74" s="2"/>
      <c r="B74" s="2"/>
      <c r="C74" s="2"/>
      <c r="D74" s="2"/>
      <c r="E74" s="2"/>
      <c r="F74" s="116"/>
      <c r="G74" s="119" t="s">
        <v>52</v>
      </c>
      <c r="H74" s="117"/>
      <c r="I74" s="117"/>
      <c r="J74" s="2"/>
      <c r="K74" s="2"/>
      <c r="L74" s="2"/>
      <c r="M74" s="2"/>
      <c r="N74" s="116"/>
      <c r="O74" s="120" t="s">
        <v>52</v>
      </c>
      <c r="P74" s="118"/>
      <c r="Q74" s="118"/>
      <c r="R74" s="2"/>
      <c r="S74" s="2"/>
      <c r="T74" s="2"/>
      <c r="U74" s="2"/>
      <c r="V74" s="2"/>
      <c r="W74" s="2"/>
      <c r="X74" s="2"/>
    </row>
    <row r="75" spans="1:24" s="3" customFormat="1" ht="17.25" x14ac:dyDescent="0.2"/>
    <row r="76" spans="1:24" s="3" customFormat="1" ht="17.25" x14ac:dyDescent="0.2"/>
    <row r="77" spans="1:24" s="3" customFormat="1" ht="17.25" x14ac:dyDescent="0.2"/>
    <row r="78" spans="1:24" s="3" customFormat="1" ht="17.25" x14ac:dyDescent="0.2"/>
    <row r="79" spans="1:24" ht="27" customHeight="1" x14ac:dyDescent="0.15"/>
    <row r="80" spans="1:24" ht="27" customHeight="1" x14ac:dyDescent="0.15"/>
    <row r="81" s="2" customFormat="1" ht="27" customHeight="1" x14ac:dyDescent="0.15"/>
    <row r="82" s="2" customFormat="1" ht="27" customHeight="1" x14ac:dyDescent="0.15"/>
  </sheetData>
  <sheetProtection formatCells="0" insertColumns="0" insertRows="0"/>
  <mergeCells count="32">
    <mergeCell ref="H73:I74"/>
    <mergeCell ref="P73:Q74"/>
    <mergeCell ref="A46:A48"/>
    <mergeCell ref="Q46:S47"/>
    <mergeCell ref="K46:M47"/>
    <mergeCell ref="N73:N74"/>
    <mergeCell ref="B46:D47"/>
    <mergeCell ref="E46:G46"/>
    <mergeCell ref="E47:G47"/>
    <mergeCell ref="F73:F74"/>
    <mergeCell ref="X46:X48"/>
    <mergeCell ref="T46:V47"/>
    <mergeCell ref="W46:W48"/>
    <mergeCell ref="H46:J46"/>
    <mergeCell ref="H47:J47"/>
    <mergeCell ref="N46:P47"/>
    <mergeCell ref="W4:W6"/>
    <mergeCell ref="X4:X6"/>
    <mergeCell ref="E5:G5"/>
    <mergeCell ref="H5:J5"/>
    <mergeCell ref="A4:A6"/>
    <mergeCell ref="B4:D5"/>
    <mergeCell ref="E4:G4"/>
    <mergeCell ref="H4:J4"/>
    <mergeCell ref="K4:M5"/>
    <mergeCell ref="N4:P5"/>
    <mergeCell ref="T4:V5"/>
    <mergeCell ref="F12:F13"/>
    <mergeCell ref="H12:I13"/>
    <mergeCell ref="N12:N13"/>
    <mergeCell ref="P12:Q13"/>
    <mergeCell ref="Q4:S5"/>
  </mergeCells>
  <phoneticPr fontId="3"/>
  <pageMargins left="0.59055118110236227" right="0.59055118110236227" top="0.98425196850393704" bottom="0.59055118110236227" header="0.51181102362204722" footer="0.51181102362204722"/>
  <pageSetup paperSize="9" scale="74" orientation="landscape" r:id="rId1"/>
  <headerFooter scaleWithDoc="0" alignWithMargins="0">
    <oddFooter>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6C696-AC2C-470D-83DC-EE519EFDC2D6}">
  <dimension ref="A1:AF61"/>
  <sheetViews>
    <sheetView view="pageBreakPreview" zoomScaleNormal="100" zoomScaleSheetLayoutView="100" workbookViewId="0"/>
  </sheetViews>
  <sheetFormatPr defaultRowHeight="13.5" x14ac:dyDescent="0.15"/>
  <cols>
    <col min="1" max="1" width="10.125" style="2" customWidth="1"/>
    <col min="2" max="16384" width="9" style="2"/>
  </cols>
  <sheetData>
    <row r="1" spans="1:32" s="3" customFormat="1" ht="17.25" x14ac:dyDescent="0.2">
      <c r="A1" s="3" t="s">
        <v>87</v>
      </c>
    </row>
    <row r="2" spans="1:32" s="3" customFormat="1" ht="12.95" customHeight="1" x14ac:dyDescent="0.2"/>
    <row r="3" spans="1:32" x14ac:dyDescent="0.15">
      <c r="L3" s="2" t="s">
        <v>25</v>
      </c>
    </row>
    <row r="4" spans="1:32" ht="20.100000000000001" customHeight="1" x14ac:dyDescent="0.15">
      <c r="A4" s="71" t="s">
        <v>28</v>
      </c>
      <c r="B4" s="71" t="s">
        <v>60</v>
      </c>
      <c r="C4" s="71"/>
      <c r="D4" s="71"/>
      <c r="E4" s="125" t="s">
        <v>40</v>
      </c>
      <c r="F4" s="125"/>
      <c r="G4" s="125"/>
      <c r="H4" s="125"/>
      <c r="I4" s="125"/>
      <c r="J4" s="125"/>
      <c r="K4" s="126" t="s">
        <v>210</v>
      </c>
      <c r="L4" s="126"/>
      <c r="M4" s="67"/>
    </row>
    <row r="5" spans="1:32" ht="20.100000000000001" customHeight="1" x14ac:dyDescent="0.15">
      <c r="A5" s="71"/>
      <c r="B5" s="71"/>
      <c r="C5" s="71"/>
      <c r="D5" s="71"/>
      <c r="E5" s="71" t="s">
        <v>37</v>
      </c>
      <c r="F5" s="71"/>
      <c r="G5" s="127" t="s">
        <v>38</v>
      </c>
      <c r="H5" s="128"/>
      <c r="I5" s="127" t="s">
        <v>39</v>
      </c>
      <c r="J5" s="128"/>
      <c r="K5" s="126"/>
      <c r="L5" s="126"/>
      <c r="M5" s="67"/>
    </row>
    <row r="6" spans="1:32" s="81" customFormat="1" ht="20.100000000000001" customHeight="1" x14ac:dyDescent="0.15">
      <c r="A6" s="71"/>
      <c r="B6" s="77" t="s">
        <v>2</v>
      </c>
      <c r="C6" s="77" t="s">
        <v>3</v>
      </c>
      <c r="D6" s="77" t="s">
        <v>4</v>
      </c>
      <c r="E6" s="77" t="s">
        <v>3</v>
      </c>
      <c r="F6" s="77" t="s">
        <v>4</v>
      </c>
      <c r="G6" s="77" t="s">
        <v>3</v>
      </c>
      <c r="H6" s="77" t="s">
        <v>4</v>
      </c>
      <c r="I6" s="77" t="s">
        <v>3</v>
      </c>
      <c r="J6" s="77" t="s">
        <v>4</v>
      </c>
      <c r="K6" s="77" t="s">
        <v>3</v>
      </c>
      <c r="L6" s="77" t="s">
        <v>4</v>
      </c>
      <c r="M6" s="80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20.100000000000001" customHeight="1" x14ac:dyDescent="0.15">
      <c r="A7" s="77" t="s">
        <v>258</v>
      </c>
      <c r="B7" s="66">
        <f>SUM(C7:D7)</f>
        <v>877</v>
      </c>
      <c r="C7" s="66">
        <f>SUM(E7,G7,I7,K7)</f>
        <v>459</v>
      </c>
      <c r="D7" s="66">
        <f>SUM(F7,H7,J7,L7)</f>
        <v>418</v>
      </c>
      <c r="E7" s="66">
        <v>399</v>
      </c>
      <c r="F7" s="66">
        <v>358</v>
      </c>
      <c r="G7" s="66">
        <v>42</v>
      </c>
      <c r="H7" s="66">
        <v>53</v>
      </c>
      <c r="I7" s="66">
        <v>9</v>
      </c>
      <c r="J7" s="66">
        <v>4</v>
      </c>
      <c r="K7" s="111">
        <v>9</v>
      </c>
      <c r="L7" s="111">
        <v>3</v>
      </c>
      <c r="M7" s="67"/>
    </row>
    <row r="8" spans="1:32" x14ac:dyDescent="0.15">
      <c r="A8" s="67" t="s">
        <v>191</v>
      </c>
      <c r="B8" s="67"/>
      <c r="C8" s="67"/>
      <c r="D8" s="67"/>
      <c r="E8" s="67"/>
      <c r="F8" s="67"/>
      <c r="G8" s="67"/>
      <c r="H8" s="67" t="s">
        <v>211</v>
      </c>
      <c r="I8" s="67"/>
      <c r="J8" s="67"/>
      <c r="K8" s="67"/>
      <c r="L8" s="67"/>
      <c r="M8" s="67"/>
    </row>
    <row r="9" spans="1:32" x14ac:dyDescent="0.15">
      <c r="A9" s="67" t="s">
        <v>256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</row>
    <row r="10" spans="1:32" ht="20.100000000000001" customHeight="1" x14ac:dyDescent="0.15">
      <c r="A10" s="30"/>
      <c r="K10" s="4"/>
    </row>
    <row r="11" spans="1:32" ht="20.100000000000001" customHeight="1" x14ac:dyDescent="0.15">
      <c r="A11" s="30"/>
      <c r="K11" s="4"/>
    </row>
    <row r="12" spans="1:32" ht="20.100000000000001" customHeight="1" x14ac:dyDescent="0.15">
      <c r="A12" s="30"/>
      <c r="K12" s="4"/>
    </row>
    <row r="13" spans="1:32" ht="20.100000000000001" customHeight="1" x14ac:dyDescent="0.15">
      <c r="A13" s="30"/>
    </row>
    <row r="14" spans="1:32" ht="20.100000000000001" customHeight="1" x14ac:dyDescent="0.15">
      <c r="A14" s="30"/>
    </row>
    <row r="15" spans="1:32" ht="20.100000000000001" customHeight="1" x14ac:dyDescent="0.15">
      <c r="A15" s="30"/>
    </row>
    <row r="16" spans="1:32" ht="20.100000000000001" customHeight="1" x14ac:dyDescent="0.15">
      <c r="A16" s="30"/>
    </row>
    <row r="17" spans="1:12" ht="20.100000000000001" customHeight="1" x14ac:dyDescent="0.15">
      <c r="A17" s="30"/>
    </row>
    <row r="18" spans="1:12" ht="20.100000000000001" customHeight="1" x14ac:dyDescent="0.15">
      <c r="A18" s="30"/>
      <c r="L18" s="4"/>
    </row>
    <row r="19" spans="1:12" ht="20.100000000000001" customHeight="1" x14ac:dyDescent="0.15">
      <c r="A19" s="30"/>
      <c r="K19" s="4"/>
      <c r="L19" s="4"/>
    </row>
    <row r="20" spans="1:12" ht="20.100000000000001" customHeight="1" x14ac:dyDescent="0.15">
      <c r="A20" s="30"/>
      <c r="K20" s="4"/>
      <c r="L20" s="4"/>
    </row>
    <row r="21" spans="1:12" ht="20.100000000000001" customHeight="1" x14ac:dyDescent="0.15">
      <c r="A21" s="30"/>
      <c r="K21" s="4"/>
      <c r="L21" s="4"/>
    </row>
    <row r="22" spans="1:12" ht="20.100000000000001" customHeight="1" x14ac:dyDescent="0.15">
      <c r="A22" s="30"/>
      <c r="K22" s="4"/>
      <c r="L22" s="4"/>
    </row>
    <row r="23" spans="1:12" ht="20.100000000000001" customHeight="1" x14ac:dyDescent="0.15">
      <c r="A23" s="30"/>
      <c r="K23" s="4"/>
      <c r="L23" s="4"/>
    </row>
    <row r="24" spans="1:12" ht="20.100000000000001" customHeight="1" x14ac:dyDescent="0.15">
      <c r="A24" s="30"/>
      <c r="K24" s="4"/>
      <c r="L24" s="4"/>
    </row>
    <row r="25" spans="1:12" ht="20.100000000000001" customHeight="1" x14ac:dyDescent="0.15">
      <c r="A25" s="30"/>
      <c r="K25" s="4"/>
      <c r="L25" s="4"/>
    </row>
    <row r="26" spans="1:12" ht="20.100000000000001" customHeight="1" x14ac:dyDescent="0.15">
      <c r="A26" s="30"/>
      <c r="K26" s="4"/>
      <c r="L26" s="4"/>
    </row>
    <row r="34" spans="1:16" s="3" customFormat="1" ht="17.25" x14ac:dyDescent="0.2">
      <c r="A34" s="3" t="s">
        <v>87</v>
      </c>
    </row>
    <row r="35" spans="1:16" s="3" customFormat="1" ht="12.95" customHeight="1" x14ac:dyDescent="0.2"/>
    <row r="36" spans="1:16" x14ac:dyDescent="0.15">
      <c r="L36" s="2" t="s">
        <v>25</v>
      </c>
    </row>
    <row r="37" spans="1:16" ht="20.100000000000001" customHeight="1" x14ac:dyDescent="0.15">
      <c r="A37" s="6" t="s">
        <v>28</v>
      </c>
      <c r="B37" s="6" t="s">
        <v>60</v>
      </c>
      <c r="C37" s="6"/>
      <c r="D37" s="6"/>
      <c r="E37" s="12" t="s">
        <v>40</v>
      </c>
      <c r="F37" s="12"/>
      <c r="G37" s="12"/>
      <c r="H37" s="12"/>
      <c r="I37" s="12"/>
      <c r="J37" s="12"/>
      <c r="K37" s="5" t="s">
        <v>210</v>
      </c>
      <c r="L37" s="5"/>
    </row>
    <row r="38" spans="1:16" ht="20.100000000000001" customHeight="1" x14ac:dyDescent="0.15">
      <c r="A38" s="6"/>
      <c r="B38" s="6"/>
      <c r="C38" s="6"/>
      <c r="D38" s="6"/>
      <c r="E38" s="6" t="s">
        <v>37</v>
      </c>
      <c r="F38" s="6"/>
      <c r="G38" s="7" t="s">
        <v>38</v>
      </c>
      <c r="H38" s="129"/>
      <c r="I38" s="7" t="s">
        <v>39</v>
      </c>
      <c r="J38" s="129"/>
      <c r="K38" s="5"/>
      <c r="L38" s="5"/>
      <c r="P38" s="30"/>
    </row>
    <row r="39" spans="1:16" s="81" customFormat="1" ht="20.100000000000001" customHeight="1" x14ac:dyDescent="0.15">
      <c r="A39" s="6"/>
      <c r="B39" s="18" t="s">
        <v>2</v>
      </c>
      <c r="C39" s="18" t="s">
        <v>3</v>
      </c>
      <c r="D39" s="18" t="s">
        <v>4</v>
      </c>
      <c r="E39" s="18" t="s">
        <v>3</v>
      </c>
      <c r="F39" s="18" t="s">
        <v>4</v>
      </c>
      <c r="G39" s="18" t="s">
        <v>3</v>
      </c>
      <c r="H39" s="18" t="s">
        <v>4</v>
      </c>
      <c r="I39" s="18" t="s">
        <v>3</v>
      </c>
      <c r="J39" s="18" t="s">
        <v>4</v>
      </c>
      <c r="K39" s="18" t="s">
        <v>3</v>
      </c>
      <c r="L39" s="18" t="s">
        <v>4</v>
      </c>
      <c r="P39" s="30"/>
    </row>
    <row r="40" spans="1:16" ht="20.100000000000001" customHeight="1" x14ac:dyDescent="0.15">
      <c r="A40" s="18" t="s">
        <v>64</v>
      </c>
      <c r="B40" s="23">
        <f>SUM(C40:D40)</f>
        <v>814</v>
      </c>
      <c r="C40" s="23">
        <f t="shared" ref="C40:D42" si="0">SUM(E40,G40,I40,K40)</f>
        <v>421</v>
      </c>
      <c r="D40" s="23">
        <f t="shared" si="0"/>
        <v>393</v>
      </c>
      <c r="E40" s="23">
        <v>387</v>
      </c>
      <c r="F40" s="23">
        <v>365</v>
      </c>
      <c r="G40" s="23">
        <v>21</v>
      </c>
      <c r="H40" s="23">
        <v>19</v>
      </c>
      <c r="I40" s="23">
        <v>7</v>
      </c>
      <c r="J40" s="23">
        <v>8</v>
      </c>
      <c r="K40" s="63">
        <v>6</v>
      </c>
      <c r="L40" s="23">
        <v>1</v>
      </c>
    </row>
    <row r="41" spans="1:16" ht="20.100000000000001" customHeight="1" x14ac:dyDescent="0.15">
      <c r="A41" s="18" t="s">
        <v>65</v>
      </c>
      <c r="B41" s="23">
        <f>SUM(C41:D41)</f>
        <v>758</v>
      </c>
      <c r="C41" s="23">
        <f t="shared" si="0"/>
        <v>380</v>
      </c>
      <c r="D41" s="23">
        <f t="shared" si="0"/>
        <v>378</v>
      </c>
      <c r="E41" s="23">
        <v>368</v>
      </c>
      <c r="F41" s="23">
        <v>365</v>
      </c>
      <c r="G41" s="23">
        <v>2</v>
      </c>
      <c r="H41" s="23">
        <v>1</v>
      </c>
      <c r="I41" s="23">
        <v>5</v>
      </c>
      <c r="J41" s="23">
        <v>9</v>
      </c>
      <c r="K41" s="23">
        <v>5</v>
      </c>
      <c r="L41" s="23">
        <v>3</v>
      </c>
    </row>
    <row r="42" spans="1:16" ht="20.100000000000001" customHeight="1" x14ac:dyDescent="0.15">
      <c r="A42" s="18" t="s">
        <v>66</v>
      </c>
      <c r="B42" s="23">
        <f>SUM(C42:D42)</f>
        <v>765</v>
      </c>
      <c r="C42" s="23">
        <f t="shared" si="0"/>
        <v>387</v>
      </c>
      <c r="D42" s="23">
        <f t="shared" si="0"/>
        <v>378</v>
      </c>
      <c r="E42" s="23">
        <v>366</v>
      </c>
      <c r="F42" s="23">
        <v>356</v>
      </c>
      <c r="G42" s="23">
        <v>9</v>
      </c>
      <c r="H42" s="23">
        <v>12</v>
      </c>
      <c r="I42" s="23">
        <v>7</v>
      </c>
      <c r="J42" s="23">
        <v>4</v>
      </c>
      <c r="K42" s="63">
        <v>5</v>
      </c>
      <c r="L42" s="23">
        <v>6</v>
      </c>
    </row>
    <row r="43" spans="1:16" ht="20.100000000000001" customHeight="1" x14ac:dyDescent="0.15">
      <c r="A43" s="18" t="s">
        <v>67</v>
      </c>
      <c r="B43" s="23">
        <f t="shared" ref="B43:B51" si="1">SUM(C43:D43)</f>
        <v>749</v>
      </c>
      <c r="C43" s="23">
        <f t="shared" ref="C43:C51" si="2">SUM(E43,G43,I43,K43)</f>
        <v>400</v>
      </c>
      <c r="D43" s="23">
        <f t="shared" ref="D43:D51" si="3">SUM(F43,H43,J43,L43)</f>
        <v>349</v>
      </c>
      <c r="E43" s="23">
        <v>380</v>
      </c>
      <c r="F43" s="23">
        <v>314</v>
      </c>
      <c r="G43" s="23">
        <v>12</v>
      </c>
      <c r="H43" s="23">
        <v>22</v>
      </c>
      <c r="I43" s="23">
        <v>3</v>
      </c>
      <c r="J43" s="23">
        <v>11</v>
      </c>
      <c r="K43" s="63">
        <v>5</v>
      </c>
      <c r="L43" s="23">
        <v>2</v>
      </c>
    </row>
    <row r="44" spans="1:16" ht="20.100000000000001" customHeight="1" x14ac:dyDescent="0.15">
      <c r="A44" s="18" t="s">
        <v>70</v>
      </c>
      <c r="B44" s="23">
        <f t="shared" si="1"/>
        <v>749</v>
      </c>
      <c r="C44" s="23">
        <f t="shared" si="2"/>
        <v>391</v>
      </c>
      <c r="D44" s="23">
        <f t="shared" si="3"/>
        <v>358</v>
      </c>
      <c r="E44" s="23">
        <v>373</v>
      </c>
      <c r="F44" s="23">
        <v>329</v>
      </c>
      <c r="G44" s="23">
        <v>10</v>
      </c>
      <c r="H44" s="23">
        <v>19</v>
      </c>
      <c r="I44" s="23">
        <v>6</v>
      </c>
      <c r="J44" s="23">
        <v>6</v>
      </c>
      <c r="K44" s="63">
        <v>2</v>
      </c>
      <c r="L44" s="23">
        <v>4</v>
      </c>
    </row>
    <row r="45" spans="1:16" ht="20.100000000000001" customHeight="1" x14ac:dyDescent="0.15">
      <c r="A45" s="18" t="s">
        <v>72</v>
      </c>
      <c r="B45" s="23">
        <f t="shared" si="1"/>
        <v>717</v>
      </c>
      <c r="C45" s="23">
        <f t="shared" si="2"/>
        <v>369</v>
      </c>
      <c r="D45" s="23">
        <f t="shared" si="3"/>
        <v>348</v>
      </c>
      <c r="E45" s="23">
        <v>342</v>
      </c>
      <c r="F45" s="23">
        <v>326</v>
      </c>
      <c r="G45" s="23">
        <v>12</v>
      </c>
      <c r="H45" s="23">
        <v>14</v>
      </c>
      <c r="I45" s="23">
        <v>5</v>
      </c>
      <c r="J45" s="23">
        <v>7</v>
      </c>
      <c r="K45" s="63">
        <v>10</v>
      </c>
      <c r="L45" s="23">
        <v>1</v>
      </c>
    </row>
    <row r="46" spans="1:16" ht="20.100000000000001" customHeight="1" x14ac:dyDescent="0.15">
      <c r="A46" s="18" t="s">
        <v>73</v>
      </c>
      <c r="B46" s="23">
        <f t="shared" si="1"/>
        <v>727</v>
      </c>
      <c r="C46" s="23">
        <f t="shared" si="2"/>
        <v>380</v>
      </c>
      <c r="D46" s="23">
        <f t="shared" si="3"/>
        <v>347</v>
      </c>
      <c r="E46" s="23">
        <v>341</v>
      </c>
      <c r="F46" s="23">
        <v>314</v>
      </c>
      <c r="G46" s="23">
        <v>27</v>
      </c>
      <c r="H46" s="23">
        <v>26</v>
      </c>
      <c r="I46" s="23">
        <v>7</v>
      </c>
      <c r="J46" s="23">
        <v>6</v>
      </c>
      <c r="K46" s="23">
        <v>5</v>
      </c>
      <c r="L46" s="23">
        <v>1</v>
      </c>
    </row>
    <row r="47" spans="1:16" ht="20.100000000000001" customHeight="1" x14ac:dyDescent="0.15">
      <c r="A47" s="18" t="s">
        <v>74</v>
      </c>
      <c r="B47" s="23">
        <f t="shared" si="1"/>
        <v>750</v>
      </c>
      <c r="C47" s="23">
        <f t="shared" si="2"/>
        <v>363</v>
      </c>
      <c r="D47" s="23">
        <f t="shared" si="3"/>
        <v>387</v>
      </c>
      <c r="E47" s="23">
        <v>335</v>
      </c>
      <c r="F47" s="23">
        <v>350</v>
      </c>
      <c r="G47" s="23">
        <v>14</v>
      </c>
      <c r="H47" s="23">
        <v>23</v>
      </c>
      <c r="I47" s="23">
        <v>7</v>
      </c>
      <c r="J47" s="23">
        <v>10</v>
      </c>
      <c r="K47" s="23">
        <v>7</v>
      </c>
      <c r="L47" s="23">
        <v>4</v>
      </c>
    </row>
    <row r="48" spans="1:16" ht="20.100000000000001" customHeight="1" x14ac:dyDescent="0.15">
      <c r="A48" s="18" t="s">
        <v>75</v>
      </c>
      <c r="B48" s="23">
        <f t="shared" si="1"/>
        <v>776</v>
      </c>
      <c r="C48" s="23">
        <f t="shared" si="2"/>
        <v>400</v>
      </c>
      <c r="D48" s="23">
        <f t="shared" si="3"/>
        <v>376</v>
      </c>
      <c r="E48" s="23">
        <v>377</v>
      </c>
      <c r="F48" s="23">
        <v>347</v>
      </c>
      <c r="G48" s="23">
        <v>16</v>
      </c>
      <c r="H48" s="23">
        <v>17</v>
      </c>
      <c r="I48" s="23">
        <v>6</v>
      </c>
      <c r="J48" s="23">
        <v>3</v>
      </c>
      <c r="K48" s="23">
        <v>1</v>
      </c>
      <c r="L48" s="23">
        <v>9</v>
      </c>
    </row>
    <row r="49" spans="1:12" ht="20.100000000000001" customHeight="1" x14ac:dyDescent="0.15">
      <c r="A49" s="18" t="s">
        <v>76</v>
      </c>
      <c r="B49" s="23">
        <f t="shared" si="1"/>
        <v>772</v>
      </c>
      <c r="C49" s="23">
        <f t="shared" si="2"/>
        <v>416</v>
      </c>
      <c r="D49" s="23">
        <f t="shared" si="3"/>
        <v>356</v>
      </c>
      <c r="E49" s="23">
        <v>382</v>
      </c>
      <c r="F49" s="23">
        <v>325</v>
      </c>
      <c r="G49" s="23">
        <v>21</v>
      </c>
      <c r="H49" s="23">
        <v>22</v>
      </c>
      <c r="I49" s="23">
        <v>8</v>
      </c>
      <c r="J49" s="23">
        <v>6</v>
      </c>
      <c r="K49" s="23">
        <v>5</v>
      </c>
      <c r="L49" s="23">
        <v>3</v>
      </c>
    </row>
    <row r="50" spans="1:12" ht="20.100000000000001" customHeight="1" x14ac:dyDescent="0.15">
      <c r="A50" s="18" t="s">
        <v>78</v>
      </c>
      <c r="B50" s="23">
        <f t="shared" si="1"/>
        <v>797</v>
      </c>
      <c r="C50" s="23">
        <f t="shared" si="2"/>
        <v>386</v>
      </c>
      <c r="D50" s="23">
        <f t="shared" si="3"/>
        <v>411</v>
      </c>
      <c r="E50" s="23">
        <v>345</v>
      </c>
      <c r="F50" s="23">
        <v>381</v>
      </c>
      <c r="G50" s="23">
        <v>28</v>
      </c>
      <c r="H50" s="23">
        <v>20</v>
      </c>
      <c r="I50" s="23">
        <v>7</v>
      </c>
      <c r="J50" s="23">
        <v>7</v>
      </c>
      <c r="K50" s="23">
        <v>6</v>
      </c>
      <c r="L50" s="23">
        <v>3</v>
      </c>
    </row>
    <row r="51" spans="1:12" ht="20.100000000000001" customHeight="1" x14ac:dyDescent="0.15">
      <c r="A51" s="18" t="s">
        <v>79</v>
      </c>
      <c r="B51" s="23">
        <f t="shared" si="1"/>
        <v>804</v>
      </c>
      <c r="C51" s="23">
        <f t="shared" si="2"/>
        <v>421</v>
      </c>
      <c r="D51" s="23">
        <f t="shared" si="3"/>
        <v>383</v>
      </c>
      <c r="E51" s="23">
        <v>375</v>
      </c>
      <c r="F51" s="23">
        <v>352</v>
      </c>
      <c r="G51" s="23">
        <v>27</v>
      </c>
      <c r="H51" s="23">
        <v>27</v>
      </c>
      <c r="I51" s="23">
        <v>13</v>
      </c>
      <c r="J51" s="23">
        <v>4</v>
      </c>
      <c r="K51" s="23">
        <v>6</v>
      </c>
      <c r="L51" s="63" t="s">
        <v>48</v>
      </c>
    </row>
    <row r="52" spans="1:12" ht="20.100000000000001" customHeight="1" x14ac:dyDescent="0.15">
      <c r="A52" s="18" t="s">
        <v>90</v>
      </c>
      <c r="B52" s="23">
        <f t="shared" ref="B52:B57" si="4">SUM(C52:D52)</f>
        <v>763</v>
      </c>
      <c r="C52" s="23">
        <f t="shared" ref="C52:D56" si="5">SUM(E52,G52,I52,K52)</f>
        <v>370</v>
      </c>
      <c r="D52" s="23">
        <f t="shared" si="5"/>
        <v>393</v>
      </c>
      <c r="E52" s="23">
        <v>334</v>
      </c>
      <c r="F52" s="23">
        <v>373</v>
      </c>
      <c r="G52" s="23">
        <v>28</v>
      </c>
      <c r="H52" s="23">
        <v>19</v>
      </c>
      <c r="I52" s="23">
        <v>8</v>
      </c>
      <c r="J52" s="23">
        <v>1</v>
      </c>
      <c r="K52" s="63" t="s">
        <v>48</v>
      </c>
      <c r="L52" s="63" t="s">
        <v>48</v>
      </c>
    </row>
    <row r="53" spans="1:12" ht="20.100000000000001" customHeight="1" x14ac:dyDescent="0.15">
      <c r="A53" s="18" t="s">
        <v>92</v>
      </c>
      <c r="B53" s="23">
        <f t="shared" si="4"/>
        <v>775</v>
      </c>
      <c r="C53" s="23">
        <f t="shared" si="5"/>
        <v>403</v>
      </c>
      <c r="D53" s="23">
        <f t="shared" si="5"/>
        <v>372</v>
      </c>
      <c r="E53" s="23">
        <v>367</v>
      </c>
      <c r="F53" s="23">
        <v>338</v>
      </c>
      <c r="G53" s="23">
        <v>24</v>
      </c>
      <c r="H53" s="23">
        <v>28</v>
      </c>
      <c r="I53" s="23">
        <v>7</v>
      </c>
      <c r="J53" s="23">
        <v>3</v>
      </c>
      <c r="K53" s="63">
        <v>5</v>
      </c>
      <c r="L53" s="63">
        <v>3</v>
      </c>
    </row>
    <row r="54" spans="1:12" ht="20.100000000000001" customHeight="1" x14ac:dyDescent="0.15">
      <c r="A54" s="130" t="s">
        <v>202</v>
      </c>
      <c r="B54" s="23">
        <f t="shared" si="4"/>
        <v>814</v>
      </c>
      <c r="C54" s="23">
        <f t="shared" si="5"/>
        <v>404</v>
      </c>
      <c r="D54" s="23">
        <f t="shared" si="5"/>
        <v>410</v>
      </c>
      <c r="E54" s="124">
        <v>354</v>
      </c>
      <c r="F54" s="124">
        <v>393</v>
      </c>
      <c r="G54" s="124">
        <v>28</v>
      </c>
      <c r="H54" s="124">
        <v>12</v>
      </c>
      <c r="I54" s="124">
        <v>11</v>
      </c>
      <c r="J54" s="124">
        <v>4</v>
      </c>
      <c r="K54" s="131">
        <v>11</v>
      </c>
      <c r="L54" s="131">
        <v>1</v>
      </c>
    </row>
    <row r="55" spans="1:12" ht="20.100000000000001" customHeight="1" x14ac:dyDescent="0.15">
      <c r="A55" s="18" t="s">
        <v>199</v>
      </c>
      <c r="B55" s="23">
        <f t="shared" si="4"/>
        <v>832</v>
      </c>
      <c r="C55" s="23">
        <f t="shared" si="5"/>
        <v>435</v>
      </c>
      <c r="D55" s="23">
        <f t="shared" si="5"/>
        <v>397</v>
      </c>
      <c r="E55" s="23">
        <v>395</v>
      </c>
      <c r="F55" s="23">
        <v>370</v>
      </c>
      <c r="G55" s="23">
        <v>19</v>
      </c>
      <c r="H55" s="23">
        <v>17</v>
      </c>
      <c r="I55" s="23">
        <v>7</v>
      </c>
      <c r="J55" s="23">
        <v>5</v>
      </c>
      <c r="K55" s="63">
        <v>14</v>
      </c>
      <c r="L55" s="63">
        <v>5</v>
      </c>
    </row>
    <row r="56" spans="1:12" ht="20.100000000000001" customHeight="1" x14ac:dyDescent="0.15">
      <c r="A56" s="18" t="s">
        <v>203</v>
      </c>
      <c r="B56" s="23">
        <f t="shared" si="4"/>
        <v>793</v>
      </c>
      <c r="C56" s="23">
        <f t="shared" si="5"/>
        <v>410</v>
      </c>
      <c r="D56" s="23">
        <f t="shared" si="5"/>
        <v>383</v>
      </c>
      <c r="E56" s="23">
        <v>366</v>
      </c>
      <c r="F56" s="23">
        <v>346</v>
      </c>
      <c r="G56" s="23">
        <v>32</v>
      </c>
      <c r="H56" s="23">
        <v>29</v>
      </c>
      <c r="I56" s="23">
        <v>4</v>
      </c>
      <c r="J56" s="23">
        <v>6</v>
      </c>
      <c r="K56" s="63">
        <v>8</v>
      </c>
      <c r="L56" s="63">
        <v>2</v>
      </c>
    </row>
    <row r="57" spans="1:12" ht="20.100000000000001" customHeight="1" x14ac:dyDescent="0.15">
      <c r="A57" s="18" t="s">
        <v>207</v>
      </c>
      <c r="B57" s="23">
        <f t="shared" si="4"/>
        <v>880</v>
      </c>
      <c r="C57" s="23">
        <f t="shared" ref="C57:D59" si="6">SUM(E57,G57,I57,K57)</f>
        <v>482</v>
      </c>
      <c r="D57" s="23">
        <f t="shared" si="6"/>
        <v>398</v>
      </c>
      <c r="E57" s="23">
        <v>433</v>
      </c>
      <c r="F57" s="23">
        <v>361</v>
      </c>
      <c r="G57" s="23">
        <v>35</v>
      </c>
      <c r="H57" s="23">
        <v>30</v>
      </c>
      <c r="I57" s="23">
        <v>5</v>
      </c>
      <c r="J57" s="23">
        <v>3</v>
      </c>
      <c r="K57" s="63">
        <v>9</v>
      </c>
      <c r="L57" s="63">
        <v>4</v>
      </c>
    </row>
    <row r="58" spans="1:12" ht="20.100000000000001" customHeight="1" x14ac:dyDescent="0.15">
      <c r="A58" s="18" t="s">
        <v>233</v>
      </c>
      <c r="B58" s="23">
        <f>SUM(C58:D58)</f>
        <v>886</v>
      </c>
      <c r="C58" s="23">
        <f t="shared" si="6"/>
        <v>461</v>
      </c>
      <c r="D58" s="23">
        <f t="shared" si="6"/>
        <v>425</v>
      </c>
      <c r="E58" s="23">
        <v>406</v>
      </c>
      <c r="F58" s="23">
        <v>386</v>
      </c>
      <c r="G58" s="23">
        <v>39</v>
      </c>
      <c r="H58" s="23">
        <v>32</v>
      </c>
      <c r="I58" s="23">
        <v>7</v>
      </c>
      <c r="J58" s="23">
        <v>5</v>
      </c>
      <c r="K58" s="63">
        <v>9</v>
      </c>
      <c r="L58" s="63">
        <v>2</v>
      </c>
    </row>
    <row r="59" spans="1:12" ht="20.100000000000001" customHeight="1" x14ac:dyDescent="0.15">
      <c r="A59" s="18" t="s">
        <v>246</v>
      </c>
      <c r="B59" s="23">
        <f>SUM(C59:D59)</f>
        <v>817</v>
      </c>
      <c r="C59" s="23">
        <f t="shared" si="6"/>
        <v>401</v>
      </c>
      <c r="D59" s="23">
        <f t="shared" si="6"/>
        <v>416</v>
      </c>
      <c r="E59" s="23">
        <v>356</v>
      </c>
      <c r="F59" s="23">
        <v>362</v>
      </c>
      <c r="G59" s="23">
        <v>34</v>
      </c>
      <c r="H59" s="23">
        <v>43</v>
      </c>
      <c r="I59" s="23">
        <v>6</v>
      </c>
      <c r="J59" s="23">
        <v>5</v>
      </c>
      <c r="K59" s="63">
        <v>5</v>
      </c>
      <c r="L59" s="63">
        <v>6</v>
      </c>
    </row>
    <row r="60" spans="1:12" x14ac:dyDescent="0.15">
      <c r="A60" s="2" t="s">
        <v>191</v>
      </c>
      <c r="H60" s="2" t="s">
        <v>211</v>
      </c>
    </row>
    <row r="61" spans="1:12" x14ac:dyDescent="0.15">
      <c r="A61" s="2" t="s">
        <v>256</v>
      </c>
    </row>
  </sheetData>
  <sheetProtection formatCells="0" insertColumns="0" insertRows="0"/>
  <mergeCells count="14">
    <mergeCell ref="A37:A39"/>
    <mergeCell ref="B37:D38"/>
    <mergeCell ref="E37:J37"/>
    <mergeCell ref="K37:L38"/>
    <mergeCell ref="E38:F38"/>
    <mergeCell ref="G38:H38"/>
    <mergeCell ref="I38:J38"/>
    <mergeCell ref="A4:A6"/>
    <mergeCell ref="B4:D5"/>
    <mergeCell ref="E4:J4"/>
    <mergeCell ref="K4:L5"/>
    <mergeCell ref="E5:F5"/>
    <mergeCell ref="G5:H5"/>
    <mergeCell ref="I5:J5"/>
  </mergeCells>
  <phoneticPr fontId="3"/>
  <pageMargins left="0.98425196850393704" right="0.39370078740157483" top="0.39370078740157483" bottom="0.39370078740157483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466E6-16CC-4FF3-97A7-9CC1F4EB4A7F}">
  <dimension ref="A1:AL69"/>
  <sheetViews>
    <sheetView view="pageBreakPreview" zoomScaleNormal="100" zoomScaleSheetLayoutView="100" workbookViewId="0"/>
  </sheetViews>
  <sheetFormatPr defaultRowHeight="13.5" x14ac:dyDescent="0.15"/>
  <cols>
    <col min="1" max="1" width="9.375" style="2" customWidth="1"/>
    <col min="2" max="16384" width="9" style="2"/>
  </cols>
  <sheetData>
    <row r="1" spans="1:38" ht="17.25" x14ac:dyDescent="0.2">
      <c r="A1" s="3" t="s">
        <v>88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38" ht="13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38" ht="17.100000000000001" customHeight="1" x14ac:dyDescent="0.15">
      <c r="N3" s="2" t="s">
        <v>25</v>
      </c>
    </row>
    <row r="4" spans="1:38" ht="17.100000000000001" customHeight="1" x14ac:dyDescent="0.15">
      <c r="A4" s="6" t="s">
        <v>28</v>
      </c>
      <c r="B4" s="6" t="s">
        <v>2</v>
      </c>
      <c r="C4" s="6"/>
      <c r="D4" s="6"/>
      <c r="E4" s="6" t="s">
        <v>41</v>
      </c>
      <c r="F4" s="6"/>
      <c r="G4" s="6" t="s">
        <v>42</v>
      </c>
      <c r="H4" s="6"/>
      <c r="I4" s="6" t="s">
        <v>43</v>
      </c>
      <c r="J4" s="6"/>
      <c r="K4" s="6" t="s">
        <v>45</v>
      </c>
      <c r="L4" s="6"/>
      <c r="M4" s="8" t="s">
        <v>249</v>
      </c>
      <c r="N4" s="10"/>
    </row>
    <row r="5" spans="1:38" ht="17.100000000000001" customHeight="1" x14ac:dyDescent="0.15">
      <c r="A5" s="6"/>
      <c r="B5" s="6"/>
      <c r="C5" s="6"/>
      <c r="D5" s="6"/>
      <c r="E5" s="6" t="s">
        <v>44</v>
      </c>
      <c r="F5" s="6"/>
      <c r="G5" s="6" t="s">
        <v>44</v>
      </c>
      <c r="H5" s="6"/>
      <c r="I5" s="6" t="s">
        <v>44</v>
      </c>
      <c r="J5" s="6"/>
      <c r="K5" s="6"/>
      <c r="L5" s="6"/>
      <c r="M5" s="132"/>
      <c r="N5" s="133"/>
    </row>
    <row r="6" spans="1:38" ht="17.100000000000001" customHeight="1" x14ac:dyDescent="0.15">
      <c r="A6" s="6"/>
      <c r="B6" s="18" t="s">
        <v>2</v>
      </c>
      <c r="C6" s="18" t="s">
        <v>3</v>
      </c>
      <c r="D6" s="18" t="s">
        <v>4</v>
      </c>
      <c r="E6" s="18" t="s">
        <v>3</v>
      </c>
      <c r="F6" s="18" t="s">
        <v>4</v>
      </c>
      <c r="G6" s="18" t="s">
        <v>3</v>
      </c>
      <c r="H6" s="18" t="s">
        <v>4</v>
      </c>
      <c r="I6" s="18" t="s">
        <v>3</v>
      </c>
      <c r="J6" s="18" t="s">
        <v>4</v>
      </c>
      <c r="K6" s="18" t="s">
        <v>3</v>
      </c>
      <c r="L6" s="18" t="s">
        <v>4</v>
      </c>
      <c r="M6" s="13"/>
      <c r="N6" s="15"/>
    </row>
    <row r="7" spans="1:38" ht="17.100000000000001" customHeight="1" x14ac:dyDescent="0.15">
      <c r="A7" s="134" t="s">
        <v>233</v>
      </c>
      <c r="B7" s="23">
        <f>SUM(C7:D7)</f>
        <v>2</v>
      </c>
      <c r="C7" s="23">
        <v>2</v>
      </c>
      <c r="D7" s="63" t="s">
        <v>36</v>
      </c>
      <c r="E7" s="63" t="s">
        <v>36</v>
      </c>
      <c r="F7" s="63" t="s">
        <v>36</v>
      </c>
      <c r="G7" s="23">
        <v>2</v>
      </c>
      <c r="H7" s="63" t="s">
        <v>36</v>
      </c>
      <c r="I7" s="63" t="s">
        <v>36</v>
      </c>
      <c r="J7" s="63" t="s">
        <v>36</v>
      </c>
      <c r="K7" s="63" t="s">
        <v>36</v>
      </c>
      <c r="L7" s="63" t="s">
        <v>36</v>
      </c>
      <c r="M7" s="135" t="s">
        <v>170</v>
      </c>
      <c r="N7" s="136"/>
    </row>
    <row r="8" spans="1:38" ht="17.100000000000001" customHeight="1" x14ac:dyDescent="0.15">
      <c r="A8" s="137" t="s">
        <v>246</v>
      </c>
      <c r="B8" s="66">
        <f>SUM(C8:D8)</f>
        <v>2</v>
      </c>
      <c r="C8" s="66">
        <v>2</v>
      </c>
      <c r="D8" s="111" t="s">
        <v>36</v>
      </c>
      <c r="E8" s="111" t="s">
        <v>36</v>
      </c>
      <c r="F8" s="111" t="s">
        <v>36</v>
      </c>
      <c r="G8" s="66">
        <v>2</v>
      </c>
      <c r="H8" s="111" t="s">
        <v>36</v>
      </c>
      <c r="I8" s="111" t="s">
        <v>36</v>
      </c>
      <c r="J8" s="111" t="s">
        <v>36</v>
      </c>
      <c r="K8" s="111" t="s">
        <v>36</v>
      </c>
      <c r="L8" s="111" t="s">
        <v>36</v>
      </c>
      <c r="M8" s="135" t="s">
        <v>170</v>
      </c>
      <c r="N8" s="136"/>
      <c r="O8" s="67"/>
      <c r="P8" s="67"/>
    </row>
    <row r="9" spans="1:38" ht="17.100000000000001" customHeight="1" x14ac:dyDescent="0.15">
      <c r="A9" s="137" t="s">
        <v>258</v>
      </c>
      <c r="B9" s="66">
        <f>SUM(C9:D9)</f>
        <v>1</v>
      </c>
      <c r="C9" s="66">
        <v>1</v>
      </c>
      <c r="D9" s="111" t="s">
        <v>36</v>
      </c>
      <c r="E9" s="111" t="s">
        <v>36</v>
      </c>
      <c r="F9" s="111" t="s">
        <v>36</v>
      </c>
      <c r="G9" s="66">
        <v>1</v>
      </c>
      <c r="H9" s="111" t="s">
        <v>36</v>
      </c>
      <c r="I9" s="111" t="s">
        <v>36</v>
      </c>
      <c r="J9" s="111" t="s">
        <v>36</v>
      </c>
      <c r="K9" s="111" t="s">
        <v>36</v>
      </c>
      <c r="L9" s="111" t="s">
        <v>36</v>
      </c>
      <c r="M9" s="138" t="s">
        <v>170</v>
      </c>
      <c r="N9" s="139"/>
      <c r="O9" s="67"/>
      <c r="P9" s="67"/>
    </row>
    <row r="10" spans="1:38" s="3" customFormat="1" ht="17.100000000000001" customHeight="1" x14ac:dyDescent="0.2">
      <c r="A10" s="2" t="s">
        <v>192</v>
      </c>
      <c r="M10" s="2" t="s">
        <v>68</v>
      </c>
      <c r="N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6" spans="1:38" ht="17.25" x14ac:dyDescent="0.2"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spans="18:38" ht="17.25" x14ac:dyDescent="0.2"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</row>
    <row r="18" spans="18:38" ht="17.25" x14ac:dyDescent="0.2"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</row>
    <row r="19" spans="18:38" ht="17.25" x14ac:dyDescent="0.2"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</row>
    <row r="34" spans="1:16" ht="17.25" x14ac:dyDescent="0.2">
      <c r="A34" s="3" t="s">
        <v>88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13.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7.100000000000001" customHeight="1" x14ac:dyDescent="0.15">
      <c r="N36" s="2" t="s">
        <v>25</v>
      </c>
    </row>
    <row r="37" spans="1:16" ht="17.100000000000001" customHeight="1" x14ac:dyDescent="0.15">
      <c r="A37" s="6" t="s">
        <v>28</v>
      </c>
      <c r="B37" s="6" t="s">
        <v>2</v>
      </c>
      <c r="C37" s="6"/>
      <c r="D37" s="6"/>
      <c r="E37" s="6" t="s">
        <v>41</v>
      </c>
      <c r="F37" s="6"/>
      <c r="G37" s="6" t="s">
        <v>42</v>
      </c>
      <c r="H37" s="6"/>
      <c r="I37" s="6" t="s">
        <v>43</v>
      </c>
      <c r="J37" s="6"/>
      <c r="K37" s="6" t="s">
        <v>45</v>
      </c>
      <c r="L37" s="6"/>
      <c r="M37" s="8" t="s">
        <v>249</v>
      </c>
      <c r="N37" s="10"/>
    </row>
    <row r="38" spans="1:16" ht="17.100000000000001" customHeight="1" x14ac:dyDescent="0.15">
      <c r="A38" s="6"/>
      <c r="B38" s="6"/>
      <c r="C38" s="6"/>
      <c r="D38" s="6"/>
      <c r="E38" s="6" t="s">
        <v>44</v>
      </c>
      <c r="F38" s="6"/>
      <c r="G38" s="6" t="s">
        <v>44</v>
      </c>
      <c r="H38" s="6"/>
      <c r="I38" s="6" t="s">
        <v>44</v>
      </c>
      <c r="J38" s="6"/>
      <c r="K38" s="6"/>
      <c r="L38" s="6"/>
      <c r="M38" s="132"/>
      <c r="N38" s="133"/>
    </row>
    <row r="39" spans="1:16" ht="17.100000000000001" customHeight="1" x14ac:dyDescent="0.15">
      <c r="A39" s="6"/>
      <c r="B39" s="18" t="s">
        <v>2</v>
      </c>
      <c r="C39" s="18" t="s">
        <v>3</v>
      </c>
      <c r="D39" s="18" t="s">
        <v>4</v>
      </c>
      <c r="E39" s="18" t="s">
        <v>3</v>
      </c>
      <c r="F39" s="18" t="s">
        <v>4</v>
      </c>
      <c r="G39" s="18" t="s">
        <v>3</v>
      </c>
      <c r="H39" s="18" t="s">
        <v>4</v>
      </c>
      <c r="I39" s="18" t="s">
        <v>3</v>
      </c>
      <c r="J39" s="18" t="s">
        <v>4</v>
      </c>
      <c r="K39" s="18" t="s">
        <v>3</v>
      </c>
      <c r="L39" s="18" t="s">
        <v>4</v>
      </c>
      <c r="M39" s="13"/>
      <c r="N39" s="15"/>
    </row>
    <row r="40" spans="1:16" ht="17.100000000000001" customHeight="1" x14ac:dyDescent="0.15">
      <c r="A40" s="134" t="s">
        <v>64</v>
      </c>
      <c r="B40" s="23">
        <v>3</v>
      </c>
      <c r="C40" s="23">
        <v>2</v>
      </c>
      <c r="D40" s="23">
        <v>1</v>
      </c>
      <c r="E40" s="63" t="s">
        <v>46</v>
      </c>
      <c r="F40" s="63" t="s">
        <v>46</v>
      </c>
      <c r="G40" s="23">
        <v>1</v>
      </c>
      <c r="H40" s="63" t="s">
        <v>46</v>
      </c>
      <c r="I40" s="23">
        <v>1</v>
      </c>
      <c r="J40" s="23">
        <v>1</v>
      </c>
      <c r="K40" s="63" t="s">
        <v>46</v>
      </c>
      <c r="L40" s="63" t="s">
        <v>46</v>
      </c>
      <c r="M40" s="135" t="s">
        <v>170</v>
      </c>
      <c r="N40" s="136"/>
    </row>
    <row r="41" spans="1:16" ht="17.100000000000001" customHeight="1" x14ac:dyDescent="0.15">
      <c r="A41" s="134" t="s">
        <v>65</v>
      </c>
      <c r="B41" s="23">
        <v>6</v>
      </c>
      <c r="C41" s="23">
        <v>4</v>
      </c>
      <c r="D41" s="23">
        <v>2</v>
      </c>
      <c r="E41" s="23">
        <v>1</v>
      </c>
      <c r="F41" s="63" t="s">
        <v>46</v>
      </c>
      <c r="G41" s="23">
        <v>2</v>
      </c>
      <c r="H41" s="23">
        <v>2</v>
      </c>
      <c r="I41" s="23">
        <v>1</v>
      </c>
      <c r="J41" s="63" t="s">
        <v>46</v>
      </c>
      <c r="K41" s="63" t="s">
        <v>46</v>
      </c>
      <c r="L41" s="63" t="s">
        <v>46</v>
      </c>
      <c r="M41" s="135" t="s">
        <v>170</v>
      </c>
      <c r="N41" s="136"/>
    </row>
    <row r="42" spans="1:16" ht="17.100000000000001" customHeight="1" x14ac:dyDescent="0.15">
      <c r="A42" s="134" t="s">
        <v>66</v>
      </c>
      <c r="B42" s="23">
        <v>18</v>
      </c>
      <c r="C42" s="23">
        <v>13</v>
      </c>
      <c r="D42" s="23">
        <v>5</v>
      </c>
      <c r="E42" s="63" t="s">
        <v>46</v>
      </c>
      <c r="F42" s="63" t="s">
        <v>46</v>
      </c>
      <c r="G42" s="23">
        <v>10</v>
      </c>
      <c r="H42" s="23">
        <v>2</v>
      </c>
      <c r="I42" s="23">
        <v>3</v>
      </c>
      <c r="J42" s="23">
        <v>3</v>
      </c>
      <c r="K42" s="63" t="s">
        <v>46</v>
      </c>
      <c r="L42" s="63" t="s">
        <v>46</v>
      </c>
      <c r="M42" s="135" t="s">
        <v>170</v>
      </c>
      <c r="N42" s="136"/>
    </row>
    <row r="43" spans="1:16" ht="17.100000000000001" customHeight="1" x14ac:dyDescent="0.15">
      <c r="A43" s="134" t="s">
        <v>67</v>
      </c>
      <c r="B43" s="23">
        <v>11</v>
      </c>
      <c r="C43" s="23">
        <v>9</v>
      </c>
      <c r="D43" s="23">
        <v>2</v>
      </c>
      <c r="E43" s="63" t="s">
        <v>46</v>
      </c>
      <c r="F43" s="63" t="s">
        <v>46</v>
      </c>
      <c r="G43" s="23">
        <v>7</v>
      </c>
      <c r="H43" s="63" t="s">
        <v>46</v>
      </c>
      <c r="I43" s="63" t="s">
        <v>46</v>
      </c>
      <c r="J43" s="23">
        <v>2</v>
      </c>
      <c r="K43" s="63">
        <v>2</v>
      </c>
      <c r="L43" s="63" t="s">
        <v>46</v>
      </c>
      <c r="M43" s="135" t="s">
        <v>170</v>
      </c>
      <c r="N43" s="136"/>
    </row>
    <row r="44" spans="1:16" ht="17.100000000000001" customHeight="1" x14ac:dyDescent="0.15">
      <c r="A44" s="134" t="s">
        <v>70</v>
      </c>
      <c r="B44" s="23">
        <v>5</v>
      </c>
      <c r="C44" s="23">
        <v>3</v>
      </c>
      <c r="D44" s="23">
        <v>2</v>
      </c>
      <c r="E44" s="63" t="s">
        <v>46</v>
      </c>
      <c r="F44" s="63" t="s">
        <v>46</v>
      </c>
      <c r="G44" s="23">
        <v>2</v>
      </c>
      <c r="H44" s="23">
        <v>1</v>
      </c>
      <c r="I44" s="23">
        <v>1</v>
      </c>
      <c r="J44" s="23">
        <v>1</v>
      </c>
      <c r="K44" s="63" t="s">
        <v>46</v>
      </c>
      <c r="L44" s="63" t="s">
        <v>46</v>
      </c>
      <c r="M44" s="135" t="s">
        <v>170</v>
      </c>
      <c r="N44" s="136"/>
    </row>
    <row r="45" spans="1:16" ht="17.100000000000001" customHeight="1" x14ac:dyDescent="0.15">
      <c r="A45" s="134" t="s">
        <v>72</v>
      </c>
      <c r="B45" s="23">
        <v>4</v>
      </c>
      <c r="C45" s="23">
        <v>4</v>
      </c>
      <c r="D45" s="63" t="s">
        <v>36</v>
      </c>
      <c r="E45" s="63" t="s">
        <v>46</v>
      </c>
      <c r="F45" s="63" t="s">
        <v>46</v>
      </c>
      <c r="G45" s="23">
        <v>2</v>
      </c>
      <c r="H45" s="63" t="s">
        <v>46</v>
      </c>
      <c r="I45" s="23">
        <v>1</v>
      </c>
      <c r="J45" s="63" t="s">
        <v>46</v>
      </c>
      <c r="K45" s="63">
        <v>1</v>
      </c>
      <c r="L45" s="63" t="s">
        <v>46</v>
      </c>
      <c r="M45" s="135" t="s">
        <v>170</v>
      </c>
      <c r="N45" s="136"/>
    </row>
    <row r="46" spans="1:16" ht="17.100000000000001" customHeight="1" x14ac:dyDescent="0.15">
      <c r="A46" s="134" t="s">
        <v>73</v>
      </c>
      <c r="B46" s="23">
        <v>8</v>
      </c>
      <c r="C46" s="23">
        <v>5</v>
      </c>
      <c r="D46" s="23">
        <v>3</v>
      </c>
      <c r="E46" s="63" t="s">
        <v>36</v>
      </c>
      <c r="F46" s="63" t="s">
        <v>36</v>
      </c>
      <c r="G46" s="23">
        <v>4</v>
      </c>
      <c r="H46" s="63" t="s">
        <v>36</v>
      </c>
      <c r="I46" s="23">
        <v>1</v>
      </c>
      <c r="J46" s="63">
        <v>3</v>
      </c>
      <c r="K46" s="63" t="s">
        <v>36</v>
      </c>
      <c r="L46" s="63" t="s">
        <v>36</v>
      </c>
      <c r="M46" s="135" t="s">
        <v>170</v>
      </c>
      <c r="N46" s="136"/>
    </row>
    <row r="47" spans="1:16" ht="17.100000000000001" customHeight="1" x14ac:dyDescent="0.15">
      <c r="A47" s="134" t="s">
        <v>74</v>
      </c>
      <c r="B47" s="23">
        <v>6</v>
      </c>
      <c r="C47" s="23">
        <v>4</v>
      </c>
      <c r="D47" s="23">
        <v>2</v>
      </c>
      <c r="E47" s="63" t="s">
        <v>36</v>
      </c>
      <c r="F47" s="63" t="s">
        <v>36</v>
      </c>
      <c r="G47" s="23">
        <v>4</v>
      </c>
      <c r="H47" s="23">
        <v>2</v>
      </c>
      <c r="I47" s="63" t="s">
        <v>36</v>
      </c>
      <c r="J47" s="63" t="s">
        <v>36</v>
      </c>
      <c r="K47" s="63" t="s">
        <v>36</v>
      </c>
      <c r="L47" s="63" t="s">
        <v>36</v>
      </c>
      <c r="M47" s="135" t="s">
        <v>170</v>
      </c>
      <c r="N47" s="136"/>
    </row>
    <row r="48" spans="1:16" ht="17.100000000000001" customHeight="1" x14ac:dyDescent="0.15">
      <c r="A48" s="134" t="s">
        <v>75</v>
      </c>
      <c r="B48" s="23">
        <v>4</v>
      </c>
      <c r="C48" s="23">
        <v>4</v>
      </c>
      <c r="D48" s="63" t="s">
        <v>36</v>
      </c>
      <c r="E48" s="63" t="s">
        <v>36</v>
      </c>
      <c r="F48" s="63" t="s">
        <v>36</v>
      </c>
      <c r="G48" s="23">
        <v>2</v>
      </c>
      <c r="H48" s="63" t="s">
        <v>36</v>
      </c>
      <c r="I48" s="63" t="s">
        <v>36</v>
      </c>
      <c r="J48" s="63">
        <v>2</v>
      </c>
      <c r="K48" s="63" t="s">
        <v>36</v>
      </c>
      <c r="L48" s="63" t="s">
        <v>36</v>
      </c>
      <c r="M48" s="135" t="s">
        <v>170</v>
      </c>
      <c r="N48" s="136"/>
    </row>
    <row r="49" spans="1:14" ht="17.100000000000001" customHeight="1" x14ac:dyDescent="0.15">
      <c r="A49" s="134" t="s">
        <v>76</v>
      </c>
      <c r="B49" s="23">
        <v>6</v>
      </c>
      <c r="C49" s="23">
        <v>5</v>
      </c>
      <c r="D49" s="23">
        <v>1</v>
      </c>
      <c r="E49" s="63" t="s">
        <v>36</v>
      </c>
      <c r="F49" s="63" t="s">
        <v>36</v>
      </c>
      <c r="G49" s="23">
        <v>4</v>
      </c>
      <c r="H49" s="63" t="s">
        <v>36</v>
      </c>
      <c r="I49" s="23">
        <v>1</v>
      </c>
      <c r="J49" s="23">
        <v>1</v>
      </c>
      <c r="K49" s="63" t="s">
        <v>36</v>
      </c>
      <c r="L49" s="63" t="s">
        <v>36</v>
      </c>
      <c r="M49" s="135" t="s">
        <v>170</v>
      </c>
      <c r="N49" s="136"/>
    </row>
    <row r="50" spans="1:14" ht="17.100000000000001" customHeight="1" x14ac:dyDescent="0.15">
      <c r="A50" s="134" t="s">
        <v>78</v>
      </c>
      <c r="B50" s="23">
        <v>1</v>
      </c>
      <c r="C50" s="23">
        <v>1</v>
      </c>
      <c r="D50" s="63" t="s">
        <v>36</v>
      </c>
      <c r="E50" s="63" t="s">
        <v>36</v>
      </c>
      <c r="F50" s="63" t="s">
        <v>36</v>
      </c>
      <c r="G50" s="23">
        <v>1</v>
      </c>
      <c r="H50" s="63" t="s">
        <v>36</v>
      </c>
      <c r="I50" s="63" t="s">
        <v>36</v>
      </c>
      <c r="J50" s="63" t="s">
        <v>36</v>
      </c>
      <c r="K50" s="63" t="s">
        <v>36</v>
      </c>
      <c r="L50" s="63" t="s">
        <v>36</v>
      </c>
      <c r="M50" s="135" t="s">
        <v>170</v>
      </c>
      <c r="N50" s="136"/>
    </row>
    <row r="51" spans="1:14" ht="17.100000000000001" customHeight="1" x14ac:dyDescent="0.15">
      <c r="A51" s="134" t="s">
        <v>79</v>
      </c>
      <c r="B51" s="23">
        <f>SUM(C51:D51)</f>
        <v>8</v>
      </c>
      <c r="C51" s="23">
        <f t="shared" ref="C51:D53" si="0">SUM(E51,G51,I51,K51)</f>
        <v>7</v>
      </c>
      <c r="D51" s="63">
        <f t="shared" si="0"/>
        <v>1</v>
      </c>
      <c r="E51" s="63" t="s">
        <v>80</v>
      </c>
      <c r="F51" s="63">
        <v>1</v>
      </c>
      <c r="G51" s="23">
        <v>5</v>
      </c>
      <c r="H51" s="63" t="s">
        <v>80</v>
      </c>
      <c r="I51" s="63">
        <v>2</v>
      </c>
      <c r="J51" s="63" t="s">
        <v>80</v>
      </c>
      <c r="K51" s="63" t="s">
        <v>80</v>
      </c>
      <c r="L51" s="63" t="s">
        <v>81</v>
      </c>
      <c r="M51" s="135" t="s">
        <v>170</v>
      </c>
      <c r="N51" s="136"/>
    </row>
    <row r="52" spans="1:14" ht="17.100000000000001" customHeight="1" x14ac:dyDescent="0.15">
      <c r="A52" s="134" t="s">
        <v>90</v>
      </c>
      <c r="B52" s="23">
        <f>SUM(C52:D52)</f>
        <v>5</v>
      </c>
      <c r="C52" s="23">
        <f t="shared" si="0"/>
        <v>5</v>
      </c>
      <c r="D52" s="63">
        <f t="shared" si="0"/>
        <v>0</v>
      </c>
      <c r="E52" s="63" t="s">
        <v>36</v>
      </c>
      <c r="F52" s="63" t="s">
        <v>36</v>
      </c>
      <c r="G52" s="23">
        <v>3</v>
      </c>
      <c r="H52" s="63" t="s">
        <v>48</v>
      </c>
      <c r="I52" s="63">
        <v>1</v>
      </c>
      <c r="J52" s="63" t="s">
        <v>48</v>
      </c>
      <c r="K52" s="63">
        <v>1</v>
      </c>
      <c r="L52" s="63" t="s">
        <v>48</v>
      </c>
      <c r="M52" s="135" t="s">
        <v>170</v>
      </c>
      <c r="N52" s="136"/>
    </row>
    <row r="53" spans="1:14" ht="17.100000000000001" customHeight="1" x14ac:dyDescent="0.15">
      <c r="A53" s="134" t="s">
        <v>92</v>
      </c>
      <c r="B53" s="23">
        <f t="shared" ref="B53" si="1">SUM(C53:D53)</f>
        <v>5</v>
      </c>
      <c r="C53" s="23">
        <f t="shared" si="0"/>
        <v>3</v>
      </c>
      <c r="D53" s="63">
        <f t="shared" si="0"/>
        <v>2</v>
      </c>
      <c r="E53" s="63" t="s">
        <v>36</v>
      </c>
      <c r="F53" s="63" t="s">
        <v>36</v>
      </c>
      <c r="G53" s="23">
        <v>2</v>
      </c>
      <c r="H53" s="63">
        <v>1</v>
      </c>
      <c r="I53" s="63">
        <v>1</v>
      </c>
      <c r="J53" s="63">
        <v>1</v>
      </c>
      <c r="K53" s="63" t="s">
        <v>48</v>
      </c>
      <c r="L53" s="63" t="s">
        <v>48</v>
      </c>
      <c r="M53" s="135" t="s">
        <v>170</v>
      </c>
      <c r="N53" s="136"/>
    </row>
    <row r="54" spans="1:14" ht="17.100000000000001" customHeight="1" x14ac:dyDescent="0.15">
      <c r="A54" s="134" t="s">
        <v>202</v>
      </c>
      <c r="B54" s="23">
        <f>SUM(C54:D54)</f>
        <v>5</v>
      </c>
      <c r="C54" s="23">
        <v>5</v>
      </c>
      <c r="D54" s="63" t="s">
        <v>36</v>
      </c>
      <c r="E54" s="63" t="s">
        <v>36</v>
      </c>
      <c r="F54" s="63" t="s">
        <v>36</v>
      </c>
      <c r="G54" s="23">
        <v>5</v>
      </c>
      <c r="H54" s="63" t="s">
        <v>36</v>
      </c>
      <c r="I54" s="63" t="s">
        <v>36</v>
      </c>
      <c r="J54" s="63" t="s">
        <v>36</v>
      </c>
      <c r="K54" s="63" t="s">
        <v>36</v>
      </c>
      <c r="L54" s="63" t="s">
        <v>36</v>
      </c>
      <c r="M54" s="135" t="s">
        <v>170</v>
      </c>
      <c r="N54" s="136"/>
    </row>
    <row r="55" spans="1:14" ht="17.100000000000001" customHeight="1" x14ac:dyDescent="0.15">
      <c r="A55" s="134" t="s">
        <v>199</v>
      </c>
      <c r="B55" s="23">
        <f>SUM(C55:D55)</f>
        <v>5</v>
      </c>
      <c r="C55" s="23">
        <v>3</v>
      </c>
      <c r="D55" s="63">
        <v>2</v>
      </c>
      <c r="E55" s="63" t="s">
        <v>36</v>
      </c>
      <c r="F55" s="63" t="s">
        <v>36</v>
      </c>
      <c r="G55" s="23">
        <v>3</v>
      </c>
      <c r="H55" s="63">
        <v>2</v>
      </c>
      <c r="I55" s="63" t="s">
        <v>36</v>
      </c>
      <c r="J55" s="63" t="s">
        <v>36</v>
      </c>
      <c r="K55" s="63" t="s">
        <v>36</v>
      </c>
      <c r="L55" s="63" t="s">
        <v>36</v>
      </c>
      <c r="M55" s="135" t="s">
        <v>170</v>
      </c>
      <c r="N55" s="136"/>
    </row>
    <row r="56" spans="1:14" ht="17.100000000000001" customHeight="1" x14ac:dyDescent="0.15">
      <c r="A56" s="134" t="s">
        <v>203</v>
      </c>
      <c r="B56" s="23">
        <f>SUM(C56:D56)</f>
        <v>4</v>
      </c>
      <c r="C56" s="23">
        <v>3</v>
      </c>
      <c r="D56" s="63">
        <v>1</v>
      </c>
      <c r="E56" s="63" t="s">
        <v>36</v>
      </c>
      <c r="F56" s="63" t="s">
        <v>36</v>
      </c>
      <c r="G56" s="23">
        <v>3</v>
      </c>
      <c r="H56" s="63" t="s">
        <v>36</v>
      </c>
      <c r="I56" s="63" t="s">
        <v>36</v>
      </c>
      <c r="J56" s="63">
        <v>1</v>
      </c>
      <c r="K56" s="63" t="s">
        <v>36</v>
      </c>
      <c r="L56" s="63" t="s">
        <v>36</v>
      </c>
      <c r="M56" s="135">
        <v>1</v>
      </c>
      <c r="N56" s="136"/>
    </row>
    <row r="57" spans="1:14" ht="17.100000000000001" customHeight="1" x14ac:dyDescent="0.15">
      <c r="A57" s="134" t="s">
        <v>207</v>
      </c>
      <c r="B57" s="23">
        <f>SUM(C57:D57)</f>
        <v>1</v>
      </c>
      <c r="C57" s="23">
        <v>1</v>
      </c>
      <c r="D57" s="63" t="s">
        <v>36</v>
      </c>
      <c r="E57" s="63" t="s">
        <v>36</v>
      </c>
      <c r="F57" s="63" t="s">
        <v>36</v>
      </c>
      <c r="G57" s="23">
        <v>1</v>
      </c>
      <c r="H57" s="63" t="s">
        <v>36</v>
      </c>
      <c r="I57" s="63" t="s">
        <v>36</v>
      </c>
      <c r="J57" s="63" t="s">
        <v>36</v>
      </c>
      <c r="K57" s="63" t="s">
        <v>36</v>
      </c>
      <c r="L57" s="63" t="s">
        <v>36</v>
      </c>
      <c r="M57" s="135" t="s">
        <v>170</v>
      </c>
      <c r="N57" s="136"/>
    </row>
    <row r="58" spans="1:14" s="3" customFormat="1" ht="17.100000000000001" customHeight="1" x14ac:dyDescent="0.2">
      <c r="A58" s="2" t="s">
        <v>192</v>
      </c>
      <c r="M58" s="2" t="s">
        <v>68</v>
      </c>
      <c r="N58" s="2"/>
    </row>
    <row r="59" spans="1:14" ht="25.5" customHeight="1" x14ac:dyDescent="0.15"/>
    <row r="60" spans="1:14" ht="25.5" customHeight="1" x14ac:dyDescent="0.15"/>
    <row r="61" spans="1:14" s="81" customFormat="1" ht="25.5" customHeight="1" x14ac:dyDescent="0.15"/>
    <row r="62" spans="1:14" ht="25.5" customHeight="1" x14ac:dyDescent="0.15"/>
    <row r="63" spans="1:14" ht="25.5" customHeight="1" x14ac:dyDescent="0.15"/>
    <row r="64" spans="1:14" ht="25.5" customHeight="1" x14ac:dyDescent="0.15"/>
    <row r="65" s="2" customFormat="1" ht="25.5" customHeight="1" x14ac:dyDescent="0.15"/>
    <row r="66" s="2" customFormat="1" ht="25.5" customHeight="1" x14ac:dyDescent="0.15"/>
    <row r="67" s="2" customFormat="1" ht="25.5" customHeight="1" x14ac:dyDescent="0.15"/>
    <row r="68" s="2" customFormat="1" ht="25.5" customHeight="1" x14ac:dyDescent="0.15"/>
    <row r="69" s="2" customFormat="1" ht="17.25" customHeight="1" x14ac:dyDescent="0.15"/>
  </sheetData>
  <sheetProtection formatCells="0" insertColumns="0" insertRows="0"/>
  <mergeCells count="41">
    <mergeCell ref="M56:N56"/>
    <mergeCell ref="M57:N57"/>
    <mergeCell ref="M7:N7"/>
    <mergeCell ref="M44:N44"/>
    <mergeCell ref="M55:N55"/>
    <mergeCell ref="M46:N46"/>
    <mergeCell ref="M47:N47"/>
    <mergeCell ref="M48:N48"/>
    <mergeCell ref="M49:N49"/>
    <mergeCell ref="M50:N50"/>
    <mergeCell ref="M51:N51"/>
    <mergeCell ref="M52:N52"/>
    <mergeCell ref="M53:N53"/>
    <mergeCell ref="M54:N54"/>
    <mergeCell ref="A37:A39"/>
    <mergeCell ref="B37:D38"/>
    <mergeCell ref="E37:F37"/>
    <mergeCell ref="G37:H37"/>
    <mergeCell ref="M37:N39"/>
    <mergeCell ref="I37:J37"/>
    <mergeCell ref="K4:L5"/>
    <mergeCell ref="M45:N45"/>
    <mergeCell ref="K37:L38"/>
    <mergeCell ref="E38:F38"/>
    <mergeCell ref="G38:H38"/>
    <mergeCell ref="I38:J38"/>
    <mergeCell ref="M40:N40"/>
    <mergeCell ref="M41:N41"/>
    <mergeCell ref="M42:N42"/>
    <mergeCell ref="M43:N43"/>
    <mergeCell ref="M4:N6"/>
    <mergeCell ref="E5:F5"/>
    <mergeCell ref="G5:H5"/>
    <mergeCell ref="I5:J5"/>
    <mergeCell ref="M9:N9"/>
    <mergeCell ref="M8:N8"/>
    <mergeCell ref="A4:A6"/>
    <mergeCell ref="B4:D5"/>
    <mergeCell ref="E4:F4"/>
    <mergeCell ref="G4:H4"/>
    <mergeCell ref="I4:J4"/>
  </mergeCells>
  <phoneticPr fontId="3"/>
  <pageMargins left="0.78740157480314965" right="0.78740157480314965" top="0.98425196850393704" bottom="0.98425196850393704" header="0.51181102362204722" footer="0.51181102362204722"/>
  <pageSetup paperSize="9" orientation="landscape" r:id="rId1"/>
  <headerFooter scaleWithDoc="0" alignWithMargins="0"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16</vt:i4>
      </vt:variant>
    </vt:vector>
  </HeadingPairs>
  <TitlesOfParts>
    <vt:vector size="32" baseType="lpstr">
      <vt:lpstr>(1)幼稚園教員数および園児数</vt:lpstr>
      <vt:lpstr>(2)幼保連携型認定こども園教員数および園児数</vt:lpstr>
      <vt:lpstr>（３）小学校教職員数および児童数</vt:lpstr>
      <vt:lpstr>（4）中学校教職員数および生徒数</vt:lpstr>
      <vt:lpstr>（５）高等学校教職員数および生徒数</vt:lpstr>
      <vt:lpstr>（６）各種学校教職員数および生徒数</vt:lpstr>
      <vt:lpstr>（７）中学卒業者の進学、就職状況</vt:lpstr>
      <vt:lpstr>（８）進学状況内訳（中学卒業者）</vt:lpstr>
      <vt:lpstr>（９）就職状況内訳（中学卒業者）</vt:lpstr>
      <vt:lpstr>（10）高等学校卒業者の進学、就職状況</vt:lpstr>
      <vt:lpstr>（１１）児童・生徒の平均体位と国、県との比較</vt:lpstr>
      <vt:lpstr>（１2）幼稚園施設の状況</vt:lpstr>
      <vt:lpstr>（１３）小学校施設の状況</vt:lpstr>
      <vt:lpstr>（１４）中学校施設の状況</vt:lpstr>
      <vt:lpstr>（１５）静岡理工科大学教職員数および学生数</vt:lpstr>
      <vt:lpstr>（１６）東海アクシス看護専門学校教職員数および学生数</vt:lpstr>
      <vt:lpstr>'(1)幼稚園教員数および園児数'!Print_Area</vt:lpstr>
      <vt:lpstr>'（10）高等学校卒業者の進学、就職状況'!Print_Area</vt:lpstr>
      <vt:lpstr>'（１１）児童・生徒の平均体位と国、県との比較'!Print_Area</vt:lpstr>
      <vt:lpstr>'（１2）幼稚園施設の状況'!Print_Area</vt:lpstr>
      <vt:lpstr>'（１３）小学校施設の状況'!Print_Area</vt:lpstr>
      <vt:lpstr>'（１４）中学校施設の状況'!Print_Area</vt:lpstr>
      <vt:lpstr>'（１５）静岡理工科大学教職員数および学生数'!Print_Area</vt:lpstr>
      <vt:lpstr>'（１６）東海アクシス看護専門学校教職員数および学生数'!Print_Area</vt:lpstr>
      <vt:lpstr>'(2)幼保連携型認定こども園教員数および園児数'!Print_Area</vt:lpstr>
      <vt:lpstr>'（３）小学校教職員数および児童数'!Print_Area</vt:lpstr>
      <vt:lpstr>'（4）中学校教職員数および生徒数'!Print_Area</vt:lpstr>
      <vt:lpstr>'（５）高等学校教職員数および生徒数'!Print_Area</vt:lpstr>
      <vt:lpstr>'（６）各種学校教職員数および生徒数'!Print_Area</vt:lpstr>
      <vt:lpstr>'（７）中学卒業者の進学、就職状況'!Print_Area</vt:lpstr>
      <vt:lpstr>'（８）進学状況内訳（中学卒業者）'!Print_Area</vt:lpstr>
      <vt:lpstr>'（９）就職状況内訳（中学卒業者）'!Print_Area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袋井市役所</dc:creator>
  <cp:lastModifiedBy>篠﨑真寿美</cp:lastModifiedBy>
  <cp:lastPrinted>2022-07-13T05:36:31Z</cp:lastPrinted>
  <dcterms:created xsi:type="dcterms:W3CDTF">2001-05-24T01:26:23Z</dcterms:created>
  <dcterms:modified xsi:type="dcterms:W3CDTF">2026-08-20T05:15:53Z</dcterms:modified>
</cp:coreProperties>
</file>