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X:\01_市長部局\15_企画部\02_総合政策課\02_企画調整係\09_統計調査\10_統計台帳データ\統計台帳（資料収集編）\統計資料収集（R8）\完成\"/>
    </mc:Choice>
  </mc:AlternateContent>
  <xr:revisionPtr revIDLastSave="0" documentId="13_ncr:1_{2B6E0C56-6E44-4936-85B9-3AF555E40BF8}" xr6:coauthVersionLast="47" xr6:coauthVersionMax="47" xr10:uidLastSave="{00000000-0000-0000-0000-000000000000}"/>
  <bookViews>
    <workbookView xWindow="345" yWindow="2490" windowWidth="27675" windowHeight="11295" xr2:uid="{8D7E6179-F849-4677-A98D-4259EA20E993}"/>
  </bookViews>
  <sheets>
    <sheet name="（１）一般会計歳入歳出決算額の推移" sheetId="9" r:id="rId1"/>
    <sheet name="（２）普通会計歳入歳出決算額の推移" sheetId="8" r:id="rId2"/>
    <sheet name="（３）特別会計、企業会計歳入歳出決算額の推移" sheetId="7" r:id="rId3"/>
    <sheet name="（４）市税徴収実績" sheetId="6" r:id="rId4"/>
    <sheet name="（５）普通会計財政関係主要指標" sheetId="10" r:id="rId5"/>
    <sheet name="（６）地方交付税の状況" sheetId="11" r:id="rId6"/>
    <sheet name="（７）市債、企業債の状況" sheetId="12" r:id="rId7"/>
    <sheet name="（８）一般会計借入先別市債現在高" sheetId="15" r:id="rId8"/>
    <sheet name="（９）健全化判断比率の状況、財政力指数の推移" sheetId="13" r:id="rId9"/>
    <sheet name="（１０）市有財産" sheetId="14" r:id="rId10"/>
  </sheets>
  <definedNames>
    <definedName name="_xlnm.Print_Area" localSheetId="0">'（１）一般会計歳入歳出決算額の推移'!$A$1:$N$204</definedName>
    <definedName name="_xlnm.Print_Area" localSheetId="9">'（１０）市有財産'!$A$1:$K$69</definedName>
    <definedName name="_xlnm.Print_Area" localSheetId="1">'（２）普通会計歳入歳出決算額の推移'!$A$1:$R$105</definedName>
    <definedName name="_xlnm.Print_Area" localSheetId="2">'（３）特別会計、企業会計歳入歳出決算額の推移'!$A$1:$K$214</definedName>
    <definedName name="_xlnm.Print_Area" localSheetId="3">'（４）市税徴収実績'!$A$1:$L$106</definedName>
    <definedName name="_xlnm.Print_Area" localSheetId="4">'（５）普通会計財政関係主要指標'!$A$1:$O$46</definedName>
    <definedName name="_xlnm.Print_Area" localSheetId="5">'（６）地方交付税の状況'!$A$1:$K$33</definedName>
    <definedName name="_xlnm.Print_Area" localSheetId="6">'（７）市債、企業債の状況'!$A$1:$S$87</definedName>
    <definedName name="_xlnm.Print_Area" localSheetId="7">'（８）一般会計借入先別市債現在高'!$A$1:$L$39</definedName>
    <definedName name="_xlnm.Print_Area" localSheetId="8">'（９）健全化判断比率の状況、財政力指数の推移'!$A$1:$K$68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2" l="1"/>
  <c r="F6" i="12"/>
  <c r="E12" i="14" l="1"/>
  <c r="E8" i="14"/>
  <c r="F33" i="12"/>
  <c r="F27" i="12"/>
  <c r="F5" i="12"/>
  <c r="B26" i="11"/>
  <c r="J17" i="6"/>
  <c r="I17" i="6"/>
  <c r="H17" i="6"/>
  <c r="G17" i="6"/>
  <c r="F17" i="6"/>
  <c r="E17" i="6"/>
  <c r="D17" i="6"/>
  <c r="C17" i="6"/>
  <c r="D12" i="14"/>
  <c r="D8" i="14"/>
  <c r="J38" i="15"/>
  <c r="E33" i="12"/>
  <c r="E27" i="12"/>
  <c r="E13" i="12"/>
  <c r="E6" i="12"/>
  <c r="E5" i="12" s="1"/>
  <c r="D33" i="12"/>
  <c r="D27" i="12"/>
  <c r="D13" i="12"/>
  <c r="D6" i="12"/>
  <c r="D5" i="12" s="1"/>
  <c r="S72" i="12"/>
  <c r="R72" i="12"/>
  <c r="Q72" i="12"/>
  <c r="P72" i="12"/>
  <c r="O72" i="12"/>
  <c r="G72" i="12"/>
  <c r="F72" i="12"/>
  <c r="S66" i="12"/>
  <c r="R66" i="12"/>
  <c r="Q66" i="12"/>
  <c r="P66" i="12"/>
  <c r="O66" i="12"/>
  <c r="G66" i="12"/>
  <c r="F66" i="12"/>
  <c r="S52" i="12"/>
  <c r="S44" i="12" s="1"/>
  <c r="R52" i="12"/>
  <c r="R44" i="12" s="1"/>
  <c r="G52" i="12"/>
  <c r="F52" i="12"/>
  <c r="F44" i="12" s="1"/>
  <c r="S45" i="12"/>
  <c r="R45" i="12"/>
  <c r="Q45" i="12"/>
  <c r="Q44" i="12"/>
  <c r="P45" i="12"/>
  <c r="P44" i="12" s="1"/>
  <c r="O45" i="12"/>
  <c r="G45" i="12"/>
  <c r="G44" i="12" s="1"/>
  <c r="F45" i="12"/>
  <c r="B25" i="11"/>
  <c r="G33" i="10"/>
  <c r="J14" i="6"/>
  <c r="I14" i="6"/>
  <c r="H14" i="6"/>
  <c r="G14" i="6"/>
  <c r="F14" i="6"/>
  <c r="E14" i="6"/>
  <c r="D14" i="6"/>
  <c r="C14" i="6"/>
  <c r="C8" i="14"/>
  <c r="C12" i="14"/>
  <c r="I38" i="15"/>
  <c r="F33" i="10"/>
  <c r="J85" i="7"/>
  <c r="J59" i="7"/>
  <c r="N14" i="8"/>
  <c r="N13" i="8"/>
  <c r="N12" i="8"/>
  <c r="N11" i="8"/>
  <c r="N9" i="8"/>
  <c r="N8" i="8"/>
  <c r="N7" i="8"/>
  <c r="N6" i="8"/>
  <c r="M23" i="8"/>
  <c r="M20" i="8"/>
  <c r="M16" i="8"/>
  <c r="M10" i="8"/>
  <c r="N10" i="8"/>
  <c r="N15" i="8"/>
  <c r="M47" i="9"/>
  <c r="E47" i="9"/>
  <c r="B24" i="11"/>
  <c r="J11" i="6"/>
  <c r="I11" i="6"/>
  <c r="H11" i="6"/>
  <c r="G11" i="6"/>
  <c r="F11" i="6"/>
  <c r="E11" i="6"/>
  <c r="D11" i="6"/>
  <c r="C11" i="6"/>
  <c r="I85" i="7"/>
  <c r="L6" i="8"/>
  <c r="L15" i="8"/>
  <c r="L7" i="8"/>
  <c r="L8" i="8"/>
  <c r="L9" i="8"/>
  <c r="L10" i="8"/>
  <c r="L11" i="8"/>
  <c r="L12" i="8"/>
  <c r="L13" i="8"/>
  <c r="L14" i="8"/>
  <c r="L16" i="8"/>
  <c r="L30" i="8"/>
  <c r="L17" i="8"/>
  <c r="L18" i="8"/>
  <c r="L19" i="8"/>
  <c r="L20" i="8"/>
  <c r="L21" i="8"/>
  <c r="L22" i="8"/>
  <c r="L23" i="8"/>
  <c r="L24" i="8"/>
  <c r="L25" i="8"/>
  <c r="L26" i="8"/>
  <c r="L27" i="8"/>
  <c r="L28" i="8"/>
  <c r="L29" i="8"/>
  <c r="K56" i="14"/>
  <c r="K60" i="14"/>
  <c r="B23" i="11"/>
  <c r="J8" i="6"/>
  <c r="I8" i="6"/>
  <c r="H8" i="6"/>
  <c r="G8" i="6"/>
  <c r="F8" i="6"/>
  <c r="E8" i="6"/>
  <c r="D8" i="6"/>
  <c r="C8" i="6"/>
  <c r="I59" i="7"/>
  <c r="N127" i="9"/>
  <c r="L127" i="9"/>
  <c r="F127" i="9"/>
  <c r="D127" i="9"/>
  <c r="L87" i="9"/>
  <c r="D87" i="9"/>
  <c r="J60" i="14"/>
  <c r="J56" i="14"/>
  <c r="G38" i="15"/>
  <c r="B22" i="11"/>
  <c r="D33" i="10"/>
  <c r="J67" i="6"/>
  <c r="I67" i="6"/>
  <c r="H67" i="6"/>
  <c r="G67" i="6"/>
  <c r="F67" i="6"/>
  <c r="E67" i="6"/>
  <c r="D67" i="6"/>
  <c r="C67" i="6"/>
  <c r="H199" i="7"/>
  <c r="G199" i="7"/>
  <c r="F199" i="7"/>
  <c r="E199" i="7"/>
  <c r="H196" i="7"/>
  <c r="G196" i="7"/>
  <c r="F196" i="7"/>
  <c r="E196" i="7"/>
  <c r="H185" i="7"/>
  <c r="F185" i="7"/>
  <c r="E185" i="7"/>
  <c r="D185" i="7"/>
  <c r="H179" i="7"/>
  <c r="G179" i="7"/>
  <c r="F179" i="7"/>
  <c r="E179" i="7"/>
  <c r="H176" i="7"/>
  <c r="G176" i="7"/>
  <c r="F176" i="7"/>
  <c r="E176" i="7"/>
  <c r="H165" i="7"/>
  <c r="F165" i="7"/>
  <c r="E165" i="7"/>
  <c r="D165" i="7"/>
  <c r="H59" i="7"/>
  <c r="J29" i="8"/>
  <c r="J28" i="8"/>
  <c r="J27" i="8"/>
  <c r="J26" i="8"/>
  <c r="J25" i="8"/>
  <c r="J24" i="8"/>
  <c r="J23" i="8"/>
  <c r="J22" i="8"/>
  <c r="J21" i="8"/>
  <c r="J20" i="8"/>
  <c r="J19" i="8"/>
  <c r="J18" i="8"/>
  <c r="J17" i="8"/>
  <c r="J16" i="8"/>
  <c r="J14" i="8"/>
  <c r="J13" i="8"/>
  <c r="J12" i="8"/>
  <c r="J11" i="8"/>
  <c r="J10" i="8"/>
  <c r="J15" i="8" s="1"/>
  <c r="J9" i="8"/>
  <c r="J8" i="8"/>
  <c r="J7" i="8"/>
  <c r="J6" i="8"/>
  <c r="I60" i="14"/>
  <c r="I56" i="14"/>
  <c r="F38" i="15"/>
  <c r="B21" i="11"/>
  <c r="C33" i="10"/>
  <c r="B33" i="10"/>
  <c r="J64" i="6"/>
  <c r="I64" i="6"/>
  <c r="H64" i="6"/>
  <c r="G64" i="6"/>
  <c r="F64" i="6"/>
  <c r="E64" i="6"/>
  <c r="D64" i="6"/>
  <c r="C63" i="6"/>
  <c r="C62" i="6"/>
  <c r="G105" i="7"/>
  <c r="G99" i="7"/>
  <c r="G96" i="7"/>
  <c r="G85" i="7"/>
  <c r="G79" i="7"/>
  <c r="G73" i="7"/>
  <c r="G70" i="7"/>
  <c r="G59" i="7"/>
  <c r="H17" i="8"/>
  <c r="H18" i="8"/>
  <c r="H19" i="8"/>
  <c r="H20" i="8"/>
  <c r="H30" i="8" s="1"/>
  <c r="H21" i="8"/>
  <c r="H22" i="8"/>
  <c r="H23" i="8"/>
  <c r="H24" i="8"/>
  <c r="H25" i="8"/>
  <c r="H26" i="8"/>
  <c r="H27" i="8"/>
  <c r="H28" i="8"/>
  <c r="H29" i="8"/>
  <c r="H16" i="8"/>
  <c r="H7" i="8"/>
  <c r="H8" i="8"/>
  <c r="H9" i="8"/>
  <c r="H10" i="8"/>
  <c r="H15" i="8"/>
  <c r="H11" i="8"/>
  <c r="H12" i="8"/>
  <c r="H13" i="8"/>
  <c r="H14" i="8"/>
  <c r="H6" i="8"/>
  <c r="G31" i="8"/>
  <c r="F7" i="8"/>
  <c r="F8" i="8"/>
  <c r="F9" i="8"/>
  <c r="F10" i="8"/>
  <c r="F15" i="8" s="1"/>
  <c r="F11" i="8"/>
  <c r="F12" i="8"/>
  <c r="F13" i="8"/>
  <c r="F14" i="8"/>
  <c r="F6" i="8"/>
  <c r="E31" i="8"/>
  <c r="E30" i="8"/>
  <c r="F18" i="8" s="1"/>
  <c r="C59" i="6"/>
  <c r="C61" i="6" s="1"/>
  <c r="C60" i="6"/>
  <c r="D61" i="6"/>
  <c r="E61" i="6"/>
  <c r="F61" i="6"/>
  <c r="G61" i="6"/>
  <c r="H61" i="6"/>
  <c r="I61" i="6"/>
  <c r="J61" i="6"/>
  <c r="H60" i="14"/>
  <c r="H56" i="14"/>
  <c r="E38" i="15"/>
  <c r="B20" i="11"/>
  <c r="J20" i="15"/>
  <c r="I20" i="15"/>
  <c r="F20" i="15"/>
  <c r="E20" i="15"/>
  <c r="D20" i="15"/>
  <c r="C20" i="15"/>
  <c r="K49" i="14"/>
  <c r="J49" i="14"/>
  <c r="F49" i="14"/>
  <c r="E49" i="14"/>
  <c r="D49" i="14"/>
  <c r="C49" i="14"/>
  <c r="K45" i="14"/>
  <c r="J45" i="14"/>
  <c r="F45" i="14"/>
  <c r="E45" i="14"/>
  <c r="D45" i="14"/>
  <c r="C45" i="14"/>
  <c r="B14" i="11"/>
  <c r="B13" i="11"/>
  <c r="B10" i="11"/>
  <c r="G9" i="11"/>
  <c r="B9" i="11"/>
  <c r="G8" i="11"/>
  <c r="B8" i="11"/>
  <c r="M17" i="10"/>
  <c r="I17" i="10"/>
  <c r="F17" i="10"/>
  <c r="E17" i="10"/>
  <c r="C17" i="10"/>
  <c r="F127" i="7"/>
  <c r="K101" i="6"/>
  <c r="I101" i="6"/>
  <c r="H101" i="6"/>
  <c r="G101" i="6"/>
  <c r="F101" i="6"/>
  <c r="E101" i="6"/>
  <c r="D101" i="6"/>
  <c r="C100" i="6"/>
  <c r="C99" i="6"/>
  <c r="F147" i="7"/>
  <c r="F136" i="7"/>
  <c r="F124" i="7"/>
  <c r="F113" i="7"/>
  <c r="E62" i="8"/>
  <c r="E59" i="8"/>
  <c r="E55" i="8"/>
  <c r="E69" i="8"/>
  <c r="F56" i="8" s="1"/>
  <c r="E54" i="8"/>
  <c r="F51" i="8"/>
  <c r="F50" i="8"/>
  <c r="K92" i="6"/>
  <c r="I92" i="6"/>
  <c r="H92" i="6"/>
  <c r="G92" i="6"/>
  <c r="F92" i="6"/>
  <c r="E92" i="6"/>
  <c r="D92" i="6"/>
  <c r="C92" i="6"/>
  <c r="M87" i="8"/>
  <c r="N86" i="8" s="1"/>
  <c r="M88" i="8"/>
  <c r="M95" i="8"/>
  <c r="M102" i="8"/>
  <c r="N90" i="8" s="1"/>
  <c r="N167" i="9"/>
  <c r="F167" i="9"/>
  <c r="M167" i="9"/>
  <c r="E167" i="9"/>
  <c r="L167" i="9"/>
  <c r="D167" i="9"/>
  <c r="K167" i="9"/>
  <c r="C167" i="9"/>
  <c r="B167" i="9"/>
  <c r="K88" i="8"/>
  <c r="K92" i="8"/>
  <c r="K102" i="8" s="1"/>
  <c r="K95" i="8"/>
  <c r="L87" i="8"/>
  <c r="L86" i="8"/>
  <c r="L85" i="8"/>
  <c r="L84" i="8"/>
  <c r="L83" i="8"/>
  <c r="L82" i="8"/>
  <c r="L81" i="8"/>
  <c r="L80" i="8"/>
  <c r="L79" i="8"/>
  <c r="L78" i="8"/>
  <c r="I87" i="8"/>
  <c r="J78" i="8" s="1"/>
  <c r="J87" i="8" s="1"/>
  <c r="I88" i="8"/>
  <c r="I92" i="8"/>
  <c r="I95" i="8"/>
  <c r="G87" i="8"/>
  <c r="H79" i="8" s="1"/>
  <c r="G88" i="8"/>
  <c r="G102" i="8" s="1"/>
  <c r="G92" i="8"/>
  <c r="G95" i="8"/>
  <c r="K89" i="6"/>
  <c r="I89" i="6"/>
  <c r="H89" i="6"/>
  <c r="G89" i="6"/>
  <c r="F89" i="6"/>
  <c r="E89" i="6"/>
  <c r="D89" i="6"/>
  <c r="C89" i="6"/>
  <c r="K86" i="6"/>
  <c r="I86" i="6"/>
  <c r="H86" i="6"/>
  <c r="G86" i="6"/>
  <c r="F86" i="6"/>
  <c r="E86" i="6"/>
  <c r="D86" i="6"/>
  <c r="C86" i="6"/>
  <c r="K83" i="6"/>
  <c r="I83" i="6"/>
  <c r="H83" i="6"/>
  <c r="G83" i="6"/>
  <c r="F83" i="6"/>
  <c r="E83" i="6"/>
  <c r="D83" i="6"/>
  <c r="C82" i="6"/>
  <c r="C83" i="6" s="1"/>
  <c r="C81" i="6"/>
  <c r="N82" i="8"/>
  <c r="J86" i="8"/>
  <c r="J83" i="8"/>
  <c r="J85" i="8"/>
  <c r="H82" i="8"/>
  <c r="J30" i="8"/>
  <c r="C101" i="6"/>
  <c r="C64" i="6"/>
  <c r="F58" i="8"/>
  <c r="F68" i="8"/>
  <c r="F60" i="8"/>
  <c r="F21" i="8"/>
  <c r="J82" i="8"/>
  <c r="F29" i="8"/>
  <c r="M30" i="8"/>
  <c r="N23" i="8" s="1"/>
  <c r="N22" i="8"/>
  <c r="N97" i="8"/>
  <c r="N102" i="8"/>
  <c r="N89" i="8"/>
  <c r="N98" i="8"/>
  <c r="N92" i="8"/>
  <c r="N99" i="8"/>
  <c r="N100" i="8"/>
  <c r="N91" i="8"/>
  <c r="N94" i="8"/>
  <c r="N88" i="8"/>
  <c r="N95" i="8"/>
  <c r="N93" i="8"/>
  <c r="N27" i="8"/>
  <c r="N21" i="8"/>
  <c r="H81" i="8"/>
  <c r="F49" i="8"/>
  <c r="F59" i="8"/>
  <c r="F66" i="8"/>
  <c r="H84" i="8"/>
  <c r="F45" i="8"/>
  <c r="H80" i="8"/>
  <c r="F63" i="8"/>
  <c r="F53" i="8"/>
  <c r="H86" i="8"/>
  <c r="F27" i="8"/>
  <c r="F46" i="8"/>
  <c r="H85" i="8"/>
  <c r="H83" i="8"/>
  <c r="H78" i="8"/>
  <c r="H87" i="8"/>
  <c r="F48" i="8"/>
  <c r="F47" i="8"/>
  <c r="F52" i="8"/>
  <c r="N24" i="8"/>
  <c r="H95" i="8" l="1"/>
  <c r="H88" i="8"/>
  <c r="H93" i="8"/>
  <c r="H89" i="8"/>
  <c r="H99" i="8"/>
  <c r="H97" i="8"/>
  <c r="H96" i="8"/>
  <c r="G103" i="8"/>
  <c r="H90" i="8"/>
  <c r="H92" i="8"/>
  <c r="H91" i="8"/>
  <c r="H94" i="8"/>
  <c r="H100" i="8"/>
  <c r="H98" i="8"/>
  <c r="H101" i="8"/>
  <c r="L95" i="8"/>
  <c r="L91" i="8"/>
  <c r="L101" i="8"/>
  <c r="L93" i="8"/>
  <c r="L99" i="8"/>
  <c r="L102" i="8"/>
  <c r="L97" i="8"/>
  <c r="L98" i="8"/>
  <c r="L100" i="8"/>
  <c r="L90" i="8"/>
  <c r="L96" i="8"/>
  <c r="L88" i="8"/>
  <c r="K103" i="8"/>
  <c r="L94" i="8"/>
  <c r="L89" i="8"/>
  <c r="N87" i="8"/>
  <c r="N17" i="8"/>
  <c r="M31" i="8"/>
  <c r="N101" i="8"/>
  <c r="M103" i="8"/>
  <c r="F23" i="8"/>
  <c r="I102" i="8"/>
  <c r="F67" i="8"/>
  <c r="F64" i="8"/>
  <c r="J80" i="8"/>
  <c r="N79" i="8"/>
  <c r="J84" i="8"/>
  <c r="F22" i="8"/>
  <c r="N20" i="8"/>
  <c r="N19" i="8"/>
  <c r="N16" i="8"/>
  <c r="N30" i="8" s="1"/>
  <c r="N25" i="8"/>
  <c r="N96" i="8"/>
  <c r="E70" i="8"/>
  <c r="F57" i="8"/>
  <c r="F61" i="8"/>
  <c r="J81" i="8"/>
  <c r="N84" i="8"/>
  <c r="J79" i="8"/>
  <c r="N85" i="8"/>
  <c r="N18" i="8"/>
  <c r="F17" i="8"/>
  <c r="N78" i="8"/>
  <c r="F24" i="8"/>
  <c r="F55" i="8"/>
  <c r="F62" i="8"/>
  <c r="N81" i="8"/>
  <c r="F26" i="8"/>
  <c r="N26" i="8"/>
  <c r="F20" i="8"/>
  <c r="L92" i="8"/>
  <c r="F16" i="8"/>
  <c r="F30" i="8" s="1"/>
  <c r="F65" i="8"/>
  <c r="N83" i="8"/>
  <c r="N29" i="8"/>
  <c r="F19" i="8"/>
  <c r="F28" i="8"/>
  <c r="N28" i="8"/>
  <c r="F25" i="8"/>
  <c r="N80" i="8"/>
  <c r="J91" i="8" l="1"/>
  <c r="J97" i="8"/>
  <c r="J89" i="8"/>
  <c r="J99" i="8"/>
  <c r="J90" i="8"/>
  <c r="J100" i="8"/>
  <c r="J101" i="8"/>
  <c r="J94" i="8"/>
  <c r="J96" i="8"/>
  <c r="J98" i="8"/>
  <c r="J93" i="8"/>
  <c r="J95" i="8"/>
  <c r="I103" i="8"/>
  <c r="H102" i="8"/>
  <c r="J88" i="8"/>
  <c r="J102" i="8" s="1"/>
  <c r="J9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C12" authorId="0" shapeId="0" xr:uid="{7A396ECA-BCB8-4778-A141-784B20A08E85}">
      <text>
        <r>
          <rPr>
            <b/>
            <sz val="9"/>
            <color indexed="81"/>
            <rFont val="ＭＳ Ｐゴシック"/>
            <family val="3"/>
            <charset val="128"/>
          </rPr>
          <t>送付してもらった様式には存在しないが、入力されていた数値的に
一般廃棄物処理事業債が入るはず→以下県貸付金まで1行ずつズレが生じていた</t>
        </r>
      </text>
    </comment>
    <comment ref="C51" authorId="0" shapeId="0" xr:uid="{A5086C5F-7C5D-4D0B-8189-CBD08A91945C}">
      <text>
        <r>
          <rPr>
            <b/>
            <sz val="9"/>
            <color indexed="81"/>
            <rFont val="ＭＳ Ｐゴシック"/>
            <family val="3"/>
            <charset val="128"/>
          </rPr>
          <t>送付してもらった様式には存在しないが、入力されていた数値的に
一般廃棄物処理事業債が入るはず→以下県貸付金まで1行ずつズレが生じていた</t>
        </r>
      </text>
    </comment>
  </commentList>
</comments>
</file>

<file path=xl/sharedStrings.xml><?xml version="1.0" encoding="utf-8"?>
<sst xmlns="http://schemas.openxmlformats.org/spreadsheetml/2006/main" count="1358" uniqueCount="325">
  <si>
    <t>区分</t>
    <rPh sb="0" eb="2">
      <t>クブン</t>
    </rPh>
    <phoneticPr fontId="3"/>
  </si>
  <si>
    <t>平成１７年度</t>
    <rPh sb="0" eb="2">
      <t>ヘイセイ</t>
    </rPh>
    <rPh sb="4" eb="6">
      <t>ネンド</t>
    </rPh>
    <phoneticPr fontId="3"/>
  </si>
  <si>
    <t>総額</t>
    <rPh sb="0" eb="2">
      <t>ソウガク</t>
    </rPh>
    <phoneticPr fontId="3"/>
  </si>
  <si>
    <t>市税</t>
    <rPh sb="0" eb="2">
      <t>シゼイ</t>
    </rPh>
    <phoneticPr fontId="3"/>
  </si>
  <si>
    <t>地方譲与税</t>
    <rPh sb="0" eb="2">
      <t>チホウ</t>
    </rPh>
    <rPh sb="2" eb="5">
      <t>ジョウヨゼイ</t>
    </rPh>
    <phoneticPr fontId="3"/>
  </si>
  <si>
    <t>利子割交付金</t>
    <rPh sb="0" eb="2">
      <t>リシ</t>
    </rPh>
    <rPh sb="2" eb="3">
      <t>ワリ</t>
    </rPh>
    <rPh sb="3" eb="6">
      <t>コウフキン</t>
    </rPh>
    <phoneticPr fontId="3"/>
  </si>
  <si>
    <t>地方消費税交付金</t>
    <rPh sb="0" eb="2">
      <t>チホウ</t>
    </rPh>
    <rPh sb="2" eb="5">
      <t>ショウヒゼイ</t>
    </rPh>
    <rPh sb="5" eb="8">
      <t>コウフキン</t>
    </rPh>
    <phoneticPr fontId="3"/>
  </si>
  <si>
    <t>ゴルフ場利用税交付金</t>
    <rPh sb="3" eb="4">
      <t>ジョウ</t>
    </rPh>
    <rPh sb="4" eb="6">
      <t>リヨウ</t>
    </rPh>
    <rPh sb="6" eb="7">
      <t>ゼイ</t>
    </rPh>
    <rPh sb="7" eb="10">
      <t>コウフキン</t>
    </rPh>
    <phoneticPr fontId="3"/>
  </si>
  <si>
    <t>特別地方消費税交付金</t>
    <rPh sb="0" eb="2">
      <t>トクベツ</t>
    </rPh>
    <rPh sb="2" eb="4">
      <t>チホウ</t>
    </rPh>
    <rPh sb="4" eb="7">
      <t>ショウヒゼイ</t>
    </rPh>
    <rPh sb="7" eb="10">
      <t>コウフキン</t>
    </rPh>
    <phoneticPr fontId="3"/>
  </si>
  <si>
    <t>地方特例交付金</t>
    <rPh sb="0" eb="2">
      <t>チホウ</t>
    </rPh>
    <rPh sb="2" eb="4">
      <t>トクレイ</t>
    </rPh>
    <rPh sb="4" eb="7">
      <t>コウフキン</t>
    </rPh>
    <phoneticPr fontId="3"/>
  </si>
  <si>
    <t>交通安全対策特別交付金</t>
    <rPh sb="0" eb="2">
      <t>コウツウ</t>
    </rPh>
    <rPh sb="2" eb="4">
      <t>アンゼン</t>
    </rPh>
    <rPh sb="4" eb="6">
      <t>タイサク</t>
    </rPh>
    <rPh sb="6" eb="8">
      <t>トクベツ</t>
    </rPh>
    <rPh sb="8" eb="11">
      <t>コウフキン</t>
    </rPh>
    <phoneticPr fontId="3"/>
  </si>
  <si>
    <t>国庫支出金</t>
    <rPh sb="0" eb="2">
      <t>コッコ</t>
    </rPh>
    <rPh sb="2" eb="5">
      <t>シシュツキン</t>
    </rPh>
    <phoneticPr fontId="3"/>
  </si>
  <si>
    <t>県支出金</t>
    <rPh sb="0" eb="1">
      <t>ケン</t>
    </rPh>
    <rPh sb="1" eb="4">
      <t>シシュツキン</t>
    </rPh>
    <phoneticPr fontId="3"/>
  </si>
  <si>
    <t>繰入金</t>
    <rPh sb="0" eb="1">
      <t>ク</t>
    </rPh>
    <rPh sb="1" eb="3">
      <t>ニュウキン</t>
    </rPh>
    <phoneticPr fontId="3"/>
  </si>
  <si>
    <t>繰越金</t>
    <rPh sb="0" eb="3">
      <t>クリコシキン</t>
    </rPh>
    <phoneticPr fontId="3"/>
  </si>
  <si>
    <t>諸収入</t>
    <rPh sb="0" eb="3">
      <t>ショシュウニュウ</t>
    </rPh>
    <phoneticPr fontId="3"/>
  </si>
  <si>
    <t>市債</t>
    <rPh sb="0" eb="1">
      <t>シ</t>
    </rPh>
    <rPh sb="1" eb="2">
      <t>サイ</t>
    </rPh>
    <phoneticPr fontId="3"/>
  </si>
  <si>
    <t>（歳入）</t>
    <rPh sb="1" eb="3">
      <t>サイニュウ</t>
    </rPh>
    <phoneticPr fontId="3"/>
  </si>
  <si>
    <t>寄附金</t>
    <rPh sb="0" eb="2">
      <t>キフ</t>
    </rPh>
    <rPh sb="2" eb="3">
      <t>キン</t>
    </rPh>
    <phoneticPr fontId="3"/>
  </si>
  <si>
    <t>（歳出）</t>
    <rPh sb="1" eb="3">
      <t>サイシュツ</t>
    </rPh>
    <phoneticPr fontId="3"/>
  </si>
  <si>
    <t>議会費</t>
    <rPh sb="0" eb="2">
      <t>ギカイ</t>
    </rPh>
    <rPh sb="2" eb="3">
      <t>ヒ</t>
    </rPh>
    <phoneticPr fontId="3"/>
  </si>
  <si>
    <t>総務費</t>
    <rPh sb="0" eb="3">
      <t>ソウムヒ</t>
    </rPh>
    <phoneticPr fontId="3"/>
  </si>
  <si>
    <t>民生費</t>
    <rPh sb="0" eb="3">
      <t>ミンセイヒ</t>
    </rPh>
    <phoneticPr fontId="3"/>
  </si>
  <si>
    <t>衛生費</t>
    <rPh sb="0" eb="3">
      <t>エイセイヒ</t>
    </rPh>
    <phoneticPr fontId="3"/>
  </si>
  <si>
    <t>労働費</t>
    <rPh sb="0" eb="3">
      <t>ロウドウヒ</t>
    </rPh>
    <phoneticPr fontId="3"/>
  </si>
  <si>
    <t>商工費</t>
    <rPh sb="0" eb="3">
      <t>ショウコウヒ</t>
    </rPh>
    <phoneticPr fontId="3"/>
  </si>
  <si>
    <t>土木費</t>
    <rPh sb="0" eb="3">
      <t>ドボクヒ</t>
    </rPh>
    <phoneticPr fontId="3"/>
  </si>
  <si>
    <t>消防費</t>
    <rPh sb="0" eb="3">
      <t>ショウボウヒ</t>
    </rPh>
    <phoneticPr fontId="3"/>
  </si>
  <si>
    <t>教育費</t>
    <rPh sb="0" eb="3">
      <t>キョウイクヒ</t>
    </rPh>
    <phoneticPr fontId="3"/>
  </si>
  <si>
    <t>災害復旧費</t>
    <rPh sb="0" eb="2">
      <t>サイガイ</t>
    </rPh>
    <rPh sb="2" eb="4">
      <t>フッキュウ</t>
    </rPh>
    <rPh sb="4" eb="5">
      <t>ヒ</t>
    </rPh>
    <phoneticPr fontId="3"/>
  </si>
  <si>
    <t>公債費</t>
    <rPh sb="0" eb="3">
      <t>コウサイヒ</t>
    </rPh>
    <phoneticPr fontId="3"/>
  </si>
  <si>
    <t>（単位：千円）</t>
    <rPh sb="1" eb="3">
      <t>タンイ</t>
    </rPh>
    <rPh sb="4" eb="6">
      <t>センエン</t>
    </rPh>
    <phoneticPr fontId="3"/>
  </si>
  <si>
    <t>自動車取得税交付金</t>
    <rPh sb="0" eb="3">
      <t>ジドウシャ</t>
    </rPh>
    <rPh sb="3" eb="5">
      <t>シュトク</t>
    </rPh>
    <rPh sb="5" eb="6">
      <t>ゼイ</t>
    </rPh>
    <rPh sb="6" eb="9">
      <t>コウフキン</t>
    </rPh>
    <phoneticPr fontId="3"/>
  </si>
  <si>
    <t>分担金及び負担金</t>
    <rPh sb="0" eb="3">
      <t>ブンタンキン</t>
    </rPh>
    <rPh sb="3" eb="4">
      <t>オヨ</t>
    </rPh>
    <rPh sb="5" eb="8">
      <t>フタンキン</t>
    </rPh>
    <phoneticPr fontId="3"/>
  </si>
  <si>
    <t>使用料及び手数料</t>
    <rPh sb="0" eb="3">
      <t>シヨウリョウ</t>
    </rPh>
    <rPh sb="3" eb="4">
      <t>オヨ</t>
    </rPh>
    <rPh sb="5" eb="8">
      <t>テスウリョウ</t>
    </rPh>
    <phoneticPr fontId="3"/>
  </si>
  <si>
    <t>財産収入</t>
    <rPh sb="0" eb="2">
      <t>ザイサン</t>
    </rPh>
    <rPh sb="2" eb="4">
      <t>シュウニュウ</t>
    </rPh>
    <phoneticPr fontId="3"/>
  </si>
  <si>
    <t>農林水産業費</t>
    <rPh sb="0" eb="2">
      <t>ノウリン</t>
    </rPh>
    <rPh sb="2" eb="4">
      <t>スイサン</t>
    </rPh>
    <rPh sb="4" eb="5">
      <t>ギョウ</t>
    </rPh>
    <rPh sb="5" eb="6">
      <t>ヒ</t>
    </rPh>
    <phoneticPr fontId="3"/>
  </si>
  <si>
    <t>決算額</t>
    <rPh sb="0" eb="3">
      <t>ケッサンガク</t>
    </rPh>
    <phoneticPr fontId="3"/>
  </si>
  <si>
    <t>構成比</t>
    <rPh sb="0" eb="3">
      <t>コウセイヒ</t>
    </rPh>
    <phoneticPr fontId="3"/>
  </si>
  <si>
    <t>繰入金</t>
    <rPh sb="0" eb="3">
      <t>クリイレキン</t>
    </rPh>
    <phoneticPr fontId="3"/>
  </si>
  <si>
    <t>国県支出金</t>
    <rPh sb="0" eb="1">
      <t>クニ</t>
    </rPh>
    <rPh sb="1" eb="2">
      <t>ケン</t>
    </rPh>
    <rPh sb="2" eb="5">
      <t>シシュツキン</t>
    </rPh>
    <phoneticPr fontId="3"/>
  </si>
  <si>
    <t>うち</t>
    <phoneticPr fontId="3"/>
  </si>
  <si>
    <t>自主財源</t>
    <rPh sb="0" eb="2">
      <t>ジシュ</t>
    </rPh>
    <rPh sb="2" eb="4">
      <t>ザイゲン</t>
    </rPh>
    <phoneticPr fontId="3"/>
  </si>
  <si>
    <t>依存財源</t>
    <rPh sb="0" eb="2">
      <t>イゾン</t>
    </rPh>
    <rPh sb="2" eb="4">
      <t>ザイゲン</t>
    </rPh>
    <phoneticPr fontId="3"/>
  </si>
  <si>
    <t>人件費</t>
    <rPh sb="0" eb="3">
      <t>ジンケンヒ</t>
    </rPh>
    <phoneticPr fontId="3"/>
  </si>
  <si>
    <t>扶助費</t>
    <rPh sb="0" eb="2">
      <t>フジョ</t>
    </rPh>
    <rPh sb="2" eb="3">
      <t>ヒ</t>
    </rPh>
    <phoneticPr fontId="3"/>
  </si>
  <si>
    <t>普通建設</t>
    <rPh sb="0" eb="2">
      <t>フツウ</t>
    </rPh>
    <rPh sb="2" eb="4">
      <t>ケンセツ</t>
    </rPh>
    <phoneticPr fontId="3"/>
  </si>
  <si>
    <t>災害復旧</t>
    <rPh sb="0" eb="2">
      <t>サイガイ</t>
    </rPh>
    <rPh sb="2" eb="4">
      <t>フッキュウ</t>
    </rPh>
    <phoneticPr fontId="3"/>
  </si>
  <si>
    <t>物件費</t>
    <rPh sb="0" eb="2">
      <t>ブッケン</t>
    </rPh>
    <rPh sb="2" eb="3">
      <t>ヒ</t>
    </rPh>
    <phoneticPr fontId="3"/>
  </si>
  <si>
    <t>維持補修費</t>
    <rPh sb="0" eb="2">
      <t>イジ</t>
    </rPh>
    <rPh sb="2" eb="5">
      <t>ホシュウヒ</t>
    </rPh>
    <phoneticPr fontId="3"/>
  </si>
  <si>
    <t>補助費等</t>
    <rPh sb="0" eb="3">
      <t>ホジョヒ</t>
    </rPh>
    <rPh sb="3" eb="4">
      <t>トウ</t>
    </rPh>
    <phoneticPr fontId="3"/>
  </si>
  <si>
    <t>積立金</t>
    <rPh sb="0" eb="3">
      <t>ツミタテキン</t>
    </rPh>
    <phoneticPr fontId="3"/>
  </si>
  <si>
    <t>投資・出資及び貸付金</t>
    <rPh sb="0" eb="2">
      <t>トウシ</t>
    </rPh>
    <rPh sb="3" eb="5">
      <t>シュッシ</t>
    </rPh>
    <rPh sb="5" eb="6">
      <t>オヨ</t>
    </rPh>
    <rPh sb="7" eb="10">
      <t>カシツケキン</t>
    </rPh>
    <phoneticPr fontId="3"/>
  </si>
  <si>
    <t>繰出金</t>
    <rPh sb="0" eb="1">
      <t>ク</t>
    </rPh>
    <rPh sb="1" eb="2">
      <t>ダ</t>
    </rPh>
    <rPh sb="2" eb="3">
      <t>キン</t>
    </rPh>
    <phoneticPr fontId="3"/>
  </si>
  <si>
    <t>義務的経費</t>
    <rPh sb="0" eb="3">
      <t>ギムテキ</t>
    </rPh>
    <rPh sb="3" eb="5">
      <t>ケイヒ</t>
    </rPh>
    <phoneticPr fontId="3"/>
  </si>
  <si>
    <t>投資的経費</t>
    <rPh sb="0" eb="3">
      <t>トウシテキ</t>
    </rPh>
    <rPh sb="3" eb="5">
      <t>ケイヒ</t>
    </rPh>
    <phoneticPr fontId="3"/>
  </si>
  <si>
    <t>その他</t>
    <rPh sb="2" eb="3">
      <t>タ</t>
    </rPh>
    <phoneticPr fontId="3"/>
  </si>
  <si>
    <t>（単位：千円・％）</t>
    <rPh sb="1" eb="3">
      <t>タンイ</t>
    </rPh>
    <rPh sb="4" eb="6">
      <t>センエン</t>
    </rPh>
    <phoneticPr fontId="3"/>
  </si>
  <si>
    <t>国民健康保険</t>
    <rPh sb="0" eb="2">
      <t>コクミン</t>
    </rPh>
    <rPh sb="2" eb="4">
      <t>ケンコウ</t>
    </rPh>
    <rPh sb="4" eb="6">
      <t>ホケン</t>
    </rPh>
    <phoneticPr fontId="3"/>
  </si>
  <si>
    <t>簡易水道事業</t>
    <rPh sb="0" eb="2">
      <t>カンイ</t>
    </rPh>
    <rPh sb="2" eb="4">
      <t>スイドウ</t>
    </rPh>
    <rPh sb="4" eb="6">
      <t>ジギョウ</t>
    </rPh>
    <phoneticPr fontId="3"/>
  </si>
  <si>
    <t>土地取得</t>
    <rPh sb="0" eb="2">
      <t>トチ</t>
    </rPh>
    <rPh sb="2" eb="4">
      <t>シュトク</t>
    </rPh>
    <phoneticPr fontId="3"/>
  </si>
  <si>
    <t>老人保健</t>
    <rPh sb="0" eb="2">
      <t>ロウジン</t>
    </rPh>
    <rPh sb="2" eb="4">
      <t>ホケン</t>
    </rPh>
    <phoneticPr fontId="3"/>
  </si>
  <si>
    <t>公共下水道事業</t>
    <rPh sb="0" eb="2">
      <t>コウキョウ</t>
    </rPh>
    <rPh sb="2" eb="5">
      <t>ゲスイドウ</t>
    </rPh>
    <rPh sb="5" eb="7">
      <t>ジギョウ</t>
    </rPh>
    <phoneticPr fontId="3"/>
  </si>
  <si>
    <t>駐車場事業</t>
    <rPh sb="0" eb="3">
      <t>チュウシャジョウ</t>
    </rPh>
    <rPh sb="3" eb="5">
      <t>ジギョウ</t>
    </rPh>
    <phoneticPr fontId="3"/>
  </si>
  <si>
    <t>農業集落排水事業</t>
    <rPh sb="0" eb="2">
      <t>ノウギョウ</t>
    </rPh>
    <rPh sb="2" eb="4">
      <t>シュウラク</t>
    </rPh>
    <rPh sb="4" eb="6">
      <t>ハイスイ</t>
    </rPh>
    <rPh sb="6" eb="8">
      <t>ジギョウ</t>
    </rPh>
    <phoneticPr fontId="3"/>
  </si>
  <si>
    <t>特別会計</t>
    <rPh sb="0" eb="2">
      <t>トクベツ</t>
    </rPh>
    <rPh sb="2" eb="4">
      <t>カイケイ</t>
    </rPh>
    <phoneticPr fontId="3"/>
  </si>
  <si>
    <t>収益的収入</t>
    <rPh sb="0" eb="3">
      <t>シュウエキテキ</t>
    </rPh>
    <rPh sb="3" eb="5">
      <t>シュウニュウ</t>
    </rPh>
    <phoneticPr fontId="3"/>
  </si>
  <si>
    <t>資本的収入</t>
    <rPh sb="0" eb="3">
      <t>シホンテキ</t>
    </rPh>
    <rPh sb="3" eb="5">
      <t>シュウニュウ</t>
    </rPh>
    <phoneticPr fontId="3"/>
  </si>
  <si>
    <t>水道事業</t>
    <rPh sb="0" eb="2">
      <t>スイドウ</t>
    </rPh>
    <rPh sb="2" eb="4">
      <t>ジギョウ</t>
    </rPh>
    <phoneticPr fontId="3"/>
  </si>
  <si>
    <t>病院事業</t>
    <rPh sb="0" eb="2">
      <t>ビョウイン</t>
    </rPh>
    <rPh sb="2" eb="4">
      <t>ジギョウ</t>
    </rPh>
    <phoneticPr fontId="3"/>
  </si>
  <si>
    <t>企業会計</t>
    <rPh sb="0" eb="2">
      <t>キギョウ</t>
    </rPh>
    <rPh sb="2" eb="4">
      <t>カイケイ</t>
    </rPh>
    <phoneticPr fontId="3"/>
  </si>
  <si>
    <t>訪問看護事業</t>
    <rPh sb="0" eb="2">
      <t>ホウモン</t>
    </rPh>
    <rPh sb="2" eb="4">
      <t>カンゴ</t>
    </rPh>
    <rPh sb="4" eb="6">
      <t>ジギョウ</t>
    </rPh>
    <phoneticPr fontId="3"/>
  </si>
  <si>
    <t>年度</t>
    <rPh sb="0" eb="2">
      <t>ネンド</t>
    </rPh>
    <phoneticPr fontId="3"/>
  </si>
  <si>
    <t>個人</t>
    <rPh sb="0" eb="2">
      <t>コジン</t>
    </rPh>
    <phoneticPr fontId="3"/>
  </si>
  <si>
    <t>法人</t>
    <rPh sb="0" eb="2">
      <t>ホウジン</t>
    </rPh>
    <phoneticPr fontId="3"/>
  </si>
  <si>
    <t>市民税</t>
    <rPh sb="0" eb="3">
      <t>シミンゼイ</t>
    </rPh>
    <phoneticPr fontId="3"/>
  </si>
  <si>
    <t>固定資産税</t>
    <rPh sb="0" eb="2">
      <t>コテイ</t>
    </rPh>
    <rPh sb="2" eb="5">
      <t>シサンゼイ</t>
    </rPh>
    <phoneticPr fontId="3"/>
  </si>
  <si>
    <t>軽自動車税</t>
    <rPh sb="0" eb="4">
      <t>ケイジドウシャ</t>
    </rPh>
    <rPh sb="4" eb="5">
      <t>ゼイ</t>
    </rPh>
    <phoneticPr fontId="3"/>
  </si>
  <si>
    <t>市たばこ</t>
    <rPh sb="0" eb="1">
      <t>シ</t>
    </rPh>
    <phoneticPr fontId="3"/>
  </si>
  <si>
    <t>都市計画税</t>
    <rPh sb="0" eb="2">
      <t>トシ</t>
    </rPh>
    <rPh sb="2" eb="4">
      <t>ケイカク</t>
    </rPh>
    <rPh sb="4" eb="5">
      <t>ゼイ</t>
    </rPh>
    <phoneticPr fontId="3"/>
  </si>
  <si>
    <t>特別土地保有税</t>
    <rPh sb="0" eb="2">
      <t>トクベツ</t>
    </rPh>
    <rPh sb="2" eb="4">
      <t>トチ</t>
    </rPh>
    <rPh sb="4" eb="7">
      <t>ホユウゼイ</t>
    </rPh>
    <phoneticPr fontId="3"/>
  </si>
  <si>
    <t>調定額</t>
    <rPh sb="0" eb="1">
      <t>チョウ</t>
    </rPh>
    <rPh sb="1" eb="3">
      <t>テイガク</t>
    </rPh>
    <phoneticPr fontId="3"/>
  </si>
  <si>
    <t>収納額</t>
    <rPh sb="0" eb="2">
      <t>シュウノウ</t>
    </rPh>
    <rPh sb="2" eb="3">
      <t>ガク</t>
    </rPh>
    <phoneticPr fontId="3"/>
  </si>
  <si>
    <t>収納率</t>
    <rPh sb="0" eb="3">
      <t>シュウノウリツ</t>
    </rPh>
    <phoneticPr fontId="3"/>
  </si>
  <si>
    <t>＊滞納繰越額を含む</t>
    <rPh sb="1" eb="3">
      <t>タイノウ</t>
    </rPh>
    <rPh sb="3" eb="6">
      <t>クリコシガク</t>
    </rPh>
    <rPh sb="7" eb="8">
      <t>フク</t>
    </rPh>
    <phoneticPr fontId="3"/>
  </si>
  <si>
    <t>＊国有財産所在市町村交付金及び納付金は固定資産税に含む</t>
    <rPh sb="1" eb="3">
      <t>コクユウ</t>
    </rPh>
    <rPh sb="3" eb="5">
      <t>ザイサン</t>
    </rPh>
    <rPh sb="5" eb="7">
      <t>ショザイ</t>
    </rPh>
    <rPh sb="7" eb="10">
      <t>シチョウソン</t>
    </rPh>
    <rPh sb="10" eb="13">
      <t>コウフキン</t>
    </rPh>
    <rPh sb="13" eb="14">
      <t>オヨ</t>
    </rPh>
    <rPh sb="15" eb="18">
      <t>ノウフキン</t>
    </rPh>
    <rPh sb="19" eb="21">
      <t>コテイ</t>
    </rPh>
    <rPh sb="21" eb="24">
      <t>シサンゼイ</t>
    </rPh>
    <rPh sb="25" eb="26">
      <t>フク</t>
    </rPh>
    <phoneticPr fontId="3"/>
  </si>
  <si>
    <t>資本的支出</t>
    <rPh sb="0" eb="3">
      <t>シホンテキ</t>
    </rPh>
    <rPh sb="3" eb="5">
      <t>シシュツ</t>
    </rPh>
    <phoneticPr fontId="3"/>
  </si>
  <si>
    <t>収益的支出</t>
    <rPh sb="0" eb="3">
      <t>シュウエキテキ</t>
    </rPh>
    <rPh sb="3" eb="5">
      <t>シシュツ</t>
    </rPh>
    <phoneticPr fontId="3"/>
  </si>
  <si>
    <t>介護保険</t>
    <rPh sb="0" eb="2">
      <t>カイゴ</t>
    </rPh>
    <rPh sb="2" eb="4">
      <t>ホケン</t>
    </rPh>
    <phoneticPr fontId="3"/>
  </si>
  <si>
    <t>区　　　　分</t>
    <rPh sb="0" eb="1">
      <t>ク</t>
    </rPh>
    <rPh sb="5" eb="6">
      <t>ブン</t>
    </rPh>
    <phoneticPr fontId="3"/>
  </si>
  <si>
    <t>歳　　入</t>
    <rPh sb="0" eb="1">
      <t>トシ</t>
    </rPh>
    <rPh sb="3" eb="4">
      <t>イ</t>
    </rPh>
    <phoneticPr fontId="3"/>
  </si>
  <si>
    <t>合　　　　　　　　計</t>
    <rPh sb="0" eb="1">
      <t>ゴウ</t>
    </rPh>
    <rPh sb="9" eb="10">
      <t>ケイ</t>
    </rPh>
    <phoneticPr fontId="3"/>
  </si>
  <si>
    <t>歳　入　・　歳　出　差　引</t>
    <rPh sb="0" eb="1">
      <t>トシ</t>
    </rPh>
    <rPh sb="2" eb="3">
      <t>イ</t>
    </rPh>
    <rPh sb="6" eb="7">
      <t>トシ</t>
    </rPh>
    <rPh sb="8" eb="9">
      <t>デ</t>
    </rPh>
    <rPh sb="10" eb="11">
      <t>サ</t>
    </rPh>
    <rPh sb="12" eb="13">
      <t>ヒ</t>
    </rPh>
    <phoneticPr fontId="3"/>
  </si>
  <si>
    <t>区　　　　　　　　　　　　　　分</t>
    <rPh sb="0" eb="1">
      <t>ク</t>
    </rPh>
    <rPh sb="15" eb="16">
      <t>ブン</t>
    </rPh>
    <phoneticPr fontId="3"/>
  </si>
  <si>
    <t>-</t>
    <phoneticPr fontId="3"/>
  </si>
  <si>
    <t>入湯税</t>
    <rPh sb="0" eb="3">
      <t>ニュウトウゼイ</t>
    </rPh>
    <phoneticPr fontId="3"/>
  </si>
  <si>
    <t>-</t>
    <phoneticPr fontId="3"/>
  </si>
  <si>
    <t>株式等譲渡所得割交付金</t>
    <rPh sb="0" eb="2">
      <t>カブシキ</t>
    </rPh>
    <rPh sb="2" eb="3">
      <t>トウ</t>
    </rPh>
    <rPh sb="3" eb="5">
      <t>ジョウト</t>
    </rPh>
    <rPh sb="5" eb="7">
      <t>ショトク</t>
    </rPh>
    <rPh sb="7" eb="8">
      <t>ワリ</t>
    </rPh>
    <rPh sb="8" eb="11">
      <t>コウフキン</t>
    </rPh>
    <phoneticPr fontId="3"/>
  </si>
  <si>
    <t>配当割交付金</t>
    <rPh sb="0" eb="2">
      <t>ハイトウ</t>
    </rPh>
    <rPh sb="2" eb="3">
      <t>ワ</t>
    </rPh>
    <rPh sb="3" eb="6">
      <t>コウフキン</t>
    </rPh>
    <phoneticPr fontId="3"/>
  </si>
  <si>
    <t>平成１８年度</t>
    <rPh sb="0" eb="2">
      <t>ヘイセイ</t>
    </rPh>
    <rPh sb="4" eb="6">
      <t>ネンド</t>
    </rPh>
    <phoneticPr fontId="3"/>
  </si>
  <si>
    <t>平成１９年度</t>
    <rPh sb="0" eb="2">
      <t>ヘイセイ</t>
    </rPh>
    <rPh sb="4" eb="6">
      <t>ネンド</t>
    </rPh>
    <phoneticPr fontId="3"/>
  </si>
  <si>
    <t>歳　　出</t>
    <rPh sb="0" eb="1">
      <t>トシ</t>
    </rPh>
    <rPh sb="3" eb="4">
      <t>デ</t>
    </rPh>
    <phoneticPr fontId="3"/>
  </si>
  <si>
    <t>地方交付税</t>
    <rPh sb="0" eb="2">
      <t>チホウ</t>
    </rPh>
    <rPh sb="2" eb="5">
      <t>コウフゼイ</t>
    </rPh>
    <phoneticPr fontId="3"/>
  </si>
  <si>
    <t>うち</t>
    <phoneticPr fontId="3"/>
  </si>
  <si>
    <t>-</t>
    <phoneticPr fontId="3"/>
  </si>
  <si>
    <t>平成２０年度</t>
    <rPh sb="0" eb="2">
      <t>ヘイセイ</t>
    </rPh>
    <rPh sb="4" eb="6">
      <t>ネンド</t>
    </rPh>
    <phoneticPr fontId="3"/>
  </si>
  <si>
    <t>後期高齢者医療</t>
    <rPh sb="0" eb="2">
      <t>コウキ</t>
    </rPh>
    <rPh sb="2" eb="5">
      <t>コウレイシャ</t>
    </rPh>
    <rPh sb="5" eb="7">
      <t>イリョウ</t>
    </rPh>
    <phoneticPr fontId="3"/>
  </si>
  <si>
    <t>水道
事業</t>
    <rPh sb="0" eb="2">
      <t>スイドウ</t>
    </rPh>
    <rPh sb="3" eb="5">
      <t>ジギョウ</t>
    </rPh>
    <phoneticPr fontId="3"/>
  </si>
  <si>
    <t>平成２１年度</t>
    <rPh sb="0" eb="2">
      <t>ヘイセイ</t>
    </rPh>
    <rPh sb="4" eb="6">
      <t>ネンド</t>
    </rPh>
    <phoneticPr fontId="3"/>
  </si>
  <si>
    <t>-</t>
    <phoneticPr fontId="3"/>
  </si>
  <si>
    <t>平成２２年度</t>
    <rPh sb="0" eb="2">
      <t>ヘイセイ</t>
    </rPh>
    <rPh sb="4" eb="6">
      <t>ネンド</t>
    </rPh>
    <phoneticPr fontId="3"/>
  </si>
  <si>
    <t>平成２３年度</t>
    <rPh sb="0" eb="2">
      <t>ヘイセイ</t>
    </rPh>
    <rPh sb="4" eb="6">
      <t>ネンド</t>
    </rPh>
    <phoneticPr fontId="3"/>
  </si>
  <si>
    <t>平成２４年度</t>
    <rPh sb="0" eb="2">
      <t>ヘイセイ</t>
    </rPh>
    <rPh sb="4" eb="6">
      <t>ネンド</t>
    </rPh>
    <phoneticPr fontId="3"/>
  </si>
  <si>
    <t>平成２５年度</t>
    <rPh sb="0" eb="2">
      <t>ヘイセイ</t>
    </rPh>
    <rPh sb="4" eb="6">
      <t>ネンド</t>
    </rPh>
    <phoneticPr fontId="3"/>
  </si>
  <si>
    <t>平成２６年度</t>
    <rPh sb="0" eb="2">
      <t>ヘイセイ</t>
    </rPh>
    <rPh sb="4" eb="6">
      <t>ネンド</t>
    </rPh>
    <phoneticPr fontId="3"/>
  </si>
  <si>
    <t>平成23年度</t>
    <rPh sb="0" eb="2">
      <t>ヘイセイ</t>
    </rPh>
    <rPh sb="4" eb="6">
      <t>ネンド</t>
    </rPh>
    <phoneticPr fontId="3"/>
  </si>
  <si>
    <t>-</t>
    <phoneticPr fontId="3"/>
  </si>
  <si>
    <r>
      <t>平成2</t>
    </r>
    <r>
      <rPr>
        <sz val="11"/>
        <rFont val="ＭＳ Ｐゴシック"/>
        <family val="3"/>
        <charset val="128"/>
      </rPr>
      <t>4</t>
    </r>
    <r>
      <rPr>
        <sz val="11"/>
        <rFont val="ＭＳ Ｐゴシック"/>
        <family val="3"/>
        <charset val="128"/>
      </rPr>
      <t>年度</t>
    </r>
    <rPh sb="0" eb="2">
      <t>ヘイセイ</t>
    </rPh>
    <rPh sb="4" eb="6">
      <t>ネンド</t>
    </rPh>
    <phoneticPr fontId="3"/>
  </si>
  <si>
    <r>
      <t>平成26年度</t>
    </r>
    <r>
      <rPr>
        <sz val="11"/>
        <rFont val="ＭＳ Ｐゴシック"/>
        <family val="3"/>
        <charset val="128"/>
      </rPr>
      <t/>
    </r>
    <rPh sb="0" eb="2">
      <t>ヘイセイ</t>
    </rPh>
    <rPh sb="4" eb="6">
      <t>ネンド</t>
    </rPh>
    <phoneticPr fontId="3"/>
  </si>
  <si>
    <r>
      <t>平成27年度</t>
    </r>
    <r>
      <rPr>
        <sz val="11"/>
        <rFont val="ＭＳ Ｐゴシック"/>
        <family val="3"/>
        <charset val="128"/>
      </rPr>
      <t/>
    </r>
    <rPh sb="0" eb="2">
      <t>ヘイセイ</t>
    </rPh>
    <rPh sb="4" eb="6">
      <t>ネンド</t>
    </rPh>
    <phoneticPr fontId="3"/>
  </si>
  <si>
    <r>
      <t>平成28年度</t>
    </r>
    <r>
      <rPr>
        <sz val="11"/>
        <rFont val="ＭＳ Ｐゴシック"/>
        <family val="3"/>
        <charset val="128"/>
      </rPr>
      <t/>
    </r>
    <rPh sb="0" eb="2">
      <t>ヘイセイ</t>
    </rPh>
    <rPh sb="4" eb="6">
      <t>ネンド</t>
    </rPh>
    <phoneticPr fontId="3"/>
  </si>
  <si>
    <r>
      <t>平成29年度</t>
    </r>
    <r>
      <rPr>
        <sz val="11"/>
        <rFont val="ＭＳ Ｐゴシック"/>
        <family val="3"/>
        <charset val="128"/>
      </rPr>
      <t/>
    </r>
    <rPh sb="0" eb="2">
      <t>ヘイセイ</t>
    </rPh>
    <rPh sb="4" eb="6">
      <t>ネンド</t>
    </rPh>
    <phoneticPr fontId="3"/>
  </si>
  <si>
    <r>
      <t>平成30年度</t>
    </r>
    <r>
      <rPr>
        <sz val="11"/>
        <rFont val="ＭＳ Ｐゴシック"/>
        <family val="3"/>
        <charset val="128"/>
      </rPr>
      <t/>
    </r>
    <rPh sb="0" eb="2">
      <t>ヘイセイ</t>
    </rPh>
    <rPh sb="4" eb="6">
      <t>ネンド</t>
    </rPh>
    <phoneticPr fontId="3"/>
  </si>
  <si>
    <t>平成24年12月廃止</t>
    <rPh sb="0" eb="2">
      <t>ヘイセイ</t>
    </rPh>
    <rPh sb="4" eb="5">
      <t>ネン</t>
    </rPh>
    <rPh sb="7" eb="8">
      <t>ガツ</t>
    </rPh>
    <rPh sb="8" eb="10">
      <t>ハイシ</t>
    </rPh>
    <phoneticPr fontId="3"/>
  </si>
  <si>
    <t>-</t>
  </si>
  <si>
    <t>病院事業（旧市民病院）</t>
    <rPh sb="0" eb="2">
      <t>ビョウイン</t>
    </rPh>
    <rPh sb="2" eb="4">
      <t>ジギョウ</t>
    </rPh>
    <rPh sb="5" eb="6">
      <t>キュウ</t>
    </rPh>
    <rPh sb="6" eb="8">
      <t>シミン</t>
    </rPh>
    <rPh sb="8" eb="10">
      <t>ビョウイン</t>
    </rPh>
    <phoneticPr fontId="3"/>
  </si>
  <si>
    <t>病院事業（聖隷病院）</t>
    <rPh sb="0" eb="2">
      <t>ビョウイン</t>
    </rPh>
    <rPh sb="2" eb="4">
      <t>ジギョウ</t>
    </rPh>
    <rPh sb="5" eb="7">
      <t>セイレイ</t>
    </rPh>
    <rPh sb="7" eb="9">
      <t>ビョウイン</t>
    </rPh>
    <phoneticPr fontId="3"/>
  </si>
  <si>
    <t>※平成25年４月閉院</t>
    <rPh sb="1" eb="3">
      <t>ヘイセイ</t>
    </rPh>
    <rPh sb="5" eb="6">
      <t>ネン</t>
    </rPh>
    <rPh sb="7" eb="8">
      <t>ガツ</t>
    </rPh>
    <rPh sb="8" eb="10">
      <t>ヘイイン</t>
    </rPh>
    <phoneticPr fontId="3"/>
  </si>
  <si>
    <t>平成２７年度</t>
    <rPh sb="0" eb="2">
      <t>ヘイセイ</t>
    </rPh>
    <rPh sb="4" eb="6">
      <t>ネンド</t>
    </rPh>
    <phoneticPr fontId="3"/>
  </si>
  <si>
    <t>基地事業</t>
    <rPh sb="0" eb="2">
      <t>キチ</t>
    </rPh>
    <rPh sb="2" eb="4">
      <t>ジギョウ</t>
    </rPh>
    <phoneticPr fontId="3"/>
  </si>
  <si>
    <t>（１）一般会計歳入歳出決算額の推移</t>
    <rPh sb="3" eb="5">
      <t>イッパン</t>
    </rPh>
    <rPh sb="5" eb="7">
      <t>カイケイ</t>
    </rPh>
    <rPh sb="7" eb="9">
      <t>サイニュウ</t>
    </rPh>
    <rPh sb="9" eb="11">
      <t>サイシュツ</t>
    </rPh>
    <rPh sb="11" eb="14">
      <t>ケッサンガク</t>
    </rPh>
    <rPh sb="15" eb="17">
      <t>スイイ</t>
    </rPh>
    <phoneticPr fontId="3"/>
  </si>
  <si>
    <t>（２）普通会計歳入歳出決算額の推移</t>
    <rPh sb="3" eb="5">
      <t>フツウ</t>
    </rPh>
    <rPh sb="5" eb="7">
      <t>カイケイ</t>
    </rPh>
    <rPh sb="7" eb="9">
      <t>サイニュウ</t>
    </rPh>
    <rPh sb="9" eb="11">
      <t>サイシュツ</t>
    </rPh>
    <rPh sb="11" eb="14">
      <t>ケッサンガク</t>
    </rPh>
    <rPh sb="15" eb="17">
      <t>スイイ</t>
    </rPh>
    <phoneticPr fontId="3"/>
  </si>
  <si>
    <t>（３）特別会計、企業会計歳入歳出決算額の推移</t>
    <rPh sb="3" eb="5">
      <t>トクベツ</t>
    </rPh>
    <rPh sb="5" eb="7">
      <t>カイケイ</t>
    </rPh>
    <rPh sb="8" eb="10">
      <t>キギョウ</t>
    </rPh>
    <rPh sb="10" eb="12">
      <t>カイケイ</t>
    </rPh>
    <rPh sb="12" eb="14">
      <t>サイニュウ</t>
    </rPh>
    <rPh sb="14" eb="16">
      <t>サイシュツ</t>
    </rPh>
    <rPh sb="16" eb="19">
      <t>ケッサンガク</t>
    </rPh>
    <rPh sb="20" eb="22">
      <t>スイイ</t>
    </rPh>
    <phoneticPr fontId="3"/>
  </si>
  <si>
    <t>（４）市税徴収実績</t>
    <rPh sb="3" eb="5">
      <t>シゼイ</t>
    </rPh>
    <rPh sb="5" eb="7">
      <t>チョウシュウ</t>
    </rPh>
    <rPh sb="7" eb="9">
      <t>ジッセキ</t>
    </rPh>
    <phoneticPr fontId="3"/>
  </si>
  <si>
    <t>平成２８年度</t>
    <rPh sb="0" eb="2">
      <t>ヘイセイ</t>
    </rPh>
    <rPh sb="4" eb="6">
      <t>ネンド</t>
    </rPh>
    <phoneticPr fontId="3"/>
  </si>
  <si>
    <t>－</t>
    <phoneticPr fontId="3"/>
  </si>
  <si>
    <t>※平成28年3月廃止</t>
    <rPh sb="1" eb="3">
      <t>ヘイセイ</t>
    </rPh>
    <rPh sb="5" eb="6">
      <t>ネン</t>
    </rPh>
    <rPh sb="7" eb="8">
      <t>ガツ</t>
    </rPh>
    <rPh sb="8" eb="10">
      <t>ハイシ</t>
    </rPh>
    <phoneticPr fontId="3"/>
  </si>
  <si>
    <t>※25年4月閉院</t>
    <rPh sb="3" eb="4">
      <t>ネン</t>
    </rPh>
    <rPh sb="5" eb="6">
      <t>ガツ</t>
    </rPh>
    <rPh sb="6" eb="8">
      <t>ヘイイン</t>
    </rPh>
    <phoneticPr fontId="3"/>
  </si>
  <si>
    <t>（５）普通会計財政関係主要指標</t>
    <rPh sb="3" eb="5">
      <t>フツウ</t>
    </rPh>
    <rPh sb="5" eb="7">
      <t>カイケイ</t>
    </rPh>
    <rPh sb="7" eb="9">
      <t>ザイセイ</t>
    </rPh>
    <rPh sb="9" eb="11">
      <t>カンケイ</t>
    </rPh>
    <rPh sb="11" eb="13">
      <t>シュヨウ</t>
    </rPh>
    <rPh sb="13" eb="15">
      <t>シヒョウ</t>
    </rPh>
    <phoneticPr fontId="3"/>
  </si>
  <si>
    <t>平成１７年度</t>
    <rPh sb="0" eb="2">
      <t>ヘイセイ</t>
    </rPh>
    <rPh sb="4" eb="5">
      <t>ネン</t>
    </rPh>
    <rPh sb="5" eb="6">
      <t>ド</t>
    </rPh>
    <phoneticPr fontId="3"/>
  </si>
  <si>
    <t>平成１８年度</t>
    <rPh sb="0" eb="2">
      <t>ヘイセイ</t>
    </rPh>
    <rPh sb="4" eb="5">
      <t>ネン</t>
    </rPh>
    <rPh sb="5" eb="6">
      <t>ド</t>
    </rPh>
    <phoneticPr fontId="3"/>
  </si>
  <si>
    <t>平成１９年度</t>
    <rPh sb="0" eb="2">
      <t>ヘイセイ</t>
    </rPh>
    <rPh sb="4" eb="5">
      <t>ネン</t>
    </rPh>
    <rPh sb="5" eb="6">
      <t>ド</t>
    </rPh>
    <phoneticPr fontId="3"/>
  </si>
  <si>
    <t>平成２０年度</t>
    <rPh sb="0" eb="2">
      <t>ヘイセイ</t>
    </rPh>
    <rPh sb="4" eb="5">
      <t>ネン</t>
    </rPh>
    <rPh sb="5" eb="6">
      <t>ド</t>
    </rPh>
    <phoneticPr fontId="3"/>
  </si>
  <si>
    <t>平成２１年度</t>
    <rPh sb="0" eb="2">
      <t>ヘイセイ</t>
    </rPh>
    <rPh sb="4" eb="5">
      <t>ネン</t>
    </rPh>
    <rPh sb="5" eb="6">
      <t>ド</t>
    </rPh>
    <phoneticPr fontId="3"/>
  </si>
  <si>
    <t>平成２２年度</t>
    <rPh sb="0" eb="2">
      <t>ヘイセイ</t>
    </rPh>
    <rPh sb="4" eb="5">
      <t>ネン</t>
    </rPh>
    <rPh sb="5" eb="6">
      <t>ド</t>
    </rPh>
    <phoneticPr fontId="3"/>
  </si>
  <si>
    <t>平成２３年度</t>
    <rPh sb="0" eb="2">
      <t>ヘイセイ</t>
    </rPh>
    <rPh sb="4" eb="5">
      <t>ネン</t>
    </rPh>
    <rPh sb="5" eb="6">
      <t>ド</t>
    </rPh>
    <phoneticPr fontId="3"/>
  </si>
  <si>
    <t>平成２４年度</t>
    <rPh sb="0" eb="2">
      <t>ヘイセイ</t>
    </rPh>
    <rPh sb="4" eb="5">
      <t>ネン</t>
    </rPh>
    <rPh sb="5" eb="6">
      <t>ド</t>
    </rPh>
    <phoneticPr fontId="3"/>
  </si>
  <si>
    <t>平成２５年度</t>
    <rPh sb="0" eb="2">
      <t>ヘイセイ</t>
    </rPh>
    <rPh sb="4" eb="5">
      <t>ネン</t>
    </rPh>
    <rPh sb="5" eb="6">
      <t>ド</t>
    </rPh>
    <phoneticPr fontId="3"/>
  </si>
  <si>
    <t>平成26年度</t>
    <rPh sb="0" eb="2">
      <t>ヘイセイ</t>
    </rPh>
    <rPh sb="4" eb="5">
      <t>ネン</t>
    </rPh>
    <rPh sb="5" eb="6">
      <t>ド</t>
    </rPh>
    <phoneticPr fontId="3"/>
  </si>
  <si>
    <t>平成２７年度</t>
    <rPh sb="0" eb="2">
      <t>ヘイセイ</t>
    </rPh>
    <rPh sb="4" eb="5">
      <t>ネン</t>
    </rPh>
    <rPh sb="5" eb="6">
      <t>ド</t>
    </rPh>
    <phoneticPr fontId="3"/>
  </si>
  <si>
    <t>平成２８年度</t>
    <rPh sb="0" eb="2">
      <t>ヘイセイ</t>
    </rPh>
    <rPh sb="4" eb="5">
      <t>ネン</t>
    </rPh>
    <rPh sb="5" eb="6">
      <t>ド</t>
    </rPh>
    <phoneticPr fontId="3"/>
  </si>
  <si>
    <t>歳入総額</t>
    <rPh sb="0" eb="2">
      <t>サイニュウ</t>
    </rPh>
    <rPh sb="2" eb="4">
      <t>ソウガク</t>
    </rPh>
    <phoneticPr fontId="3"/>
  </si>
  <si>
    <t>歳出総額</t>
    <rPh sb="0" eb="2">
      <t>サイシュツ</t>
    </rPh>
    <rPh sb="2" eb="4">
      <t>ソウガク</t>
    </rPh>
    <phoneticPr fontId="3"/>
  </si>
  <si>
    <t>実質収支</t>
    <rPh sb="0" eb="2">
      <t>ジッシツ</t>
    </rPh>
    <rPh sb="2" eb="4">
      <t>シュウシ</t>
    </rPh>
    <phoneticPr fontId="3"/>
  </si>
  <si>
    <t>単年度収支</t>
    <rPh sb="0" eb="1">
      <t>タン</t>
    </rPh>
    <rPh sb="1" eb="3">
      <t>ネンド</t>
    </rPh>
    <rPh sb="3" eb="5">
      <t>シュウシ</t>
    </rPh>
    <phoneticPr fontId="3"/>
  </si>
  <si>
    <t>実質単年度収支</t>
    <rPh sb="0" eb="2">
      <t>ジッシツ</t>
    </rPh>
    <rPh sb="2" eb="5">
      <t>タンネンド</t>
    </rPh>
    <rPh sb="5" eb="7">
      <t>シュウシ</t>
    </rPh>
    <phoneticPr fontId="3"/>
  </si>
  <si>
    <t>基準財政需要額</t>
    <rPh sb="0" eb="2">
      <t>キジュン</t>
    </rPh>
    <rPh sb="2" eb="4">
      <t>ザイセイ</t>
    </rPh>
    <rPh sb="4" eb="7">
      <t>ジュヨウガク</t>
    </rPh>
    <phoneticPr fontId="3"/>
  </si>
  <si>
    <t>基準財政収入額</t>
    <rPh sb="0" eb="2">
      <t>キジュン</t>
    </rPh>
    <rPh sb="2" eb="4">
      <t>ザイセイ</t>
    </rPh>
    <rPh sb="4" eb="7">
      <t>シュウニュウガク</t>
    </rPh>
    <phoneticPr fontId="3"/>
  </si>
  <si>
    <t>標準財政規模</t>
    <rPh sb="0" eb="2">
      <t>ヒョウジュン</t>
    </rPh>
    <rPh sb="2" eb="4">
      <t>ザイセイ</t>
    </rPh>
    <rPh sb="4" eb="6">
      <t>キボ</t>
    </rPh>
    <phoneticPr fontId="3"/>
  </si>
  <si>
    <t>経常一般財源</t>
    <rPh sb="0" eb="2">
      <t>ケイジョウ</t>
    </rPh>
    <rPh sb="2" eb="4">
      <t>イッパン</t>
    </rPh>
    <rPh sb="4" eb="6">
      <t>ザイゲン</t>
    </rPh>
    <phoneticPr fontId="3"/>
  </si>
  <si>
    <t>経常経費充当一般財源</t>
    <rPh sb="0" eb="2">
      <t>ケイジョウ</t>
    </rPh>
    <rPh sb="2" eb="4">
      <t>ケイヒ</t>
    </rPh>
    <rPh sb="4" eb="6">
      <t>ジュウトウ</t>
    </rPh>
    <rPh sb="6" eb="8">
      <t>イッパン</t>
    </rPh>
    <rPh sb="8" eb="10">
      <t>ザイゲン</t>
    </rPh>
    <phoneticPr fontId="3"/>
  </si>
  <si>
    <t>財政力指数</t>
    <rPh sb="0" eb="3">
      <t>ザイセイリョク</t>
    </rPh>
    <rPh sb="3" eb="5">
      <t>シスウ</t>
    </rPh>
    <phoneticPr fontId="3"/>
  </si>
  <si>
    <t>経常収支比率</t>
    <rPh sb="0" eb="2">
      <t>ケイジョウ</t>
    </rPh>
    <rPh sb="2" eb="4">
      <t>シュウシ</t>
    </rPh>
    <rPh sb="4" eb="6">
      <t>ヒリツ</t>
    </rPh>
    <phoneticPr fontId="3"/>
  </si>
  <si>
    <t>経常一般財源比率</t>
    <rPh sb="0" eb="2">
      <t>ケイジョウ</t>
    </rPh>
    <rPh sb="2" eb="4">
      <t>イッパン</t>
    </rPh>
    <rPh sb="4" eb="6">
      <t>ザイゲン</t>
    </rPh>
    <rPh sb="6" eb="8">
      <t>ヒリツ</t>
    </rPh>
    <phoneticPr fontId="3"/>
  </si>
  <si>
    <t>経常一般財源比率＝</t>
    <rPh sb="0" eb="2">
      <t>ケイジョウ</t>
    </rPh>
    <rPh sb="2" eb="4">
      <t>イッパン</t>
    </rPh>
    <rPh sb="4" eb="6">
      <t>ザイゲン</t>
    </rPh>
    <rPh sb="6" eb="8">
      <t>ヒリツ</t>
    </rPh>
    <phoneticPr fontId="3"/>
  </si>
  <si>
    <t>経常一般財源収入額</t>
    <rPh sb="0" eb="2">
      <t>ケイジョウ</t>
    </rPh>
    <rPh sb="2" eb="4">
      <t>イッパン</t>
    </rPh>
    <rPh sb="4" eb="6">
      <t>ザイゲン</t>
    </rPh>
    <rPh sb="6" eb="9">
      <t>シュウニュウガク</t>
    </rPh>
    <phoneticPr fontId="3"/>
  </si>
  <si>
    <t>×１００％</t>
    <phoneticPr fontId="3"/>
  </si>
  <si>
    <t>（６）地方交付税の状況</t>
    <rPh sb="3" eb="5">
      <t>チホウ</t>
    </rPh>
    <rPh sb="5" eb="8">
      <t>コウフゼイ</t>
    </rPh>
    <rPh sb="9" eb="11">
      <t>ジョウキョウ</t>
    </rPh>
    <phoneticPr fontId="3"/>
  </si>
  <si>
    <t>普通交付税</t>
    <rPh sb="0" eb="2">
      <t>フツウ</t>
    </rPh>
    <rPh sb="2" eb="5">
      <t>コウフゼイ</t>
    </rPh>
    <phoneticPr fontId="3"/>
  </si>
  <si>
    <t>特別交付税</t>
    <rPh sb="0" eb="2">
      <t>トクベツ</t>
    </rPh>
    <rPh sb="2" eb="5">
      <t>コウフゼイ</t>
    </rPh>
    <phoneticPr fontId="3"/>
  </si>
  <si>
    <t>基準財政需要額(一本算定)</t>
    <rPh sb="0" eb="2">
      <t>キジュン</t>
    </rPh>
    <rPh sb="2" eb="4">
      <t>ザイセイ</t>
    </rPh>
    <rPh sb="4" eb="7">
      <t>ジュヨウガク</t>
    </rPh>
    <rPh sb="8" eb="10">
      <t>イッポン</t>
    </rPh>
    <rPh sb="10" eb="12">
      <t>サンテイ</t>
    </rPh>
    <phoneticPr fontId="3"/>
  </si>
  <si>
    <t>基準財政収入額(一本算定)</t>
    <rPh sb="0" eb="2">
      <t>キジュン</t>
    </rPh>
    <rPh sb="2" eb="4">
      <t>ザイセイ</t>
    </rPh>
    <rPh sb="4" eb="7">
      <t>シュウニュウガク</t>
    </rPh>
    <rPh sb="8" eb="10">
      <t>イッポン</t>
    </rPh>
    <rPh sb="10" eb="12">
      <t>サンテイ</t>
    </rPh>
    <phoneticPr fontId="3"/>
  </si>
  <si>
    <t>交付基準額(一本算定)</t>
    <rPh sb="0" eb="2">
      <t>コウフ</t>
    </rPh>
    <rPh sb="2" eb="5">
      <t>キジュンガク</t>
    </rPh>
    <rPh sb="6" eb="8">
      <t>イッポン</t>
    </rPh>
    <rPh sb="8" eb="10">
      <t>サンテイ</t>
    </rPh>
    <phoneticPr fontId="3"/>
  </si>
  <si>
    <t>（７）市債、企業債の状況</t>
    <rPh sb="3" eb="5">
      <t>シサイ</t>
    </rPh>
    <rPh sb="6" eb="8">
      <t>キギョウ</t>
    </rPh>
    <rPh sb="8" eb="9">
      <t>サイ</t>
    </rPh>
    <rPh sb="10" eb="12">
      <t>ジョウキョウ</t>
    </rPh>
    <phoneticPr fontId="3"/>
  </si>
  <si>
    <r>
      <t>平成2</t>
    </r>
    <r>
      <rPr>
        <sz val="11"/>
        <rFont val="ＭＳ Ｐゴシック"/>
        <family val="3"/>
        <charset val="128"/>
      </rPr>
      <t>2</t>
    </r>
    <r>
      <rPr>
        <sz val="11"/>
        <rFont val="ＭＳ Ｐゴシック"/>
        <family val="3"/>
        <charset val="128"/>
      </rPr>
      <t>年度</t>
    </r>
    <rPh sb="0" eb="2">
      <t>ヘイセイ</t>
    </rPh>
    <rPh sb="4" eb="5">
      <t>ネン</t>
    </rPh>
    <rPh sb="5" eb="6">
      <t>ド</t>
    </rPh>
    <phoneticPr fontId="3"/>
  </si>
  <si>
    <r>
      <t>平成23年度</t>
    </r>
    <r>
      <rPr>
        <sz val="11"/>
        <rFont val="ＭＳ Ｐゴシック"/>
        <family val="3"/>
        <charset val="128"/>
      </rPr>
      <t/>
    </r>
    <rPh sb="0" eb="2">
      <t>ヘイセイ</t>
    </rPh>
    <rPh sb="4" eb="5">
      <t>ネン</t>
    </rPh>
    <rPh sb="5" eb="6">
      <t>ド</t>
    </rPh>
    <phoneticPr fontId="3"/>
  </si>
  <si>
    <r>
      <t>平成24年度</t>
    </r>
    <r>
      <rPr>
        <sz val="11"/>
        <rFont val="ＭＳ Ｐゴシック"/>
        <family val="3"/>
        <charset val="128"/>
      </rPr>
      <t/>
    </r>
    <rPh sb="0" eb="2">
      <t>ヘイセイ</t>
    </rPh>
    <rPh sb="4" eb="5">
      <t>ネン</t>
    </rPh>
    <rPh sb="5" eb="6">
      <t>ド</t>
    </rPh>
    <phoneticPr fontId="3"/>
  </si>
  <si>
    <r>
      <t>平成25年度</t>
    </r>
    <r>
      <rPr>
        <sz val="11"/>
        <rFont val="ＭＳ Ｐゴシック"/>
        <family val="3"/>
        <charset val="128"/>
      </rPr>
      <t/>
    </r>
    <rPh sb="0" eb="2">
      <t>ヘイセイ</t>
    </rPh>
    <rPh sb="4" eb="5">
      <t>ネン</t>
    </rPh>
    <rPh sb="5" eb="6">
      <t>ド</t>
    </rPh>
    <phoneticPr fontId="3"/>
  </si>
  <si>
    <r>
      <t>平成26年度</t>
    </r>
    <r>
      <rPr>
        <sz val="11"/>
        <rFont val="ＭＳ Ｐゴシック"/>
        <family val="3"/>
        <charset val="128"/>
      </rPr>
      <t/>
    </r>
    <rPh sb="0" eb="2">
      <t>ヘイセイ</t>
    </rPh>
    <rPh sb="4" eb="5">
      <t>ネン</t>
    </rPh>
    <rPh sb="5" eb="6">
      <t>ド</t>
    </rPh>
    <phoneticPr fontId="3"/>
  </si>
  <si>
    <r>
      <t>平成27年度</t>
    </r>
    <r>
      <rPr>
        <sz val="11"/>
        <rFont val="ＭＳ Ｐゴシック"/>
        <family val="3"/>
        <charset val="128"/>
      </rPr>
      <t/>
    </r>
    <rPh sb="0" eb="2">
      <t>ヘイセイ</t>
    </rPh>
    <rPh sb="4" eb="5">
      <t>ネン</t>
    </rPh>
    <rPh sb="5" eb="6">
      <t>ド</t>
    </rPh>
    <phoneticPr fontId="3"/>
  </si>
  <si>
    <r>
      <t>平成28年度</t>
    </r>
    <r>
      <rPr>
        <sz val="11"/>
        <rFont val="ＭＳ Ｐゴシック"/>
        <family val="3"/>
        <charset val="128"/>
      </rPr>
      <t/>
    </r>
    <rPh sb="0" eb="2">
      <t>ヘイセイ</t>
    </rPh>
    <rPh sb="4" eb="5">
      <t>ネン</t>
    </rPh>
    <rPh sb="5" eb="6">
      <t>ド</t>
    </rPh>
    <phoneticPr fontId="3"/>
  </si>
  <si>
    <t>一般会計</t>
    <rPh sb="0" eb="2">
      <t>イッパン</t>
    </rPh>
    <rPh sb="2" eb="4">
      <t>カイケイ</t>
    </rPh>
    <phoneticPr fontId="3"/>
  </si>
  <si>
    <r>
      <t>総</t>
    </r>
    <r>
      <rPr>
        <sz val="11"/>
        <rFont val="ＭＳ Ｐゴシック"/>
        <family val="3"/>
        <charset val="128"/>
      </rPr>
      <t>額</t>
    </r>
    <rPh sb="0" eb="2">
      <t>ソウガク</t>
    </rPh>
    <phoneticPr fontId="3"/>
  </si>
  <si>
    <t>１．普通債</t>
    <rPh sb="2" eb="4">
      <t>フツウ</t>
    </rPh>
    <rPh sb="4" eb="5">
      <t>サイ</t>
    </rPh>
    <phoneticPr fontId="3"/>
  </si>
  <si>
    <t>（１）一般公共事業債</t>
    <rPh sb="3" eb="5">
      <t>イッパン</t>
    </rPh>
    <rPh sb="5" eb="7">
      <t>コウキョウ</t>
    </rPh>
    <rPh sb="7" eb="10">
      <t>ジギョウサイ</t>
    </rPh>
    <phoneticPr fontId="3"/>
  </si>
  <si>
    <t>（２）一般単独事業債</t>
    <rPh sb="3" eb="5">
      <t>イッパン</t>
    </rPh>
    <rPh sb="5" eb="7">
      <t>タンドク</t>
    </rPh>
    <rPh sb="7" eb="10">
      <t>ジギョウサイ</t>
    </rPh>
    <phoneticPr fontId="3"/>
  </si>
  <si>
    <t>（３）公営住宅建設事業債</t>
    <rPh sb="3" eb="5">
      <t>コウエイ</t>
    </rPh>
    <rPh sb="5" eb="7">
      <t>ジュウタク</t>
    </rPh>
    <rPh sb="7" eb="9">
      <t>ケンセツ</t>
    </rPh>
    <rPh sb="9" eb="12">
      <t>ジギョウサイ</t>
    </rPh>
    <phoneticPr fontId="3"/>
  </si>
  <si>
    <t>（４）義務教育施設設備事業債</t>
    <rPh sb="3" eb="5">
      <t>ギム</t>
    </rPh>
    <rPh sb="5" eb="7">
      <t>キョウイク</t>
    </rPh>
    <rPh sb="7" eb="9">
      <t>シセツ</t>
    </rPh>
    <rPh sb="9" eb="11">
      <t>セツビ</t>
    </rPh>
    <rPh sb="11" eb="14">
      <t>ジギョウサイ</t>
    </rPh>
    <phoneticPr fontId="3"/>
  </si>
  <si>
    <t>（５）厚生福祉施設設備事業債</t>
    <rPh sb="3" eb="5">
      <t>コウセイ</t>
    </rPh>
    <rPh sb="5" eb="7">
      <t>フクシ</t>
    </rPh>
    <rPh sb="7" eb="9">
      <t>シセツ</t>
    </rPh>
    <rPh sb="9" eb="11">
      <t>セツビ</t>
    </rPh>
    <rPh sb="11" eb="14">
      <t>ジギョウサイ</t>
    </rPh>
    <phoneticPr fontId="3"/>
  </si>
  <si>
    <t>（６）一般廃棄物処理事業</t>
    <rPh sb="3" eb="5">
      <t>イッパン</t>
    </rPh>
    <rPh sb="5" eb="8">
      <t>ハイキブツ</t>
    </rPh>
    <rPh sb="8" eb="10">
      <t>ショリ</t>
    </rPh>
    <rPh sb="10" eb="12">
      <t>ジギョウ</t>
    </rPh>
    <phoneticPr fontId="3"/>
  </si>
  <si>
    <t>２．災害復旧事業債</t>
    <rPh sb="2" eb="4">
      <t>サイガイ</t>
    </rPh>
    <rPh sb="4" eb="6">
      <t>フッキュウ</t>
    </rPh>
    <rPh sb="6" eb="9">
      <t>ジギョウサイ</t>
    </rPh>
    <phoneticPr fontId="3"/>
  </si>
  <si>
    <t>（１）単独災害復旧事業債</t>
    <rPh sb="3" eb="5">
      <t>タンドク</t>
    </rPh>
    <rPh sb="5" eb="7">
      <t>サイガイ</t>
    </rPh>
    <rPh sb="7" eb="9">
      <t>フッキュウ</t>
    </rPh>
    <rPh sb="9" eb="12">
      <t>ジギョウサイ</t>
    </rPh>
    <phoneticPr fontId="3"/>
  </si>
  <si>
    <t>（２）補助災害復旧事業債</t>
    <rPh sb="3" eb="5">
      <t>ホジョ</t>
    </rPh>
    <rPh sb="5" eb="7">
      <t>サイガイ</t>
    </rPh>
    <rPh sb="7" eb="9">
      <t>フッキュウ</t>
    </rPh>
    <rPh sb="9" eb="12">
      <t>ジギョウサイ</t>
    </rPh>
    <phoneticPr fontId="3"/>
  </si>
  <si>
    <r>
      <t>３．緊急防災・減債事業</t>
    </r>
    <r>
      <rPr>
        <sz val="11"/>
        <rFont val="ＭＳ Ｐゴシック"/>
        <family val="3"/>
        <charset val="128"/>
      </rPr>
      <t>債</t>
    </r>
    <rPh sb="2" eb="4">
      <t>キンキュウ</t>
    </rPh>
    <rPh sb="4" eb="6">
      <t>ボウサイ</t>
    </rPh>
    <rPh sb="7" eb="9">
      <t>ゲンサイ</t>
    </rPh>
    <rPh sb="9" eb="11">
      <t>ジギョウ</t>
    </rPh>
    <rPh sb="11" eb="12">
      <t>サイ</t>
    </rPh>
    <phoneticPr fontId="3"/>
  </si>
  <si>
    <t>１．簡易水道事業</t>
    <rPh sb="2" eb="4">
      <t>カンイ</t>
    </rPh>
    <rPh sb="4" eb="6">
      <t>スイドウ</t>
    </rPh>
    <rPh sb="6" eb="8">
      <t>ジギョウ</t>
    </rPh>
    <phoneticPr fontId="3"/>
  </si>
  <si>
    <t>２．公共下水道事業</t>
    <rPh sb="2" eb="4">
      <t>コウキョウ</t>
    </rPh>
    <rPh sb="4" eb="7">
      <t>ゲスイドウ</t>
    </rPh>
    <rPh sb="7" eb="9">
      <t>ジギョウ</t>
    </rPh>
    <phoneticPr fontId="3"/>
  </si>
  <si>
    <t>３．駐車場事業</t>
    <rPh sb="2" eb="5">
      <t>チュウシャジョウ</t>
    </rPh>
    <rPh sb="5" eb="7">
      <t>ジギョウ</t>
    </rPh>
    <phoneticPr fontId="3"/>
  </si>
  <si>
    <t>４．農業集落排水事業</t>
    <rPh sb="2" eb="4">
      <t>ノウギョウ</t>
    </rPh>
    <rPh sb="4" eb="6">
      <t>シュウラク</t>
    </rPh>
    <rPh sb="6" eb="8">
      <t>ハイスイ</t>
    </rPh>
    <rPh sb="8" eb="10">
      <t>ジギョウ</t>
    </rPh>
    <phoneticPr fontId="3"/>
  </si>
  <si>
    <t xml:space="preserve">５．墓地事業 </t>
    <phoneticPr fontId="3"/>
  </si>
  <si>
    <t>１．水道事業</t>
    <rPh sb="2" eb="4">
      <t>スイドウ</t>
    </rPh>
    <rPh sb="4" eb="6">
      <t>ジギョウ</t>
    </rPh>
    <phoneticPr fontId="3"/>
  </si>
  <si>
    <t>（８）一般会計借入先別市債現在高</t>
    <rPh sb="3" eb="5">
      <t>イッパン</t>
    </rPh>
    <rPh sb="5" eb="7">
      <t>カイケイ</t>
    </rPh>
    <rPh sb="7" eb="10">
      <t>カリイレサキ</t>
    </rPh>
    <rPh sb="10" eb="11">
      <t>ベツ</t>
    </rPh>
    <rPh sb="11" eb="13">
      <t>シサイ</t>
    </rPh>
    <rPh sb="13" eb="16">
      <t>ゲンザイダカ</t>
    </rPh>
    <phoneticPr fontId="3"/>
  </si>
  <si>
    <t>借入先</t>
    <rPh sb="0" eb="3">
      <t>カリイレサキ</t>
    </rPh>
    <phoneticPr fontId="3"/>
  </si>
  <si>
    <t>平成22年度</t>
    <rPh sb="0" eb="2">
      <t>ヘイセイ</t>
    </rPh>
    <rPh sb="4" eb="5">
      <t>ネン</t>
    </rPh>
    <rPh sb="5" eb="6">
      <t>ド</t>
    </rPh>
    <phoneticPr fontId="3"/>
  </si>
  <si>
    <t>平成23年度</t>
    <rPh sb="0" eb="2">
      <t>ヘイセイ</t>
    </rPh>
    <rPh sb="4" eb="5">
      <t>ネン</t>
    </rPh>
    <rPh sb="5" eb="6">
      <t>ド</t>
    </rPh>
    <phoneticPr fontId="3"/>
  </si>
  <si>
    <t>平成24年度</t>
    <rPh sb="0" eb="2">
      <t>ヘイセイ</t>
    </rPh>
    <rPh sb="4" eb="5">
      <t>ネン</t>
    </rPh>
    <rPh sb="5" eb="6">
      <t>ド</t>
    </rPh>
    <phoneticPr fontId="3"/>
  </si>
  <si>
    <t>平成25年度</t>
    <rPh sb="0" eb="2">
      <t>ヘイセイ</t>
    </rPh>
    <rPh sb="4" eb="5">
      <t>ネン</t>
    </rPh>
    <rPh sb="5" eb="6">
      <t>ド</t>
    </rPh>
    <phoneticPr fontId="3"/>
  </si>
  <si>
    <t>平成27年度</t>
    <rPh sb="0" eb="2">
      <t>ヘイセイ</t>
    </rPh>
    <rPh sb="4" eb="5">
      <t>ネン</t>
    </rPh>
    <rPh sb="5" eb="6">
      <t>ド</t>
    </rPh>
    <phoneticPr fontId="3"/>
  </si>
  <si>
    <t>平成28年度</t>
    <rPh sb="0" eb="2">
      <t>ヘイセイ</t>
    </rPh>
    <rPh sb="4" eb="5">
      <t>ネン</t>
    </rPh>
    <rPh sb="5" eb="6">
      <t>ド</t>
    </rPh>
    <phoneticPr fontId="3"/>
  </si>
  <si>
    <t>財務省</t>
    <rPh sb="0" eb="3">
      <t>ザイムショウ</t>
    </rPh>
    <phoneticPr fontId="3"/>
  </si>
  <si>
    <t>郵便貯金・簡易生命保険管理機構</t>
    <rPh sb="0" eb="2">
      <t>ユウビン</t>
    </rPh>
    <rPh sb="2" eb="4">
      <t>チョキン</t>
    </rPh>
    <rPh sb="5" eb="7">
      <t>カンイ</t>
    </rPh>
    <rPh sb="7" eb="9">
      <t>セイメイ</t>
    </rPh>
    <rPh sb="9" eb="11">
      <t>ホケン</t>
    </rPh>
    <rPh sb="11" eb="13">
      <t>カンリ</t>
    </rPh>
    <rPh sb="13" eb="15">
      <t>キコウ</t>
    </rPh>
    <phoneticPr fontId="3"/>
  </si>
  <si>
    <t>静岡銀行</t>
    <rPh sb="0" eb="2">
      <t>シズオカ</t>
    </rPh>
    <rPh sb="2" eb="4">
      <t>ギンコウ</t>
    </rPh>
    <phoneticPr fontId="3"/>
  </si>
  <si>
    <t>地方公共団体金融機構</t>
    <rPh sb="0" eb="2">
      <t>チホウ</t>
    </rPh>
    <rPh sb="2" eb="4">
      <t>コウキョウ</t>
    </rPh>
    <rPh sb="4" eb="6">
      <t>ダンタイ</t>
    </rPh>
    <rPh sb="6" eb="8">
      <t>キンユウ</t>
    </rPh>
    <rPh sb="8" eb="10">
      <t>キコウ</t>
    </rPh>
    <phoneticPr fontId="3"/>
  </si>
  <si>
    <t>静岡県</t>
    <rPh sb="0" eb="3">
      <t>シズオカケン</t>
    </rPh>
    <phoneticPr fontId="3"/>
  </si>
  <si>
    <t>市町村振興協会</t>
    <rPh sb="0" eb="3">
      <t>シチョウソン</t>
    </rPh>
    <rPh sb="3" eb="5">
      <t>シンコウ</t>
    </rPh>
    <rPh sb="5" eb="7">
      <t>キョウカイ</t>
    </rPh>
    <phoneticPr fontId="3"/>
  </si>
  <si>
    <t>都市自治振興協会</t>
    <rPh sb="0" eb="2">
      <t>トシ</t>
    </rPh>
    <rPh sb="2" eb="4">
      <t>ジチ</t>
    </rPh>
    <rPh sb="4" eb="6">
      <t>シンコウ</t>
    </rPh>
    <rPh sb="6" eb="8">
      <t>キョウカイ</t>
    </rPh>
    <phoneticPr fontId="3"/>
  </si>
  <si>
    <t>全国市有物件共済組合</t>
    <rPh sb="0" eb="2">
      <t>ゼンコク</t>
    </rPh>
    <rPh sb="2" eb="4">
      <t>シユウ</t>
    </rPh>
    <rPh sb="4" eb="6">
      <t>ブッケン</t>
    </rPh>
    <rPh sb="6" eb="8">
      <t>キョウサイ</t>
    </rPh>
    <rPh sb="8" eb="10">
      <t>クミアイ</t>
    </rPh>
    <phoneticPr fontId="3"/>
  </si>
  <si>
    <t>掛川信用金庫</t>
    <rPh sb="0" eb="2">
      <t>カケガワ</t>
    </rPh>
    <rPh sb="2" eb="4">
      <t>シンヨウ</t>
    </rPh>
    <rPh sb="4" eb="6">
      <t>キンコ</t>
    </rPh>
    <phoneticPr fontId="3"/>
  </si>
  <si>
    <t>遠州中央農業協同組合</t>
    <rPh sb="0" eb="2">
      <t>エンシュウ</t>
    </rPh>
    <rPh sb="2" eb="4">
      <t>チュウオウ</t>
    </rPh>
    <rPh sb="4" eb="6">
      <t>ノウギョウ</t>
    </rPh>
    <rPh sb="6" eb="8">
      <t>キョウドウ</t>
    </rPh>
    <rPh sb="8" eb="10">
      <t>クミアイ</t>
    </rPh>
    <phoneticPr fontId="3"/>
  </si>
  <si>
    <t>清水銀行</t>
    <rPh sb="0" eb="2">
      <t>シミズ</t>
    </rPh>
    <rPh sb="2" eb="4">
      <t>ギンコウ</t>
    </rPh>
    <phoneticPr fontId="3"/>
  </si>
  <si>
    <t>磐田信用金庫</t>
    <rPh sb="0" eb="2">
      <t>イワタ</t>
    </rPh>
    <rPh sb="2" eb="4">
      <t>シンヨウ</t>
    </rPh>
    <rPh sb="4" eb="6">
      <t>キンコ</t>
    </rPh>
    <phoneticPr fontId="3"/>
  </si>
  <si>
    <t>静岡県労働金庫</t>
    <rPh sb="0" eb="3">
      <t>シズオカケン</t>
    </rPh>
    <rPh sb="3" eb="5">
      <t>ロウドウ</t>
    </rPh>
    <rPh sb="5" eb="7">
      <t>キンコ</t>
    </rPh>
    <phoneticPr fontId="3"/>
  </si>
  <si>
    <t>市町村職員共済組合</t>
    <rPh sb="0" eb="3">
      <t>シチョウソン</t>
    </rPh>
    <rPh sb="3" eb="5">
      <t>ショクイン</t>
    </rPh>
    <rPh sb="5" eb="7">
      <t>キョウサイ</t>
    </rPh>
    <rPh sb="7" eb="9">
      <t>クミアイ</t>
    </rPh>
    <phoneticPr fontId="3"/>
  </si>
  <si>
    <t>静岡県市町村振興資金</t>
    <rPh sb="0" eb="3">
      <t>シズオカケン</t>
    </rPh>
    <rPh sb="3" eb="6">
      <t>シチョウソン</t>
    </rPh>
    <rPh sb="6" eb="8">
      <t>シンコウ</t>
    </rPh>
    <rPh sb="8" eb="10">
      <t>シキン</t>
    </rPh>
    <phoneticPr fontId="3"/>
  </si>
  <si>
    <t>計</t>
    <rPh sb="0" eb="1">
      <t>ケイ</t>
    </rPh>
    <phoneticPr fontId="3"/>
  </si>
  <si>
    <t>（単位：％）</t>
    <rPh sb="1" eb="3">
      <t>タンイ</t>
    </rPh>
    <phoneticPr fontId="3"/>
  </si>
  <si>
    <t>実質赤字比率</t>
    <rPh sb="0" eb="2">
      <t>ジッシツ</t>
    </rPh>
    <rPh sb="2" eb="4">
      <t>アカジ</t>
    </rPh>
    <rPh sb="4" eb="6">
      <t>ヒリツ</t>
    </rPh>
    <phoneticPr fontId="3"/>
  </si>
  <si>
    <r>
      <t>-</t>
    </r>
    <r>
      <rPr>
        <sz val="11"/>
        <rFont val="ＭＳ Ｐゴシック"/>
        <family val="3"/>
        <charset val="128"/>
      </rPr>
      <t xml:space="preserve"> </t>
    </r>
    <r>
      <rPr>
        <sz val="11"/>
        <rFont val="ＭＳ Ｐゴシック"/>
        <family val="3"/>
        <charset val="128"/>
      </rPr>
      <t>(黒字)</t>
    </r>
    <phoneticPr fontId="3"/>
  </si>
  <si>
    <r>
      <t>-</t>
    </r>
    <r>
      <rPr>
        <sz val="11"/>
        <rFont val="ＭＳ Ｐゴシック"/>
        <family val="3"/>
        <charset val="128"/>
      </rPr>
      <t xml:space="preserve"> </t>
    </r>
    <r>
      <rPr>
        <sz val="11"/>
        <rFont val="ＭＳ Ｐゴシック"/>
        <family val="3"/>
        <charset val="128"/>
      </rPr>
      <t>(黒字)</t>
    </r>
  </si>
  <si>
    <t>- (黒字)</t>
  </si>
  <si>
    <t>連結実質赤字比率</t>
    <rPh sb="0" eb="2">
      <t>レンケツ</t>
    </rPh>
    <rPh sb="2" eb="4">
      <t>ジッシツ</t>
    </rPh>
    <rPh sb="4" eb="6">
      <t>アカジ</t>
    </rPh>
    <rPh sb="6" eb="8">
      <t>ヒリツ</t>
    </rPh>
    <phoneticPr fontId="3"/>
  </si>
  <si>
    <t>実質公債費比率（３ヶ年）</t>
    <rPh sb="0" eb="2">
      <t>ジッシツ</t>
    </rPh>
    <rPh sb="2" eb="5">
      <t>コウサイヒ</t>
    </rPh>
    <rPh sb="5" eb="7">
      <t>ヒリツ</t>
    </rPh>
    <phoneticPr fontId="3"/>
  </si>
  <si>
    <t>将来負担比率</t>
    <rPh sb="0" eb="2">
      <t>ショウライ</t>
    </rPh>
    <rPh sb="2" eb="4">
      <t>フタン</t>
    </rPh>
    <rPh sb="4" eb="6">
      <t>ヒリツ</t>
    </rPh>
    <phoneticPr fontId="3"/>
  </si>
  <si>
    <t>公債費比率（通常分）</t>
    <rPh sb="0" eb="3">
      <t>コウサイヒ</t>
    </rPh>
    <rPh sb="3" eb="5">
      <t>ヒリツ</t>
    </rPh>
    <rPh sb="6" eb="8">
      <t>ツウジョウ</t>
    </rPh>
    <rPh sb="8" eb="9">
      <t>ブン</t>
    </rPh>
    <phoneticPr fontId="3"/>
  </si>
  <si>
    <t>（単位：土地、建物・㎡）</t>
    <rPh sb="1" eb="3">
      <t>タンイ</t>
    </rPh>
    <rPh sb="4" eb="6">
      <t>トチ</t>
    </rPh>
    <rPh sb="7" eb="9">
      <t>タテモノ</t>
    </rPh>
    <phoneticPr fontId="3"/>
  </si>
  <si>
    <t>各年度末現在</t>
    <rPh sb="0" eb="1">
      <t>カク</t>
    </rPh>
    <rPh sb="1" eb="4">
      <t>ネンドマツ</t>
    </rPh>
    <rPh sb="4" eb="6">
      <t>ゲンザイ</t>
    </rPh>
    <phoneticPr fontId="3"/>
  </si>
  <si>
    <t>（単位：基金、有価証券、出資金等・千円）</t>
    <rPh sb="1" eb="3">
      <t>タンイ</t>
    </rPh>
    <rPh sb="4" eb="6">
      <t>キキン</t>
    </rPh>
    <rPh sb="7" eb="9">
      <t>ユウカ</t>
    </rPh>
    <rPh sb="9" eb="11">
      <t>ショウケン</t>
    </rPh>
    <rPh sb="12" eb="15">
      <t>シュッシキン</t>
    </rPh>
    <rPh sb="15" eb="16">
      <t>トウ</t>
    </rPh>
    <rPh sb="17" eb="19">
      <t>センエン</t>
    </rPh>
    <phoneticPr fontId="3"/>
  </si>
  <si>
    <t>区　　　　　　　　　　分</t>
    <rPh sb="0" eb="1">
      <t>ク</t>
    </rPh>
    <rPh sb="11" eb="12">
      <t>ブン</t>
    </rPh>
    <phoneticPr fontId="3"/>
  </si>
  <si>
    <t>土地</t>
    <rPh sb="0" eb="2">
      <t>トチ</t>
    </rPh>
    <phoneticPr fontId="3"/>
  </si>
  <si>
    <t>公用財産</t>
    <rPh sb="0" eb="2">
      <t>コウヨウ</t>
    </rPh>
    <rPh sb="2" eb="4">
      <t>ザイサン</t>
    </rPh>
    <phoneticPr fontId="3"/>
  </si>
  <si>
    <t>公共用財産</t>
    <rPh sb="0" eb="2">
      <t>コウキョウ</t>
    </rPh>
    <rPh sb="2" eb="3">
      <t>ヨウ</t>
    </rPh>
    <rPh sb="3" eb="5">
      <t>ザイサン</t>
    </rPh>
    <phoneticPr fontId="3"/>
  </si>
  <si>
    <t>普通財産</t>
    <rPh sb="0" eb="2">
      <t>フツウ</t>
    </rPh>
    <rPh sb="2" eb="4">
      <t>ザイサン</t>
    </rPh>
    <phoneticPr fontId="3"/>
  </si>
  <si>
    <t>建物</t>
    <rPh sb="0" eb="2">
      <t>タテモノ</t>
    </rPh>
    <phoneticPr fontId="3"/>
  </si>
  <si>
    <t>平成２９年度</t>
    <rPh sb="0" eb="2">
      <t>ヘイセイ</t>
    </rPh>
    <rPh sb="4" eb="6">
      <t>ネンド</t>
    </rPh>
    <phoneticPr fontId="3"/>
  </si>
  <si>
    <t>※金額は千円未満の値を四捨五入して表示しているため各項目の和は合計と一致しない場合があります。以下「17財政」全ての表において同じ。</t>
    <phoneticPr fontId="3"/>
  </si>
  <si>
    <t>平成２９年度</t>
    <rPh sb="0" eb="2">
      <t>ヘイセイ</t>
    </rPh>
    <rPh sb="4" eb="5">
      <t>ネン</t>
    </rPh>
    <rPh sb="5" eb="6">
      <t>ド</t>
    </rPh>
    <phoneticPr fontId="3"/>
  </si>
  <si>
    <t>平成29年度</t>
    <rPh sb="0" eb="2">
      <t>ヘイセイ</t>
    </rPh>
    <rPh sb="4" eb="5">
      <t>ネン</t>
    </rPh>
    <rPh sb="5" eb="6">
      <t>ド</t>
    </rPh>
    <phoneticPr fontId="3"/>
  </si>
  <si>
    <t>平成３０年度</t>
    <rPh sb="0" eb="2">
      <t>ヘイセイ</t>
    </rPh>
    <rPh sb="4" eb="6">
      <t>ネンド</t>
    </rPh>
    <phoneticPr fontId="3"/>
  </si>
  <si>
    <t>平成３０年度</t>
    <rPh sb="0" eb="2">
      <t>ヘイセイ</t>
    </rPh>
    <rPh sb="4" eb="5">
      <t>ネン</t>
    </rPh>
    <rPh sb="5" eb="6">
      <t>ド</t>
    </rPh>
    <phoneticPr fontId="3"/>
  </si>
  <si>
    <t>平成30年度</t>
    <rPh sb="0" eb="2">
      <t>ヘイセイ</t>
    </rPh>
    <rPh sb="4" eb="5">
      <t>ネン</t>
    </rPh>
    <rPh sb="5" eb="6">
      <t>ド</t>
    </rPh>
    <phoneticPr fontId="3"/>
  </si>
  <si>
    <t>（１０）市有財産　　</t>
    <rPh sb="4" eb="6">
      <t>シユウ</t>
    </rPh>
    <rPh sb="6" eb="8">
      <t>ザイサン</t>
    </rPh>
    <phoneticPr fontId="3"/>
  </si>
  <si>
    <t>（９ー１）健全化判断比率の状況</t>
    <rPh sb="5" eb="8">
      <t>ケンゼンカ</t>
    </rPh>
    <rPh sb="8" eb="10">
      <t>ハンダン</t>
    </rPh>
    <rPh sb="10" eb="12">
      <t>ヒリツ</t>
    </rPh>
    <rPh sb="13" eb="15">
      <t>ジョウキョウ</t>
    </rPh>
    <phoneticPr fontId="3"/>
  </si>
  <si>
    <t>（９ー２）財政力指数の推移</t>
    <rPh sb="5" eb="7">
      <t>ザイセイ</t>
    </rPh>
    <rPh sb="7" eb="8">
      <t>リョク</t>
    </rPh>
    <rPh sb="8" eb="10">
      <t>シスウ</t>
    </rPh>
    <rPh sb="11" eb="13">
      <t>スイイ</t>
    </rPh>
    <phoneticPr fontId="3"/>
  </si>
  <si>
    <t>出典：財政課</t>
    <rPh sb="3" eb="6">
      <t>ザイセイカ</t>
    </rPh>
    <phoneticPr fontId="3"/>
  </si>
  <si>
    <t>出典：財政課</t>
    <rPh sb="3" eb="5">
      <t>ザイセイ</t>
    </rPh>
    <rPh sb="5" eb="6">
      <t>カ</t>
    </rPh>
    <phoneticPr fontId="3"/>
  </si>
  <si>
    <t>環境性能割交付金</t>
    <rPh sb="0" eb="2">
      <t>カンキョウ</t>
    </rPh>
    <rPh sb="2" eb="3">
      <t>セイ</t>
    </rPh>
    <rPh sb="3" eb="4">
      <t>ノウ</t>
    </rPh>
    <rPh sb="4" eb="5">
      <t>ワリ</t>
    </rPh>
    <rPh sb="5" eb="8">
      <t>コウフキン</t>
    </rPh>
    <phoneticPr fontId="3"/>
  </si>
  <si>
    <t>令和元年度</t>
    <rPh sb="0" eb="2">
      <t>レイワ</t>
    </rPh>
    <rPh sb="2" eb="4">
      <t>ガンネン</t>
    </rPh>
    <rPh sb="4" eb="5">
      <t>ド</t>
    </rPh>
    <phoneticPr fontId="3"/>
  </si>
  <si>
    <t>*令和元年度については、軽自動車税はR1年９月30日分までを計上</t>
    <rPh sb="1" eb="3">
      <t>レイワ</t>
    </rPh>
    <rPh sb="3" eb="5">
      <t>ガンネン</t>
    </rPh>
    <rPh sb="5" eb="6">
      <t>ド</t>
    </rPh>
    <rPh sb="12" eb="16">
      <t>ケイジドウシャ</t>
    </rPh>
    <rPh sb="16" eb="17">
      <t>ゼイ</t>
    </rPh>
    <rPh sb="20" eb="21">
      <t>ネン</t>
    </rPh>
    <rPh sb="22" eb="23">
      <t>ガツ</t>
    </rPh>
    <rPh sb="25" eb="26">
      <t>ニチ</t>
    </rPh>
    <rPh sb="26" eb="27">
      <t>ブン</t>
    </rPh>
    <rPh sb="30" eb="32">
      <t>ケイジョウ</t>
    </rPh>
    <phoneticPr fontId="3"/>
  </si>
  <si>
    <t>環境性能割</t>
    <rPh sb="0" eb="2">
      <t>カンキョウ</t>
    </rPh>
    <rPh sb="2" eb="3">
      <t>セイ</t>
    </rPh>
    <rPh sb="3" eb="4">
      <t>ノウ</t>
    </rPh>
    <rPh sb="4" eb="5">
      <t>ワリ</t>
    </rPh>
    <phoneticPr fontId="3"/>
  </si>
  <si>
    <t>令和元年度</t>
    <rPh sb="0" eb="2">
      <t>レイワ</t>
    </rPh>
    <rPh sb="2" eb="5">
      <t>ガンネンド</t>
    </rPh>
    <phoneticPr fontId="3"/>
  </si>
  <si>
    <t>令和２年度</t>
    <rPh sb="0" eb="2">
      <t>レイワ</t>
    </rPh>
    <rPh sb="3" eb="5">
      <t>ネンド</t>
    </rPh>
    <phoneticPr fontId="3"/>
  </si>
  <si>
    <t>法人事業税交付金</t>
    <rPh sb="0" eb="8">
      <t>ホウジンジギョウゼイコウフキン</t>
    </rPh>
    <phoneticPr fontId="3"/>
  </si>
  <si>
    <t>令和元年</t>
    <rPh sb="0" eb="2">
      <t>レイワ</t>
    </rPh>
    <rPh sb="2" eb="4">
      <t>ガンネン</t>
    </rPh>
    <phoneticPr fontId="3"/>
  </si>
  <si>
    <t>下水道
事業</t>
    <rPh sb="0" eb="1">
      <t>ゲ</t>
    </rPh>
    <rPh sb="1" eb="3">
      <t>スイドウ</t>
    </rPh>
    <rPh sb="4" eb="6">
      <t>ジギョウ</t>
    </rPh>
    <phoneticPr fontId="3"/>
  </si>
  <si>
    <t>経常収支比率＝</t>
    <rPh sb="0" eb="2">
      <t>ケイジョウ</t>
    </rPh>
    <rPh sb="2" eb="4">
      <t>シュウシ</t>
    </rPh>
    <rPh sb="4" eb="6">
      <t>ヒリツ</t>
    </rPh>
    <phoneticPr fontId="3"/>
  </si>
  <si>
    <t>経常経費充当一般財源</t>
    <phoneticPr fontId="3"/>
  </si>
  <si>
    <t>経常一般財源＋減収補填債＋臨時財政対策債</t>
    <phoneticPr fontId="3"/>
  </si>
  <si>
    <t>４．防災・減災・国土強靭化緊急対策事業債</t>
    <rPh sb="2" eb="4">
      <t>ボウサイ</t>
    </rPh>
    <rPh sb="5" eb="7">
      <t>ゲンサイ</t>
    </rPh>
    <rPh sb="8" eb="10">
      <t>コクド</t>
    </rPh>
    <rPh sb="10" eb="12">
      <t>キョウジン</t>
    </rPh>
    <rPh sb="12" eb="13">
      <t>カ</t>
    </rPh>
    <rPh sb="13" eb="15">
      <t>キンキュウ</t>
    </rPh>
    <rPh sb="15" eb="17">
      <t>タイサク</t>
    </rPh>
    <rPh sb="17" eb="19">
      <t>ジギョウ</t>
    </rPh>
    <rPh sb="19" eb="20">
      <t>サイ</t>
    </rPh>
    <phoneticPr fontId="3"/>
  </si>
  <si>
    <t>５．減税補填債</t>
    <rPh sb="2" eb="4">
      <t>ゲンゼイ</t>
    </rPh>
    <rPh sb="4" eb="6">
      <t>ホテン</t>
    </rPh>
    <rPh sb="6" eb="7">
      <t>サイ</t>
    </rPh>
    <phoneticPr fontId="3"/>
  </si>
  <si>
    <t>６．減収補填債</t>
    <rPh sb="2" eb="4">
      <t>ゲンシュウ</t>
    </rPh>
    <rPh sb="4" eb="6">
      <t>ホテン</t>
    </rPh>
    <rPh sb="6" eb="7">
      <t>サイ</t>
    </rPh>
    <phoneticPr fontId="3"/>
  </si>
  <si>
    <r>
      <t>７．地域改善</t>
    </r>
    <r>
      <rPr>
        <sz val="11"/>
        <rFont val="ＭＳ Ｐゴシック"/>
        <family val="3"/>
        <charset val="128"/>
      </rPr>
      <t>対策特定事業債</t>
    </r>
    <rPh sb="2" eb="4">
      <t>チイキ</t>
    </rPh>
    <rPh sb="4" eb="6">
      <t>カイゼン</t>
    </rPh>
    <rPh sb="6" eb="8">
      <t>タイサク</t>
    </rPh>
    <rPh sb="8" eb="10">
      <t>トクテイ</t>
    </rPh>
    <rPh sb="10" eb="12">
      <t>ジギョウ</t>
    </rPh>
    <rPh sb="12" eb="13">
      <t>サイ</t>
    </rPh>
    <phoneticPr fontId="3"/>
  </si>
  <si>
    <t>８．県貸付金</t>
    <rPh sb="2" eb="3">
      <t>ケン</t>
    </rPh>
    <rPh sb="3" eb="5">
      <t>カシツケ</t>
    </rPh>
    <rPh sb="5" eb="6">
      <t>キン</t>
    </rPh>
    <phoneticPr fontId="3"/>
  </si>
  <si>
    <r>
      <t>９．上水道</t>
    </r>
    <r>
      <rPr>
        <sz val="11"/>
        <rFont val="ＭＳ Ｐゴシック"/>
        <family val="3"/>
        <charset val="128"/>
      </rPr>
      <t>事業出資債</t>
    </r>
    <rPh sb="2" eb="5">
      <t>ジョウスイドウ</t>
    </rPh>
    <rPh sb="5" eb="7">
      <t>ジギョウ</t>
    </rPh>
    <rPh sb="7" eb="9">
      <t>シュッシ</t>
    </rPh>
    <rPh sb="9" eb="10">
      <t>サイ</t>
    </rPh>
    <phoneticPr fontId="3"/>
  </si>
  <si>
    <t>10．臨時税収補填債</t>
    <rPh sb="3" eb="5">
      <t>リンジ</t>
    </rPh>
    <rPh sb="5" eb="7">
      <t>ゼイシュウ</t>
    </rPh>
    <rPh sb="7" eb="9">
      <t>ホテン</t>
    </rPh>
    <rPh sb="9" eb="10">
      <t>サイ</t>
    </rPh>
    <phoneticPr fontId="3"/>
  </si>
  <si>
    <t>11．臨時財政対策債</t>
    <rPh sb="3" eb="5">
      <t>リンジ</t>
    </rPh>
    <rPh sb="5" eb="7">
      <t>ザイセイ</t>
    </rPh>
    <rPh sb="7" eb="9">
      <t>タイサク</t>
    </rPh>
    <rPh sb="9" eb="10">
      <t>サイ</t>
    </rPh>
    <phoneticPr fontId="3"/>
  </si>
  <si>
    <t>12．公営企業債</t>
    <rPh sb="3" eb="5">
      <t>コウエイ</t>
    </rPh>
    <rPh sb="5" eb="7">
      <t>キギョウ</t>
    </rPh>
    <rPh sb="7" eb="8">
      <t>サイ</t>
    </rPh>
    <phoneticPr fontId="3"/>
  </si>
  <si>
    <t xml:space="preserve">13．全国防災事業債 </t>
    <phoneticPr fontId="3"/>
  </si>
  <si>
    <t>２．下水道事業</t>
    <rPh sb="2" eb="5">
      <t>ゲスイドウ</t>
    </rPh>
    <rPh sb="5" eb="7">
      <t>ジギョウ</t>
    </rPh>
    <phoneticPr fontId="3"/>
  </si>
  <si>
    <t>３．病院事業</t>
    <rPh sb="2" eb="4">
      <t>ビョウイン</t>
    </rPh>
    <rPh sb="4" eb="6">
      <t>ジギョウ</t>
    </rPh>
    <phoneticPr fontId="3"/>
  </si>
  <si>
    <t>令和３年度</t>
    <rPh sb="0" eb="2">
      <t>レイワ</t>
    </rPh>
    <rPh sb="3" eb="5">
      <t>ネンド</t>
    </rPh>
    <phoneticPr fontId="3"/>
  </si>
  <si>
    <t>平成17年</t>
    <rPh sb="0" eb="2">
      <t>ヘイセイ</t>
    </rPh>
    <rPh sb="4" eb="5">
      <t>ネン</t>
    </rPh>
    <phoneticPr fontId="3"/>
  </si>
  <si>
    <t>平成18年</t>
    <rPh sb="0" eb="2">
      <t>ヘイセイ</t>
    </rPh>
    <rPh sb="4" eb="5">
      <t>ネン</t>
    </rPh>
    <phoneticPr fontId="3"/>
  </si>
  <si>
    <t>平成19年</t>
    <rPh sb="0" eb="2">
      <t>ヘイセイ</t>
    </rPh>
    <rPh sb="4" eb="5">
      <t>ネン</t>
    </rPh>
    <phoneticPr fontId="3"/>
  </si>
  <si>
    <t>平成20年</t>
    <rPh sb="0" eb="2">
      <t>ヘイセイ</t>
    </rPh>
    <rPh sb="4" eb="5">
      <t>ネン</t>
    </rPh>
    <phoneticPr fontId="3"/>
  </si>
  <si>
    <t>平成21年</t>
    <rPh sb="0" eb="2">
      <t>ヘイセイ</t>
    </rPh>
    <rPh sb="4" eb="5">
      <t>ネン</t>
    </rPh>
    <phoneticPr fontId="3"/>
  </si>
  <si>
    <t>平成22年</t>
    <rPh sb="0" eb="2">
      <t>ヘイセイ</t>
    </rPh>
    <rPh sb="4" eb="5">
      <t>ネン</t>
    </rPh>
    <phoneticPr fontId="3"/>
  </si>
  <si>
    <t>平成23年</t>
    <rPh sb="0" eb="2">
      <t>ヘイセイ</t>
    </rPh>
    <rPh sb="4" eb="5">
      <t>ネン</t>
    </rPh>
    <phoneticPr fontId="3"/>
  </si>
  <si>
    <t>平成24年</t>
    <rPh sb="0" eb="2">
      <t>ヘイセイ</t>
    </rPh>
    <rPh sb="4" eb="5">
      <t>ネン</t>
    </rPh>
    <phoneticPr fontId="3"/>
  </si>
  <si>
    <t>平成25年</t>
    <rPh sb="0" eb="2">
      <t>ヘイセイ</t>
    </rPh>
    <rPh sb="4" eb="5">
      <t>ネン</t>
    </rPh>
    <phoneticPr fontId="3"/>
  </si>
  <si>
    <t>平成26年</t>
    <rPh sb="0" eb="2">
      <t>ヘイセイ</t>
    </rPh>
    <rPh sb="4" eb="5">
      <t>ネン</t>
    </rPh>
    <phoneticPr fontId="3"/>
  </si>
  <si>
    <t>平成27年</t>
    <rPh sb="0" eb="2">
      <t>ヘイセイ</t>
    </rPh>
    <rPh sb="4" eb="5">
      <t>ネン</t>
    </rPh>
    <phoneticPr fontId="3"/>
  </si>
  <si>
    <t>平成28年</t>
    <rPh sb="0" eb="2">
      <t>ヘイセイ</t>
    </rPh>
    <rPh sb="4" eb="5">
      <t>ネン</t>
    </rPh>
    <phoneticPr fontId="3"/>
  </si>
  <si>
    <t>平成29年</t>
    <rPh sb="0" eb="2">
      <t>ヘイセイ</t>
    </rPh>
    <rPh sb="4" eb="5">
      <t>ネン</t>
    </rPh>
    <phoneticPr fontId="3"/>
  </si>
  <si>
    <t>平成30年</t>
    <rPh sb="0" eb="2">
      <t>ヘイセイ</t>
    </rPh>
    <rPh sb="4" eb="5">
      <t>ネン</t>
    </rPh>
    <phoneticPr fontId="3"/>
  </si>
  <si>
    <t>令和２年</t>
    <rPh sb="0" eb="2">
      <t>レイワ</t>
    </rPh>
    <rPh sb="3" eb="4">
      <t>ネン</t>
    </rPh>
    <phoneticPr fontId="3"/>
  </si>
  <si>
    <t>令和３年</t>
    <rPh sb="0" eb="2">
      <t>レイワ</t>
    </rPh>
    <rPh sb="3" eb="4">
      <t>ネン</t>
    </rPh>
    <phoneticPr fontId="3"/>
  </si>
  <si>
    <t>（単位：千円、％）</t>
    <rPh sb="1" eb="3">
      <t>タンイ</t>
    </rPh>
    <rPh sb="4" eb="6">
      <t>センエン</t>
    </rPh>
    <phoneticPr fontId="3"/>
  </si>
  <si>
    <t>平成17年度</t>
    <rPh sb="0" eb="2">
      <t>ヘイセイ</t>
    </rPh>
    <rPh sb="4" eb="6">
      <t>ネンド</t>
    </rPh>
    <phoneticPr fontId="3"/>
  </si>
  <si>
    <t>平成18年度</t>
    <rPh sb="0" eb="2">
      <t>ヘイセイ</t>
    </rPh>
    <rPh sb="4" eb="6">
      <t>ネンド</t>
    </rPh>
    <phoneticPr fontId="3"/>
  </si>
  <si>
    <t>平成19年度</t>
    <rPh sb="0" eb="2">
      <t>ヘイセイ</t>
    </rPh>
    <rPh sb="4" eb="6">
      <t>ネンド</t>
    </rPh>
    <phoneticPr fontId="3"/>
  </si>
  <si>
    <t>平成20年度</t>
    <rPh sb="0" eb="2">
      <t>ヘイセイ</t>
    </rPh>
    <rPh sb="4" eb="6">
      <t>ネンド</t>
    </rPh>
    <phoneticPr fontId="3"/>
  </si>
  <si>
    <t>平成21年度</t>
    <rPh sb="0" eb="2">
      <t>ヘイセイ</t>
    </rPh>
    <rPh sb="4" eb="6">
      <t>ネンド</t>
    </rPh>
    <phoneticPr fontId="3"/>
  </si>
  <si>
    <t>平成22年度</t>
    <rPh sb="0" eb="2">
      <t>ヘイセイ</t>
    </rPh>
    <rPh sb="4" eb="6">
      <t>ネンド</t>
    </rPh>
    <phoneticPr fontId="3"/>
  </si>
  <si>
    <t>　　各年度末現在</t>
    <rPh sb="2" eb="4">
      <t>カクネン</t>
    </rPh>
    <rPh sb="4" eb="5">
      <t>ド</t>
    </rPh>
    <rPh sb="5" eb="6">
      <t>マツ</t>
    </rPh>
    <rPh sb="6" eb="8">
      <t>ゲンザイ</t>
    </rPh>
    <phoneticPr fontId="3"/>
  </si>
  <si>
    <t>（単位：千円）</t>
    <phoneticPr fontId="3"/>
  </si>
  <si>
    <t>令和２年</t>
    <rPh sb="0" eb="2">
      <t>レイワネンド</t>
    </rPh>
    <phoneticPr fontId="3"/>
  </si>
  <si>
    <t>令和３年</t>
    <rPh sb="0" eb="2">
      <t>レイワネンド</t>
    </rPh>
    <phoneticPr fontId="3"/>
  </si>
  <si>
    <r>
      <t>平成25年度</t>
    </r>
    <r>
      <rPr>
        <sz val="11"/>
        <rFont val="ＭＳ Ｐゴシック"/>
        <family val="3"/>
        <charset val="128"/>
      </rPr>
      <t/>
    </r>
    <rPh sb="0" eb="2">
      <t>ヘイセイ</t>
    </rPh>
    <rPh sb="4" eb="6">
      <t>ネンド</t>
    </rPh>
    <phoneticPr fontId="3"/>
  </si>
  <si>
    <t>１７　財政</t>
    <rPh sb="3" eb="5">
      <t>ザイセイ</t>
    </rPh>
    <phoneticPr fontId="3"/>
  </si>
  <si>
    <t>令和４年度</t>
    <rPh sb="0" eb="2">
      <t>レイワ</t>
    </rPh>
    <rPh sb="3" eb="5">
      <t>ネンド</t>
    </rPh>
    <phoneticPr fontId="3"/>
  </si>
  <si>
    <t>令和４年</t>
    <rPh sb="0" eb="2">
      <t>レイワ</t>
    </rPh>
    <rPh sb="3" eb="4">
      <t>ネン</t>
    </rPh>
    <phoneticPr fontId="3"/>
  </si>
  <si>
    <t>令和４年</t>
    <rPh sb="0" eb="2">
      <t>レイワネンド</t>
    </rPh>
    <phoneticPr fontId="3"/>
  </si>
  <si>
    <t>令和３年度</t>
    <rPh sb="0" eb="2">
      <t>レイワ</t>
    </rPh>
    <rPh sb="3" eb="5">
      <t>ネンド</t>
    </rPh>
    <rPh sb="4" eb="5">
      <t>ド</t>
    </rPh>
    <phoneticPr fontId="3"/>
  </si>
  <si>
    <t>令和４年度</t>
    <rPh sb="0" eb="2">
      <t>レイワ</t>
    </rPh>
    <rPh sb="3" eb="5">
      <t>ネンド</t>
    </rPh>
    <rPh sb="4" eb="5">
      <t>ド</t>
    </rPh>
    <phoneticPr fontId="3"/>
  </si>
  <si>
    <t>令和５年度</t>
    <rPh sb="0" eb="2">
      <t>レイワ</t>
    </rPh>
    <rPh sb="3" eb="5">
      <t>ネンド</t>
    </rPh>
    <phoneticPr fontId="3"/>
  </si>
  <si>
    <t>令和５年</t>
    <rPh sb="0" eb="2">
      <t>レイワ</t>
    </rPh>
    <rPh sb="3" eb="4">
      <t>ネン</t>
    </rPh>
    <phoneticPr fontId="3"/>
  </si>
  <si>
    <t>令和５年</t>
    <rPh sb="0" eb="2">
      <t>レイワネンド</t>
    </rPh>
    <phoneticPr fontId="3"/>
  </si>
  <si>
    <t>出典：財政課（決算書）</t>
    <rPh sb="3" eb="6">
      <t>ザイセイカ</t>
    </rPh>
    <rPh sb="7" eb="10">
      <t>ケッサンショ</t>
    </rPh>
    <phoneticPr fontId="3"/>
  </si>
  <si>
    <t>令和６年度</t>
    <rPh sb="0" eb="2">
      <t>レイワ</t>
    </rPh>
    <rPh sb="3" eb="5">
      <t>ネンド</t>
    </rPh>
    <phoneticPr fontId="3"/>
  </si>
  <si>
    <t>令和６年</t>
    <rPh sb="0" eb="2">
      <t>レイワ</t>
    </rPh>
    <rPh sb="3" eb="4">
      <t>ネン</t>
    </rPh>
    <phoneticPr fontId="3"/>
  </si>
  <si>
    <t>令和６年</t>
    <rPh sb="0" eb="2">
      <t>レイワネンド</t>
    </rPh>
    <phoneticPr fontId="3"/>
  </si>
  <si>
    <t>墓地事業</t>
    <rPh sb="0" eb="2">
      <t>ボチ</t>
    </rPh>
    <rPh sb="2" eb="4">
      <t>ジギョウ</t>
    </rPh>
    <phoneticPr fontId="3"/>
  </si>
  <si>
    <t>令和７年度</t>
    <rPh sb="0" eb="2">
      <t>レイワ</t>
    </rPh>
    <rPh sb="3" eb="5">
      <t>ネンド</t>
    </rPh>
    <phoneticPr fontId="3"/>
  </si>
  <si>
    <t>令和７年</t>
    <rPh sb="0" eb="2">
      <t>レイワ</t>
    </rPh>
    <rPh sb="3" eb="4">
      <t>ネン</t>
    </rPh>
    <phoneticPr fontId="3"/>
  </si>
  <si>
    <t>令和７年</t>
    <rPh sb="0" eb="2">
      <t>レイワネンド</t>
    </rPh>
    <phoneticPr fontId="3"/>
  </si>
  <si>
    <t>令和7年度</t>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</si>
</sst>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00;[Red]\-#,##0.000"/>
    <numFmt numFmtId="178" formatCode="#,##0;&quot;△ &quot;#,##0"/>
    <numFmt numFmtId="179" formatCode="0.0_);[Red]\(0.0\)"/>
    <numFmt numFmtId="180" formatCode="0.0%"/>
    <numFmt numFmtId="181" formatCode="#,##0.000_ "/>
    <numFmt numFmtId="182" formatCode="0.0"/>
    <numFmt numFmtId="183" formatCode="0.000_ "/>
    <numFmt numFmtId="184" formatCode="#,##0_ "/>
  </numFmts>
  <fonts count="31"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11"/>
      <name val="ＭＳ Ｐゴシック"/>
      <family val="3"/>
      <charset val="128"/>
    </font>
    <font>
      <sz val="11"/>
      <color indexed="10"/>
      <name val="ＭＳ Ｐゴシック"/>
      <family val="3"/>
      <charset val="128"/>
    </font>
    <font>
      <sz val="8"/>
      <name val="ＭＳ Ｐゴシック"/>
      <family val="3"/>
      <charset val="128"/>
    </font>
    <font>
      <b/>
      <sz val="9"/>
      <color indexed="8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name val="ＭＳ Ｐゴシック"/>
      <family val="3"/>
      <charset val="128"/>
    </font>
    <font>
      <sz val="9"/>
      <name val="ＭＳ Ｐゴシック"/>
      <family val="3"/>
      <charset val="128"/>
    </font>
    <font>
      <b/>
      <sz val="18"/>
      <name val="ＭＳ Ｐゴシック"/>
      <family val="3"/>
      <charset val="128"/>
    </font>
    <font>
      <sz val="11"/>
      <color theme="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87">
    <xf numFmtId="0" fontId="0" fillId="0" borderId="0"/>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9" fontId="2" fillId="0" borderId="0" applyFont="0" applyFill="0" applyBorder="0" applyAlignment="0" applyProtection="0"/>
    <xf numFmtId="0" fontId="2" fillId="22" borderId="2" applyNumberFormat="0" applyFont="0" applyAlignment="0" applyProtection="0">
      <alignment vertical="center"/>
    </xf>
    <xf numFmtId="0" fontId="2" fillId="22" borderId="2" applyNumberFormat="0" applyFont="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8" fillId="23" borderId="4" applyNumberFormat="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38" fontId="2" fillId="0" borderId="0" applyFont="0" applyFill="0" applyBorder="0" applyAlignment="0" applyProtection="0"/>
    <xf numFmtId="0" fontId="19"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5" fillId="7" borderId="4" applyNumberFormat="0" applyAlignment="0" applyProtection="0">
      <alignment vertical="center"/>
    </xf>
    <xf numFmtId="0" fontId="2" fillId="0" borderId="0"/>
    <xf numFmtId="0" fontId="26" fillId="4" borderId="0" applyNumberFormat="0" applyBorder="0" applyAlignment="0" applyProtection="0">
      <alignment vertical="center"/>
    </xf>
    <xf numFmtId="0" fontId="26" fillId="4" borderId="0" applyNumberFormat="0" applyBorder="0" applyAlignment="0" applyProtection="0">
      <alignment vertical="center"/>
    </xf>
    <xf numFmtId="38" fontId="30" fillId="0" borderId="0" applyFont="0" applyFill="0" applyBorder="0" applyAlignment="0" applyProtection="0">
      <alignment vertical="center"/>
    </xf>
  </cellStyleXfs>
  <cellXfs count="257">
    <xf numFmtId="0" fontId="0" fillId="0" borderId="0" xfId="0"/>
    <xf numFmtId="0" fontId="0" fillId="0" borderId="12" xfId="0" applyBorder="1" applyAlignment="1">
      <alignment horizontal="distributed"/>
    </xf>
    <xf numFmtId="0" fontId="4" fillId="0" borderId="0" xfId="0" applyFont="1"/>
    <xf numFmtId="0" fontId="4" fillId="0" borderId="0" xfId="0" applyFont="1" applyAlignment="1">
      <alignment vertical="center"/>
    </xf>
    <xf numFmtId="0" fontId="0" fillId="0" borderId="15" xfId="0" applyBorder="1"/>
    <xf numFmtId="38" fontId="2" fillId="0" borderId="12" xfId="66" applyFill="1" applyBorder="1"/>
    <xf numFmtId="38" fontId="2" fillId="0" borderId="12" xfId="66" applyFont="1" applyFill="1" applyBorder="1"/>
    <xf numFmtId="176" fontId="2" fillId="0" borderId="12" xfId="66" applyNumberFormat="1" applyFont="1" applyFill="1" applyBorder="1"/>
    <xf numFmtId="0" fontId="0" fillId="0" borderId="12" xfId="0" applyBorder="1"/>
    <xf numFmtId="38" fontId="2" fillId="0" borderId="0" xfId="66" applyFont="1" applyFill="1" applyBorder="1"/>
    <xf numFmtId="0" fontId="0" fillId="0" borderId="0" xfId="0" applyAlignment="1">
      <alignment horizontal="right"/>
    </xf>
    <xf numFmtId="0" fontId="0" fillId="0" borderId="0" xfId="0" applyAlignment="1">
      <alignment horizontal="center"/>
    </xf>
    <xf numFmtId="0" fontId="0" fillId="0" borderId="0" xfId="0" applyAlignment="1">
      <alignment vertical="center"/>
    </xf>
    <xf numFmtId="178" fontId="0" fillId="0" borderId="12" xfId="0" applyNumberFormat="1" applyBorder="1"/>
    <xf numFmtId="178" fontId="2" fillId="0" borderId="12" xfId="66" applyNumberFormat="1" applyFill="1" applyBorder="1"/>
    <xf numFmtId="178" fontId="2" fillId="0" borderId="12" xfId="66" applyNumberFormat="1" applyFont="1" applyFill="1" applyBorder="1"/>
    <xf numFmtId="0" fontId="0" fillId="0" borderId="12" xfId="0" applyBorder="1" applyAlignment="1">
      <alignment horizontal="distributed" vertical="distributed"/>
    </xf>
    <xf numFmtId="177" fontId="2" fillId="0" borderId="12" xfId="66" applyNumberFormat="1" applyFill="1" applyBorder="1"/>
    <xf numFmtId="177" fontId="2" fillId="0" borderId="12" xfId="66" applyNumberFormat="1" applyFont="1" applyFill="1" applyBorder="1"/>
    <xf numFmtId="181" fontId="0" fillId="0" borderId="12" xfId="0" applyNumberFormat="1" applyBorder="1"/>
    <xf numFmtId="176" fontId="2" fillId="0" borderId="12" xfId="66" applyNumberFormat="1" applyFill="1" applyBorder="1"/>
    <xf numFmtId="182" fontId="0" fillId="0" borderId="12" xfId="0" applyNumberFormat="1" applyBorder="1"/>
    <xf numFmtId="0" fontId="0" fillId="0" borderId="0" xfId="0" applyAlignment="1">
      <alignment horizontal="center" vertical="center"/>
    </xf>
    <xf numFmtId="0" fontId="6" fillId="0" borderId="0" xfId="0" applyFont="1" applyAlignment="1">
      <alignment horizontal="center"/>
    </xf>
    <xf numFmtId="178" fontId="0" fillId="0" borderId="0" xfId="0" applyNumberFormat="1"/>
    <xf numFmtId="178" fontId="2" fillId="0" borderId="0" xfId="66" applyNumberFormat="1" applyFill="1" applyBorder="1"/>
    <xf numFmtId="177" fontId="2" fillId="0" borderId="0" xfId="66" applyNumberFormat="1" applyFont="1" applyFill="1" applyBorder="1"/>
    <xf numFmtId="181" fontId="0" fillId="0" borderId="0" xfId="0" applyNumberFormat="1"/>
    <xf numFmtId="176" fontId="2" fillId="0" borderId="0" xfId="66" applyNumberFormat="1" applyFont="1" applyFill="1" applyBorder="1"/>
    <xf numFmtId="182" fontId="0" fillId="0" borderId="0" xfId="0" applyNumberFormat="1"/>
    <xf numFmtId="0" fontId="27" fillId="0" borderId="0" xfId="0" applyFont="1"/>
    <xf numFmtId="0" fontId="6" fillId="0" borderId="12" xfId="0" applyFont="1" applyBorder="1" applyAlignment="1">
      <alignment horizontal="center" vertical="center"/>
    </xf>
    <xf numFmtId="0" fontId="6" fillId="0" borderId="12" xfId="0" applyFont="1" applyBorder="1" applyAlignment="1">
      <alignment horizontal="center" vertical="center" shrinkToFit="1"/>
    </xf>
    <xf numFmtId="38" fontId="2" fillId="0" borderId="0" xfId="66" applyFont="1" applyFill="1" applyBorder="1" applyProtection="1">
      <protection locked="0"/>
    </xf>
    <xf numFmtId="178" fontId="2" fillId="0" borderId="0" xfId="66" applyNumberFormat="1" applyFont="1" applyFill="1" applyBorder="1" applyProtection="1">
      <protection locked="0"/>
    </xf>
    <xf numFmtId="177" fontId="2" fillId="0" borderId="0" xfId="66" applyNumberFormat="1" applyFont="1" applyFill="1" applyBorder="1" applyProtection="1">
      <protection locked="0"/>
    </xf>
    <xf numFmtId="176" fontId="2" fillId="0" borderId="0" xfId="66" applyNumberFormat="1" applyFont="1" applyFill="1" applyBorder="1" applyProtection="1">
      <protection locked="0"/>
    </xf>
    <xf numFmtId="0" fontId="29" fillId="0" borderId="0" xfId="0" applyFont="1" applyAlignment="1">
      <alignment vertical="center"/>
    </xf>
    <xf numFmtId="0" fontId="5" fillId="0" borderId="0" xfId="0" applyFont="1" applyAlignment="1">
      <alignment vertical="center" wrapText="1"/>
    </xf>
    <xf numFmtId="0" fontId="5" fillId="0" borderId="0" xfId="0" applyFont="1" applyAlignment="1">
      <alignment vertical="top" wrapText="1"/>
    </xf>
    <xf numFmtId="0" fontId="0" fillId="0" borderId="16" xfId="0" applyBorder="1"/>
    <xf numFmtId="0" fontId="5" fillId="0" borderId="0" xfId="0" applyFont="1"/>
    <xf numFmtId="0" fontId="0" fillId="0" borderId="12" xfId="0" applyBorder="1" applyAlignment="1">
      <alignment horizontal="center"/>
    </xf>
    <xf numFmtId="0" fontId="6" fillId="0" borderId="12" xfId="0" applyFont="1" applyBorder="1" applyAlignment="1">
      <alignment horizontal="center"/>
    </xf>
    <xf numFmtId="38" fontId="2" fillId="0" borderId="12" xfId="66" applyFont="1" applyFill="1" applyBorder="1" applyProtection="1"/>
    <xf numFmtId="0" fontId="2" fillId="0" borderId="0" xfId="66" applyNumberFormat="1" applyFont="1" applyFill="1" applyBorder="1" applyAlignment="1" applyProtection="1">
      <alignment horizontal="right"/>
    </xf>
    <xf numFmtId="3" fontId="0" fillId="0" borderId="12" xfId="0" applyNumberFormat="1" applyBorder="1"/>
    <xf numFmtId="0" fontId="2" fillId="0" borderId="0" xfId="66" applyNumberFormat="1" applyFont="1" applyFill="1" applyBorder="1" applyProtection="1"/>
    <xf numFmtId="38" fontId="2" fillId="0" borderId="12" xfId="66" applyFont="1" applyFill="1" applyBorder="1" applyAlignment="1" applyProtection="1">
      <alignment horizontal="right"/>
    </xf>
    <xf numFmtId="0" fontId="2" fillId="0" borderId="12" xfId="0" applyFont="1" applyBorder="1" applyAlignment="1">
      <alignment horizontal="distributed"/>
    </xf>
    <xf numFmtId="3" fontId="2" fillId="0" borderId="12" xfId="66" applyNumberFormat="1" applyFont="1" applyFill="1" applyBorder="1" applyAlignment="1" applyProtection="1">
      <alignment horizontal="right"/>
    </xf>
    <xf numFmtId="3" fontId="2" fillId="0" borderId="12" xfId="66" applyNumberFormat="1" applyFont="1" applyFill="1" applyBorder="1" applyProtection="1"/>
    <xf numFmtId="0" fontId="29" fillId="0" borderId="0" xfId="0" applyFont="1"/>
    <xf numFmtId="38" fontId="0" fillId="0" borderId="12" xfId="66" applyFont="1" applyFill="1" applyBorder="1" applyProtection="1"/>
    <xf numFmtId="38" fontId="0" fillId="0" borderId="12" xfId="0" applyNumberFormat="1" applyBorder="1"/>
    <xf numFmtId="38" fontId="2" fillId="0" borderId="25" xfId="66" applyFont="1" applyFill="1" applyBorder="1" applyProtection="1"/>
    <xf numFmtId="38" fontId="0" fillId="0" borderId="25" xfId="66" applyFont="1" applyFill="1" applyBorder="1" applyProtection="1"/>
    <xf numFmtId="38" fontId="2" fillId="0" borderId="12" xfId="66" applyFill="1" applyBorder="1" applyProtection="1"/>
    <xf numFmtId="38" fontId="2" fillId="0" borderId="11" xfId="66" applyFill="1" applyBorder="1" applyProtection="1"/>
    <xf numFmtId="38" fontId="1" fillId="0" borderId="12" xfId="66" applyFont="1" applyFill="1" applyBorder="1" applyProtection="1"/>
    <xf numFmtId="38" fontId="0" fillId="0" borderId="12" xfId="66" applyFont="1" applyFill="1" applyBorder="1" applyAlignment="1" applyProtection="1">
      <alignment horizontal="right"/>
    </xf>
    <xf numFmtId="38" fontId="1" fillId="0" borderId="12" xfId="66" applyFont="1" applyFill="1" applyBorder="1" applyAlignment="1" applyProtection="1">
      <alignment horizontal="right"/>
    </xf>
    <xf numFmtId="38" fontId="2" fillId="0" borderId="17" xfId="66" applyFont="1" applyFill="1" applyBorder="1" applyAlignment="1" applyProtection="1">
      <alignment horizontal="right"/>
    </xf>
    <xf numFmtId="38" fontId="2" fillId="0" borderId="12" xfId="66" applyFont="1" applyFill="1" applyBorder="1" applyAlignment="1" applyProtection="1">
      <alignment horizontal="center"/>
    </xf>
    <xf numFmtId="0" fontId="2" fillId="0" borderId="12" xfId="0" applyFont="1" applyBorder="1" applyAlignment="1">
      <alignment horizontal="center"/>
    </xf>
    <xf numFmtId="0" fontId="2" fillId="0" borderId="0" xfId="0" applyFont="1"/>
    <xf numFmtId="0" fontId="2" fillId="0" borderId="13" xfId="0" applyFont="1" applyBorder="1" applyAlignment="1">
      <alignment horizontal="distributed"/>
    </xf>
    <xf numFmtId="179" fontId="2" fillId="0" borderId="12" xfId="66" applyNumberFormat="1" applyFont="1" applyFill="1" applyBorder="1" applyProtection="1"/>
    <xf numFmtId="179" fontId="1" fillId="0" borderId="12" xfId="66" applyNumberFormat="1" applyFont="1" applyFill="1" applyBorder="1" applyProtection="1"/>
    <xf numFmtId="38" fontId="2" fillId="0" borderId="0" xfId="66" applyFont="1" applyFill="1" applyBorder="1" applyProtection="1"/>
    <xf numFmtId="179" fontId="2" fillId="0" borderId="0" xfId="66" applyNumberFormat="1" applyFont="1" applyFill="1" applyBorder="1" applyProtection="1"/>
    <xf numFmtId="0" fontId="2" fillId="0" borderId="16" xfId="0" applyFont="1" applyBorder="1" applyAlignment="1">
      <alignment horizontal="distributed"/>
    </xf>
    <xf numFmtId="0" fontId="2" fillId="0" borderId="15" xfId="0" applyFont="1" applyBorder="1" applyAlignment="1">
      <alignment horizontal="distributed"/>
    </xf>
    <xf numFmtId="0" fontId="2" fillId="0" borderId="0" xfId="0" applyFont="1" applyAlignment="1">
      <alignment vertical="center"/>
    </xf>
    <xf numFmtId="0" fontId="2" fillId="0" borderId="14" xfId="0" applyFont="1" applyBorder="1" applyAlignment="1">
      <alignment horizontal="distributed"/>
    </xf>
    <xf numFmtId="0" fontId="2" fillId="0" borderId="11" xfId="0" applyFont="1" applyBorder="1" applyAlignment="1">
      <alignment horizontal="distributed"/>
    </xf>
    <xf numFmtId="0" fontId="2" fillId="0" borderId="0" xfId="0" applyFont="1" applyAlignment="1">
      <alignment horizontal="distributed"/>
    </xf>
    <xf numFmtId="0" fontId="2" fillId="0" borderId="11" xfId="0" applyFont="1" applyBorder="1" applyAlignment="1">
      <alignment shrinkToFit="1"/>
    </xf>
    <xf numFmtId="179" fontId="2" fillId="0" borderId="12" xfId="66" applyNumberFormat="1" applyFont="1" applyFill="1" applyBorder="1" applyAlignment="1" applyProtection="1">
      <alignment horizontal="right"/>
    </xf>
    <xf numFmtId="179" fontId="1" fillId="0" borderId="12" xfId="66" applyNumberFormat="1" applyFont="1" applyFill="1" applyBorder="1" applyAlignment="1" applyProtection="1">
      <alignment horizontal="right"/>
    </xf>
    <xf numFmtId="179" fontId="2" fillId="0" borderId="0" xfId="66" applyNumberFormat="1" applyFont="1" applyFill="1" applyBorder="1" applyAlignment="1" applyProtection="1">
      <alignment horizontal="right"/>
    </xf>
    <xf numFmtId="0" fontId="2" fillId="0" borderId="12" xfId="83" applyBorder="1" applyAlignment="1">
      <alignment horizontal="center"/>
    </xf>
    <xf numFmtId="179" fontId="0" fillId="0" borderId="12" xfId="66" applyNumberFormat="1" applyFont="1" applyFill="1" applyBorder="1" applyAlignment="1" applyProtection="1">
      <alignment horizontal="right"/>
    </xf>
    <xf numFmtId="0" fontId="0" fillId="0" borderId="12" xfId="0" applyBorder="1" applyAlignment="1">
      <alignment horizontal="center" vertical="center"/>
    </xf>
    <xf numFmtId="176" fontId="2" fillId="0" borderId="12" xfId="66" applyNumberFormat="1" applyFont="1" applyFill="1" applyBorder="1" applyProtection="1"/>
    <xf numFmtId="0" fontId="0" fillId="0" borderId="0" xfId="0" applyAlignment="1">
      <alignment horizontal="right" vertical="center"/>
    </xf>
    <xf numFmtId="0" fontId="0" fillId="0" borderId="11" xfId="0" applyBorder="1" applyAlignment="1">
      <alignment horizontal="center"/>
    </xf>
    <xf numFmtId="0" fontId="5" fillId="0" borderId="12" xfId="0" applyFont="1" applyBorder="1" applyAlignment="1">
      <alignment horizontal="center"/>
    </xf>
    <xf numFmtId="0" fontId="0" fillId="0" borderId="11" xfId="0" applyBorder="1" applyAlignment="1">
      <alignment horizontal="distributed"/>
    </xf>
    <xf numFmtId="38" fontId="0" fillId="0" borderId="17" xfId="66" applyFont="1" applyFill="1" applyBorder="1" applyProtection="1"/>
    <xf numFmtId="38" fontId="0" fillId="0" borderId="12" xfId="66" applyFont="1" applyFill="1" applyBorder="1" applyAlignment="1" applyProtection="1"/>
    <xf numFmtId="38" fontId="0" fillId="0" borderId="17" xfId="66" applyFont="1" applyFill="1" applyBorder="1" applyAlignment="1" applyProtection="1"/>
    <xf numFmtId="38" fontId="0" fillId="0" borderId="23" xfId="66" applyFont="1" applyFill="1" applyBorder="1" applyAlignment="1" applyProtection="1"/>
    <xf numFmtId="0" fontId="0" fillId="0" borderId="0" xfId="0" applyAlignment="1">
      <alignment horizontal="center" vertical="center" textRotation="255"/>
    </xf>
    <xf numFmtId="0" fontId="0" fillId="0" borderId="0" xfId="0" applyAlignment="1">
      <alignment horizontal="center" vertical="center" wrapText="1"/>
    </xf>
    <xf numFmtId="0" fontId="0" fillId="0" borderId="0" xfId="0" applyAlignment="1">
      <alignment horizontal="distributed"/>
    </xf>
    <xf numFmtId="38" fontId="0" fillId="0" borderId="0" xfId="66" applyFont="1" applyFill="1" applyBorder="1" applyAlignment="1" applyProtection="1"/>
    <xf numFmtId="0" fontId="5" fillId="0" borderId="0" xfId="83" applyFont="1"/>
    <xf numFmtId="0" fontId="0" fillId="0" borderId="0" xfId="0" applyAlignment="1">
      <alignment horizontal="center" vertical="center" textRotation="255" wrapText="1"/>
    </xf>
    <xf numFmtId="38" fontId="0" fillId="0" borderId="0" xfId="66" applyFont="1" applyFill="1" applyBorder="1" applyProtection="1"/>
    <xf numFmtId="0" fontId="7" fillId="0" borderId="0" xfId="0" applyFont="1"/>
    <xf numFmtId="0" fontId="0" fillId="0" borderId="16" xfId="0" applyBorder="1" applyAlignment="1">
      <alignment horizontal="right" vertical="center"/>
    </xf>
    <xf numFmtId="0" fontId="5" fillId="0" borderId="0" xfId="0" applyFont="1" applyAlignment="1">
      <alignment horizontal="center"/>
    </xf>
    <xf numFmtId="38" fontId="0" fillId="0" borderId="17" xfId="0" applyNumberFormat="1" applyBorder="1"/>
    <xf numFmtId="38" fontId="0" fillId="0" borderId="0" xfId="0" applyNumberFormat="1"/>
    <xf numFmtId="38" fontId="0" fillId="0" borderId="15" xfId="0" applyNumberFormat="1" applyBorder="1"/>
    <xf numFmtId="38" fontId="0" fillId="0" borderId="11" xfId="66" applyFont="1" applyFill="1" applyBorder="1" applyAlignment="1" applyProtection="1"/>
    <xf numFmtId="0" fontId="0" fillId="0" borderId="0" xfId="0" applyAlignment="1">
      <alignment vertical="center" textRotation="255"/>
    </xf>
    <xf numFmtId="38" fontId="2" fillId="0" borderId="0" xfId="66" applyFont="1" applyFill="1" applyBorder="1" applyAlignment="1" applyProtection="1"/>
    <xf numFmtId="38" fontId="0" fillId="0" borderId="15" xfId="66" applyFont="1" applyFill="1" applyBorder="1" applyProtection="1"/>
    <xf numFmtId="38" fontId="0" fillId="0" borderId="18" xfId="66" applyFont="1" applyFill="1" applyBorder="1" applyAlignment="1" applyProtection="1"/>
    <xf numFmtId="0" fontId="0" fillId="0" borderId="16" xfId="0" applyBorder="1" applyAlignment="1">
      <alignment horizontal="right"/>
    </xf>
    <xf numFmtId="38" fontId="1" fillId="0" borderId="17" xfId="66" applyFont="1" applyFill="1" applyBorder="1" applyProtection="1"/>
    <xf numFmtId="38" fontId="1" fillId="0" borderId="0" xfId="66" applyFont="1" applyFill="1" applyBorder="1" applyProtection="1"/>
    <xf numFmtId="38" fontId="2" fillId="0" borderId="0" xfId="66" applyFont="1" applyFill="1" applyBorder="1" applyAlignment="1" applyProtection="1">
      <alignment horizontal="right"/>
    </xf>
    <xf numFmtId="0" fontId="0" fillId="0" borderId="12" xfId="0" applyBorder="1" applyAlignment="1">
      <alignment vertical="center"/>
    </xf>
    <xf numFmtId="180" fontId="2" fillId="0" borderId="17" xfId="55" applyNumberFormat="1" applyFont="1" applyFill="1" applyBorder="1" applyProtection="1"/>
    <xf numFmtId="0" fontId="2" fillId="0" borderId="12" xfId="55" applyNumberFormat="1" applyFont="1" applyFill="1" applyBorder="1" applyProtection="1"/>
    <xf numFmtId="180" fontId="2" fillId="0" borderId="12" xfId="55" applyNumberFormat="1" applyFont="1" applyFill="1" applyBorder="1" applyProtection="1"/>
    <xf numFmtId="180" fontId="1" fillId="0" borderId="12" xfId="55" applyNumberFormat="1" applyFont="1" applyFill="1" applyBorder="1" applyProtection="1"/>
    <xf numFmtId="38" fontId="2" fillId="0" borderId="17" xfId="66" applyFont="1" applyFill="1" applyBorder="1" applyProtection="1"/>
    <xf numFmtId="180" fontId="2" fillId="0" borderId="12" xfId="55" applyNumberFormat="1" applyFill="1" applyBorder="1" applyProtection="1"/>
    <xf numFmtId="38" fontId="2" fillId="0" borderId="17" xfId="66" applyFill="1" applyBorder="1" applyProtection="1"/>
    <xf numFmtId="180" fontId="2" fillId="0" borderId="17" xfId="55" applyNumberFormat="1" applyFill="1" applyBorder="1" applyProtection="1"/>
    <xf numFmtId="180" fontId="1" fillId="0" borderId="17" xfId="55" applyNumberFormat="1" applyFont="1" applyFill="1" applyBorder="1" applyProtection="1"/>
    <xf numFmtId="180" fontId="2" fillId="0" borderId="0" xfId="55" applyNumberFormat="1" applyFont="1" applyFill="1" applyBorder="1" applyProtection="1"/>
    <xf numFmtId="0" fontId="2" fillId="0" borderId="12" xfId="83" applyBorder="1" applyAlignment="1">
      <alignment horizontal="distributed"/>
    </xf>
    <xf numFmtId="3" fontId="1" fillId="0" borderId="12" xfId="66" applyNumberFormat="1" applyFont="1" applyFill="1" applyBorder="1" applyProtection="1"/>
    <xf numFmtId="0" fontId="0" fillId="0" borderId="0" xfId="0" applyAlignment="1">
      <alignment horizontal="right" shrinkToFit="1"/>
    </xf>
    <xf numFmtId="0" fontId="2" fillId="0" borderId="0" xfId="0" applyFont="1" applyAlignment="1">
      <alignment horizontal="center"/>
    </xf>
    <xf numFmtId="3" fontId="0" fillId="0" borderId="11" xfId="0" applyNumberFormat="1" applyBorder="1"/>
    <xf numFmtId="3" fontId="0" fillId="0" borderId="0" xfId="0" applyNumberFormat="1"/>
    <xf numFmtId="0" fontId="2" fillId="0" borderId="12" xfId="0" applyFont="1" applyBorder="1"/>
    <xf numFmtId="38" fontId="2" fillId="0" borderId="11" xfId="66" applyFont="1" applyFill="1" applyBorder="1" applyProtection="1"/>
    <xf numFmtId="0" fontId="2" fillId="0" borderId="11" xfId="0" applyFont="1" applyBorder="1"/>
    <xf numFmtId="0" fontId="2" fillId="0" borderId="20" xfId="0" applyFont="1" applyBorder="1"/>
    <xf numFmtId="0" fontId="2" fillId="0" borderId="13" xfId="0" applyFont="1" applyBorder="1"/>
    <xf numFmtId="0" fontId="2" fillId="0" borderId="13" xfId="0" applyFont="1" applyBorder="1" applyAlignment="1">
      <alignment shrinkToFit="1"/>
    </xf>
    <xf numFmtId="0" fontId="2" fillId="0" borderId="15" xfId="0" applyFont="1" applyBorder="1" applyAlignment="1">
      <alignment shrinkToFit="1"/>
    </xf>
    <xf numFmtId="0" fontId="2" fillId="0" borderId="21" xfId="0" applyFont="1" applyBorder="1"/>
    <xf numFmtId="0" fontId="2" fillId="0" borderId="22" xfId="0" applyFont="1" applyBorder="1"/>
    <xf numFmtId="3" fontId="0" fillId="0" borderId="17" xfId="0" applyNumberFormat="1" applyBorder="1"/>
    <xf numFmtId="0" fontId="6" fillId="0" borderId="18" xfId="0" applyFont="1" applyBorder="1" applyAlignment="1">
      <alignment horizontal="center"/>
    </xf>
    <xf numFmtId="0" fontId="9" fillId="0" borderId="12" xfId="0" applyFont="1" applyBorder="1" applyAlignment="1">
      <alignment shrinkToFit="1"/>
    </xf>
    <xf numFmtId="0" fontId="0" fillId="0" borderId="12" xfId="0" applyBorder="1" applyAlignment="1">
      <alignment shrinkToFit="1"/>
    </xf>
    <xf numFmtId="0" fontId="0" fillId="0" borderId="24" xfId="0" applyBorder="1" applyAlignment="1">
      <alignment horizontal="distributed"/>
    </xf>
    <xf numFmtId="38" fontId="2" fillId="0" borderId="24" xfId="66" applyFill="1" applyBorder="1" applyProtection="1"/>
    <xf numFmtId="38" fontId="2" fillId="0" borderId="24" xfId="66" applyFont="1" applyFill="1" applyBorder="1" applyProtection="1"/>
    <xf numFmtId="38" fontId="2" fillId="0" borderId="0" xfId="66" applyFill="1" applyBorder="1" applyProtection="1"/>
    <xf numFmtId="184" fontId="0" fillId="0" borderId="12" xfId="0" applyNumberFormat="1" applyBorder="1"/>
    <xf numFmtId="184" fontId="0" fillId="0" borderId="0" xfId="0" applyNumberFormat="1"/>
    <xf numFmtId="0" fontId="6" fillId="0" borderId="12" xfId="0" applyFont="1" applyBorder="1" applyAlignment="1">
      <alignment horizontal="distributed"/>
    </xf>
    <xf numFmtId="40" fontId="2" fillId="0" borderId="12" xfId="66" applyNumberFormat="1" applyFill="1" applyBorder="1" applyProtection="1"/>
    <xf numFmtId="40" fontId="2" fillId="0" borderId="12" xfId="66" applyNumberFormat="1" applyFont="1" applyFill="1" applyBorder="1" applyProtection="1"/>
    <xf numFmtId="40" fontId="2" fillId="0" borderId="12" xfId="66" quotePrefix="1" applyNumberFormat="1" applyFont="1" applyFill="1" applyBorder="1" applyAlignment="1" applyProtection="1">
      <alignment horizontal="center"/>
    </xf>
    <xf numFmtId="0" fontId="0" fillId="0" borderId="12" xfId="0" applyBorder="1" applyAlignment="1">
      <alignment horizontal="right"/>
    </xf>
    <xf numFmtId="0" fontId="6" fillId="0" borderId="12" xfId="0" applyFont="1" applyBorder="1" applyAlignment="1">
      <alignment horizontal="right"/>
    </xf>
    <xf numFmtId="40" fontId="0" fillId="0" borderId="12" xfId="66" quotePrefix="1" applyNumberFormat="1" applyFont="1" applyFill="1" applyBorder="1" applyAlignment="1" applyProtection="1">
      <alignment horizontal="center"/>
    </xf>
    <xf numFmtId="0" fontId="6" fillId="0" borderId="11" xfId="0" applyFont="1" applyBorder="1" applyAlignment="1">
      <alignment horizontal="distributed"/>
    </xf>
    <xf numFmtId="176" fontId="0" fillId="0" borderId="12" xfId="66" quotePrefix="1" applyNumberFormat="1" applyFont="1" applyFill="1" applyBorder="1" applyAlignment="1" applyProtection="1"/>
    <xf numFmtId="176" fontId="1" fillId="0" borderId="12" xfId="66" quotePrefix="1" applyNumberFormat="1" applyFont="1" applyFill="1" applyBorder="1" applyAlignment="1" applyProtection="1"/>
    <xf numFmtId="183" fontId="0" fillId="0" borderId="12" xfId="0" applyNumberFormat="1" applyBorder="1"/>
    <xf numFmtId="183" fontId="0" fillId="0" borderId="0" xfId="0" applyNumberFormat="1"/>
    <xf numFmtId="0" fontId="6" fillId="0" borderId="0" xfId="0" applyFont="1" applyAlignment="1">
      <alignment horizontal="center" vertical="center"/>
    </xf>
    <xf numFmtId="3" fontId="5" fillId="0" borderId="12" xfId="0" applyNumberFormat="1" applyFont="1" applyBorder="1"/>
    <xf numFmtId="38" fontId="5" fillId="0" borderId="0" xfId="66" applyFont="1" applyFill="1" applyBorder="1" applyProtection="1"/>
    <xf numFmtId="3" fontId="5" fillId="0" borderId="0" xfId="0" applyNumberFormat="1" applyFont="1"/>
    <xf numFmtId="38" fontId="5" fillId="0" borderId="12" xfId="66" applyFont="1" applyFill="1" applyBorder="1" applyProtection="1"/>
    <xf numFmtId="178" fontId="0" fillId="0" borderId="12" xfId="0" applyNumberFormat="1" applyBorder="1" applyProtection="1">
      <protection locked="0"/>
    </xf>
    <xf numFmtId="181" fontId="0" fillId="0" borderId="12" xfId="0" applyNumberFormat="1" applyBorder="1" applyProtection="1">
      <protection locked="0"/>
    </xf>
    <xf numFmtId="0" fontId="0" fillId="0" borderId="12" xfId="0" applyBorder="1" applyProtection="1">
      <protection locked="0"/>
    </xf>
    <xf numFmtId="182" fontId="0" fillId="0" borderId="12" xfId="0" applyNumberFormat="1" applyBorder="1" applyProtection="1">
      <protection locked="0"/>
    </xf>
    <xf numFmtId="0" fontId="5" fillId="0" borderId="0" xfId="0" applyFont="1" applyAlignment="1">
      <alignment vertical="center" wrapText="1"/>
    </xf>
    <xf numFmtId="0" fontId="0" fillId="0" borderId="12" xfId="0" applyBorder="1" applyAlignment="1">
      <alignment horizontal="center"/>
    </xf>
    <xf numFmtId="0" fontId="2" fillId="0" borderId="12" xfId="0" applyFont="1" applyBorder="1" applyAlignment="1">
      <alignment horizontal="center"/>
    </xf>
    <xf numFmtId="0" fontId="2" fillId="0" borderId="11"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23" xfId="0" applyFont="1" applyBorder="1" applyAlignment="1">
      <alignment horizontal="center" vertical="center" textRotation="255"/>
    </xf>
    <xf numFmtId="0" fontId="0" fillId="0" borderId="12" xfId="0" applyBorder="1" applyAlignment="1">
      <alignment horizontal="center" vertical="top" textRotation="255" wrapText="1"/>
    </xf>
    <xf numFmtId="0" fontId="2" fillId="0" borderId="12" xfId="0" applyFont="1" applyBorder="1" applyAlignment="1">
      <alignment horizontal="center" vertical="top" textRotation="255" wrapText="1"/>
    </xf>
    <xf numFmtId="0" fontId="2" fillId="0" borderId="12" xfId="0" applyFont="1" applyBorder="1" applyAlignment="1">
      <alignment horizontal="center" vertical="center" textRotation="255"/>
    </xf>
    <xf numFmtId="0" fontId="2" fillId="0" borderId="21"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22"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21" xfId="0" applyFont="1" applyBorder="1" applyAlignment="1">
      <alignment horizontal="center" vertical="center"/>
    </xf>
    <xf numFmtId="0" fontId="0" fillId="0" borderId="12" xfId="0" applyBorder="1" applyAlignment="1">
      <alignment horizontal="center" vertical="center"/>
    </xf>
    <xf numFmtId="0" fontId="2" fillId="0" borderId="12" xfId="0" applyFont="1" applyBorder="1" applyAlignment="1">
      <alignment horizontal="center" vertical="center"/>
    </xf>
    <xf numFmtId="0" fontId="0" fillId="0" borderId="12" xfId="0" applyBorder="1" applyAlignment="1">
      <alignment horizontal="distributed"/>
    </xf>
    <xf numFmtId="0" fontId="0" fillId="0" borderId="11" xfId="0" applyBorder="1" applyAlignment="1">
      <alignment horizontal="distributed"/>
    </xf>
    <xf numFmtId="0" fontId="0" fillId="0" borderId="13" xfId="0" applyBorder="1" applyAlignment="1">
      <alignment horizontal="distributed"/>
    </xf>
    <xf numFmtId="0" fontId="0" fillId="0" borderId="24" xfId="0" applyBorder="1" applyAlignment="1">
      <alignment horizontal="center" vertical="center" textRotation="255"/>
    </xf>
    <xf numFmtId="0" fontId="0" fillId="0" borderId="10"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wrapText="1"/>
    </xf>
    <xf numFmtId="0" fontId="0" fillId="0" borderId="10" xfId="0" applyBorder="1" applyAlignment="1">
      <alignment horizontal="center" vertical="center" wrapText="1"/>
    </xf>
    <xf numFmtId="0" fontId="0" fillId="0" borderId="23" xfId="0" applyBorder="1" applyAlignment="1">
      <alignment horizontal="center" vertical="center" wrapText="1"/>
    </xf>
    <xf numFmtId="0" fontId="0" fillId="0" borderId="11" xfId="0" applyBorder="1" applyAlignment="1">
      <alignment horizontal="center"/>
    </xf>
    <xf numFmtId="0" fontId="0" fillId="0" borderId="13" xfId="0" applyBorder="1" applyAlignment="1">
      <alignment horizontal="center"/>
    </xf>
    <xf numFmtId="0" fontId="0" fillId="0" borderId="11" xfId="0" applyBorder="1" applyAlignment="1">
      <alignment horizontal="distributed" vertical="center"/>
    </xf>
    <xf numFmtId="0" fontId="0" fillId="0" borderId="13" xfId="0" applyBorder="1" applyAlignment="1">
      <alignment horizontal="distributed" vertical="center"/>
    </xf>
    <xf numFmtId="0" fontId="0" fillId="0" borderId="12" xfId="0" applyBorder="1" applyAlignment="1">
      <alignment horizontal="center" vertical="center" textRotation="255" wrapText="1"/>
    </xf>
    <xf numFmtId="0" fontId="0" fillId="0" borderId="18" xfId="0" applyBorder="1" applyAlignment="1">
      <alignment horizontal="center"/>
    </xf>
    <xf numFmtId="0" fontId="1" fillId="0" borderId="12" xfId="0" applyFont="1" applyBorder="1" applyAlignment="1">
      <alignment horizontal="distributed"/>
    </xf>
    <xf numFmtId="0" fontId="0" fillId="0" borderId="18" xfId="0" applyBorder="1" applyAlignment="1">
      <alignment horizontal="distributed" vertical="center"/>
    </xf>
    <xf numFmtId="0" fontId="0" fillId="0" borderId="18" xfId="0" applyBorder="1" applyAlignment="1">
      <alignment horizontal="distributed"/>
    </xf>
    <xf numFmtId="0" fontId="0" fillId="0" borderId="0" xfId="0" applyAlignment="1">
      <alignment horizontal="distributed"/>
    </xf>
    <xf numFmtId="0" fontId="0" fillId="0" borderId="0" xfId="0" applyAlignment="1">
      <alignment horizontal="center" vertical="center" textRotation="255" wrapText="1"/>
    </xf>
    <xf numFmtId="0" fontId="0" fillId="0" borderId="0" xfId="0" applyAlignment="1">
      <alignment horizontal="center"/>
    </xf>
    <xf numFmtId="0" fontId="1" fillId="0" borderId="0" xfId="0" applyFont="1" applyAlignment="1">
      <alignment horizontal="distributed"/>
    </xf>
    <xf numFmtId="0" fontId="0" fillId="0" borderId="0" xfId="0" applyAlignment="1">
      <alignment horizontal="distributed" vertical="center"/>
    </xf>
    <xf numFmtId="38" fontId="2" fillId="0" borderId="0" xfId="66" applyFont="1" applyFill="1" applyBorder="1" applyAlignment="1" applyProtection="1">
      <alignment horizontal="right"/>
    </xf>
    <xf numFmtId="0" fontId="1" fillId="0" borderId="11" xfId="0" applyFont="1" applyBorder="1" applyAlignment="1">
      <alignment horizontal="distributed"/>
    </xf>
    <xf numFmtId="0" fontId="1" fillId="0" borderId="18" xfId="0" applyFont="1" applyBorder="1" applyAlignment="1">
      <alignment horizontal="distributed"/>
    </xf>
    <xf numFmtId="0" fontId="2" fillId="0" borderId="0" xfId="0" applyFont="1" applyAlignment="1">
      <alignment horizontal="center" vertical="center"/>
    </xf>
    <xf numFmtId="0" fontId="6" fillId="0" borderId="12" xfId="0" applyFont="1"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top"/>
    </xf>
    <xf numFmtId="0" fontId="27" fillId="0" borderId="0" xfId="0" applyFont="1" applyAlignment="1">
      <alignment horizontal="center"/>
    </xf>
    <xf numFmtId="0" fontId="6" fillId="0" borderId="12" xfId="0" applyFont="1" applyBorder="1" applyAlignment="1">
      <alignment horizontal="center" vertical="center" wrapText="1"/>
    </xf>
    <xf numFmtId="0" fontId="28" fillId="0" borderId="12" xfId="0" applyFont="1" applyBorder="1" applyAlignment="1">
      <alignment horizontal="center" vertical="center" wrapText="1"/>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0" fillId="0" borderId="11" xfId="0" applyBorder="1"/>
    <xf numFmtId="0" fontId="0" fillId="0" borderId="13" xfId="0" applyBorder="1"/>
    <xf numFmtId="0" fontId="0" fillId="0" borderId="18" xfId="0" applyBorder="1"/>
    <xf numFmtId="0" fontId="2" fillId="0" borderId="12" xfId="0" applyFont="1" applyBorder="1" applyAlignment="1">
      <alignment horizontal="left"/>
    </xf>
    <xf numFmtId="0" fontId="2" fillId="0" borderId="18" xfId="0" applyFont="1" applyBorder="1"/>
    <xf numFmtId="0" fontId="28" fillId="0" borderId="24" xfId="0" applyFont="1" applyBorder="1" applyAlignment="1">
      <alignment horizontal="center" vertical="center" textRotation="255" wrapText="1"/>
    </xf>
    <xf numFmtId="0" fontId="28" fillId="0" borderId="10" xfId="0" applyFont="1" applyBorder="1" applyAlignment="1">
      <alignment horizontal="center" vertical="center" textRotation="255" wrapText="1"/>
    </xf>
    <xf numFmtId="0" fontId="28" fillId="0" borderId="23" xfId="0" applyFont="1" applyBorder="1" applyAlignment="1">
      <alignment horizontal="center" vertical="center" textRotation="255" wrapText="1"/>
    </xf>
    <xf numFmtId="0" fontId="2" fillId="0" borderId="11" xfId="0" applyFont="1" applyBorder="1" applyAlignment="1">
      <alignment horizontal="distributed"/>
    </xf>
    <xf numFmtId="0" fontId="2" fillId="0" borderId="18" xfId="0" applyFont="1" applyBorder="1" applyAlignment="1">
      <alignment horizontal="distributed"/>
    </xf>
    <xf numFmtId="3" fontId="0" fillId="0" borderId="26" xfId="0" applyNumberFormat="1" applyBorder="1" applyAlignment="1">
      <alignment horizontal="center"/>
    </xf>
    <xf numFmtId="3" fontId="0" fillId="0" borderId="27" xfId="0" applyNumberFormat="1" applyBorder="1" applyAlignment="1">
      <alignment horizontal="center"/>
    </xf>
    <xf numFmtId="3" fontId="0" fillId="0" borderId="28" xfId="0" applyNumberFormat="1" applyBorder="1" applyAlignment="1">
      <alignment horizontal="center"/>
    </xf>
    <xf numFmtId="0" fontId="0" fillId="0" borderId="11" xfId="0" applyBorder="1" applyAlignment="1">
      <alignment horizontal="left"/>
    </xf>
    <xf numFmtId="0" fontId="0" fillId="0" borderId="18" xfId="0" applyBorder="1" applyAlignment="1">
      <alignment horizontal="left"/>
    </xf>
    <xf numFmtId="0" fontId="2" fillId="0" borderId="11" xfId="0" applyFont="1" applyBorder="1" applyAlignment="1">
      <alignment horizontal="left"/>
    </xf>
    <xf numFmtId="0" fontId="0" fillId="0" borderId="12" xfId="0" applyBorder="1" applyAlignment="1">
      <alignment vertical="center"/>
    </xf>
    <xf numFmtId="0" fontId="2" fillId="0" borderId="13" xfId="0" applyFont="1" applyBorder="1" applyAlignment="1">
      <alignment horizontal="distributed"/>
    </xf>
    <xf numFmtId="0" fontId="2" fillId="0" borderId="15" xfId="0" applyFont="1" applyBorder="1" applyAlignment="1">
      <alignment horizontal="left"/>
    </xf>
    <xf numFmtId="0" fontId="2" fillId="0" borderId="19" xfId="0" applyFont="1" applyBorder="1" applyAlignment="1">
      <alignment horizontal="left"/>
    </xf>
    <xf numFmtId="0" fontId="2" fillId="0" borderId="0" xfId="0" applyFont="1" applyAlignment="1">
      <alignment horizontal="left"/>
    </xf>
    <xf numFmtId="0" fontId="0" fillId="0" borderId="18" xfId="0" applyBorder="1" applyAlignment="1">
      <alignment horizontal="left" shrinkToFit="1"/>
    </xf>
    <xf numFmtId="0" fontId="2" fillId="0" borderId="11" xfId="0" applyFont="1" applyBorder="1" applyAlignment="1">
      <alignment horizontal="left" shrinkToFit="1"/>
    </xf>
    <xf numFmtId="0" fontId="0" fillId="0" borderId="0" xfId="0"/>
    <xf numFmtId="3" fontId="0" fillId="0" borderId="0" xfId="0" applyNumberFormat="1" applyAlignment="1">
      <alignment horizontal="center"/>
    </xf>
    <xf numFmtId="0" fontId="0" fillId="0" borderId="0" xfId="0" applyAlignment="1">
      <alignment vertical="center"/>
    </xf>
    <xf numFmtId="0" fontId="0" fillId="0" borderId="12" xfId="0" applyBorder="1" applyAlignment="1">
      <alignment horizontal="center" vertical="center" textRotation="255"/>
    </xf>
  </cellXfs>
  <cellStyles count="87">
    <cellStyle name="20% - アクセント 1" xfId="1" builtinId="30" customBuiltin="1"/>
    <cellStyle name="20% - アクセント 1 2" xfId="2" xr:uid="{E2187437-D9D2-4C23-94B5-5CC57B9C648C}"/>
    <cellStyle name="20% - アクセント 2" xfId="3" builtinId="34" customBuiltin="1"/>
    <cellStyle name="20% - アクセント 2 2" xfId="4" xr:uid="{03C68EB0-2722-4715-8925-FAD053DFBC01}"/>
    <cellStyle name="20% - アクセント 3" xfId="5" builtinId="38" customBuiltin="1"/>
    <cellStyle name="20% - アクセント 3 2" xfId="6" xr:uid="{664ABCA3-9D3A-430A-96E1-218E43F1CE17}"/>
    <cellStyle name="20% - アクセント 4" xfId="7" builtinId="42" customBuiltin="1"/>
    <cellStyle name="20% - アクセント 4 2" xfId="8" xr:uid="{7DCBDB68-25D4-4597-B3A3-CC7138815BDB}"/>
    <cellStyle name="20% - アクセント 5" xfId="9" builtinId="46" customBuiltin="1"/>
    <cellStyle name="20% - アクセント 5 2" xfId="10" xr:uid="{5FDC3C46-9AAB-4490-A3F1-B644F020CB27}"/>
    <cellStyle name="20% - アクセント 6" xfId="11" builtinId="50" customBuiltin="1"/>
    <cellStyle name="20% - アクセント 6 2" xfId="12" xr:uid="{42A2B05D-2A8E-48BD-8E5F-06822C866E3A}"/>
    <cellStyle name="40% - アクセント 1" xfId="13" builtinId="31" customBuiltin="1"/>
    <cellStyle name="40% - アクセント 1 2" xfId="14" xr:uid="{9A787A5A-3894-4C53-88E5-52D8B184FA4E}"/>
    <cellStyle name="40% - アクセント 2" xfId="15" builtinId="35" customBuiltin="1"/>
    <cellStyle name="40% - アクセント 2 2" xfId="16" xr:uid="{9686C3AC-D1EC-4286-B90C-696AB024E7F0}"/>
    <cellStyle name="40% - アクセント 3" xfId="17" builtinId="39" customBuiltin="1"/>
    <cellStyle name="40% - アクセント 3 2" xfId="18" xr:uid="{1B14A0EE-9FD9-4282-9AE4-69D67D9F3277}"/>
    <cellStyle name="40% - アクセント 4" xfId="19" builtinId="43" customBuiltin="1"/>
    <cellStyle name="40% - アクセント 4 2" xfId="20" xr:uid="{E03100B4-7323-404A-ADAC-6514C946CD1F}"/>
    <cellStyle name="40% - アクセント 5" xfId="21" builtinId="47" customBuiltin="1"/>
    <cellStyle name="40% - アクセント 5 2" xfId="22" xr:uid="{AAD17181-FC8E-4130-924A-881B7A968EA7}"/>
    <cellStyle name="40% - アクセント 6" xfId="23" builtinId="51" customBuiltin="1"/>
    <cellStyle name="40% - アクセント 6 2" xfId="24" xr:uid="{D94C11FE-CC21-4A3B-94D7-6E4B1A4FCE46}"/>
    <cellStyle name="60% - アクセント 1" xfId="25" builtinId="32" customBuiltin="1"/>
    <cellStyle name="60% - アクセント 1 2" xfId="26" xr:uid="{D8D6E908-065C-4123-9D48-0BBDA1250D93}"/>
    <cellStyle name="60% - アクセント 2" xfId="27" builtinId="36" customBuiltin="1"/>
    <cellStyle name="60% - アクセント 2 2" xfId="28" xr:uid="{6C6D8254-5FA3-49DF-A277-4BE40EBE1E30}"/>
    <cellStyle name="60% - アクセント 3" xfId="29" builtinId="40" customBuiltin="1"/>
    <cellStyle name="60% - アクセント 3 2" xfId="30" xr:uid="{E9B0B3D7-3A0B-4F4C-99A1-6C26AB5E51B6}"/>
    <cellStyle name="60% - アクセント 4" xfId="31" builtinId="44" customBuiltin="1"/>
    <cellStyle name="60% - アクセント 4 2" xfId="32" xr:uid="{BD47839E-934B-494A-9413-9C6264745F68}"/>
    <cellStyle name="60% - アクセント 5" xfId="33" builtinId="48" customBuiltin="1"/>
    <cellStyle name="60% - アクセント 5 2" xfId="34" xr:uid="{1C503DE5-666F-4586-AC6A-D67F7992807E}"/>
    <cellStyle name="60% - アクセント 6" xfId="35" builtinId="52" customBuiltin="1"/>
    <cellStyle name="60% - アクセント 6 2" xfId="36" xr:uid="{083D6802-B5C9-4C40-9673-1D2D69343A53}"/>
    <cellStyle name="アクセント 1" xfId="37" builtinId="29" customBuiltin="1"/>
    <cellStyle name="アクセント 1 2" xfId="38" xr:uid="{A1C58D74-2B7F-439E-9E15-6B88F199B749}"/>
    <cellStyle name="アクセント 2" xfId="39" builtinId="33" customBuiltin="1"/>
    <cellStyle name="アクセント 2 2" xfId="40" xr:uid="{243FE1C9-9ED8-49A1-A225-414593AB6FAC}"/>
    <cellStyle name="アクセント 3" xfId="41" builtinId="37" customBuiltin="1"/>
    <cellStyle name="アクセント 3 2" xfId="42" xr:uid="{C6EB29D8-8808-4603-A4F1-F89C2CD076BC}"/>
    <cellStyle name="アクセント 4" xfId="43" builtinId="41" customBuiltin="1"/>
    <cellStyle name="アクセント 4 2" xfId="44" xr:uid="{EEB64421-0FFA-47E0-B4AD-8AE7500E8955}"/>
    <cellStyle name="アクセント 5" xfId="45" builtinId="45" customBuiltin="1"/>
    <cellStyle name="アクセント 5 2" xfId="46" xr:uid="{3EFDE779-3A38-4226-AEDC-89CFC6D76031}"/>
    <cellStyle name="アクセント 6" xfId="47" builtinId="49" customBuiltin="1"/>
    <cellStyle name="アクセント 6 2" xfId="48" xr:uid="{0D0ACE34-4F81-4909-91D1-274BDE89CECB}"/>
    <cellStyle name="タイトル" xfId="49" builtinId="15" customBuiltin="1"/>
    <cellStyle name="タイトル 2" xfId="50" xr:uid="{CFB7A92D-A5C8-4C10-8031-AD32B7A4C5A2}"/>
    <cellStyle name="チェック セル" xfId="51" builtinId="23" customBuiltin="1"/>
    <cellStyle name="チェック セル 2" xfId="52" xr:uid="{0A770CC8-E09A-4BD5-A0BD-663D52026BE8}"/>
    <cellStyle name="どちらでもない" xfId="53" builtinId="28" customBuiltin="1"/>
    <cellStyle name="どちらでもない 2" xfId="54" xr:uid="{55B06A68-D397-416F-B9DF-BEE9302E9DC1}"/>
    <cellStyle name="パーセント" xfId="55" builtinId="5"/>
    <cellStyle name="メモ" xfId="56" builtinId="10" customBuiltin="1"/>
    <cellStyle name="メモ 2" xfId="57" xr:uid="{70CA90C3-3297-4DA1-9059-8F31AA43D3C4}"/>
    <cellStyle name="リンク セル" xfId="58" builtinId="24" customBuiltin="1"/>
    <cellStyle name="リンク セル 2" xfId="59" xr:uid="{854D7C12-12BA-46A5-86B2-5DE70C0D6790}"/>
    <cellStyle name="悪い" xfId="60" builtinId="27" customBuiltin="1"/>
    <cellStyle name="悪い 2" xfId="61" xr:uid="{59CE9CD1-59C1-4080-94F2-B6CCA6FFD3F2}"/>
    <cellStyle name="計算" xfId="62" builtinId="22" customBuiltin="1"/>
    <cellStyle name="計算 2" xfId="63" xr:uid="{80E738A8-9928-4AB7-A584-5D9B29FFACBD}"/>
    <cellStyle name="警告文" xfId="64" builtinId="11" customBuiltin="1"/>
    <cellStyle name="警告文 2" xfId="65" xr:uid="{C58C73F6-A392-45B6-B37C-FA7A8473F2CA}"/>
    <cellStyle name="桁区切り" xfId="66" builtinId="6"/>
    <cellStyle name="桁区切り 2" xfId="86" xr:uid="{01724261-D874-489E-BD1A-FA758356B063}"/>
    <cellStyle name="見出し 1" xfId="67" builtinId="16" customBuiltin="1"/>
    <cellStyle name="見出し 1 2" xfId="68" xr:uid="{3A0D292A-F4FC-44DF-8A07-5626C4ECC591}"/>
    <cellStyle name="見出し 2" xfId="69" builtinId="17" customBuiltin="1"/>
    <cellStyle name="見出し 2 2" xfId="70" xr:uid="{165484A9-59EC-41DB-92FD-EF04223873ED}"/>
    <cellStyle name="見出し 3" xfId="71" builtinId="18" customBuiltin="1"/>
    <cellStyle name="見出し 3 2" xfId="72" xr:uid="{4DAC579A-724F-4B51-A31C-B29E4D3C2D69}"/>
    <cellStyle name="見出し 4" xfId="73" builtinId="19" customBuiltin="1"/>
    <cellStyle name="見出し 4 2" xfId="74" xr:uid="{136E37C6-5C1E-4194-B4D8-217E1E8A326B}"/>
    <cellStyle name="集計" xfId="75" builtinId="25" customBuiltin="1"/>
    <cellStyle name="集計 2" xfId="76" xr:uid="{31E2736D-FA82-4C9C-9396-B06AF6E5A649}"/>
    <cellStyle name="出力" xfId="77" builtinId="21" customBuiltin="1"/>
    <cellStyle name="出力 2" xfId="78" xr:uid="{A893863F-6834-4993-9497-7D43A797CF47}"/>
    <cellStyle name="説明文" xfId="79" builtinId="53" customBuiltin="1"/>
    <cellStyle name="説明文 2" xfId="80" xr:uid="{B05AEFB4-112E-4CD4-81FE-A8D2AC506691}"/>
    <cellStyle name="入力" xfId="81" builtinId="20" customBuiltin="1"/>
    <cellStyle name="入力 2" xfId="82" xr:uid="{A88131E9-3F5F-4E98-85A5-70C3AFBE8C0D}"/>
    <cellStyle name="標準" xfId="0" builtinId="0"/>
    <cellStyle name="標準_Sheet1" xfId="83" xr:uid="{39419531-F6D7-4EE3-BCAB-5737488698A0}"/>
    <cellStyle name="良い" xfId="84" builtinId="26" customBuiltin="1"/>
    <cellStyle name="良い 2" xfId="85" xr:uid="{E883820D-7599-4CB4-A996-DB23884617B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CCACB-58D7-44CA-8FB5-3925F510A9DA}">
  <dimension ref="A1:N230"/>
  <sheetViews>
    <sheetView tabSelected="1" view="pageBreakPreview" zoomScaleNormal="60" zoomScaleSheetLayoutView="100" workbookViewId="0"/>
  </sheetViews>
  <sheetFormatPr defaultRowHeight="13.5" x14ac:dyDescent="0.15"/>
  <cols>
    <col min="1" max="1" width="32.875" customWidth="1"/>
    <col min="2" max="6" width="10.625" customWidth="1"/>
    <col min="7" max="7" width="2.125" customWidth="1"/>
    <col min="8" max="8" width="1.75" customWidth="1"/>
    <col min="9" max="9" width="27" customWidth="1"/>
    <col min="10" max="15" width="10.625" customWidth="1"/>
  </cols>
  <sheetData>
    <row r="1" spans="1:14" ht="21" customHeight="1" x14ac:dyDescent="0.15">
      <c r="A1" s="37" t="s">
        <v>307</v>
      </c>
      <c r="C1" s="172" t="s">
        <v>243</v>
      </c>
      <c r="D1" s="172"/>
      <c r="E1" s="172"/>
      <c r="F1" s="172"/>
      <c r="G1" s="172"/>
      <c r="H1" s="172"/>
      <c r="I1" s="172"/>
      <c r="J1" s="172"/>
      <c r="K1" s="172"/>
      <c r="L1" s="172"/>
      <c r="M1" s="172"/>
      <c r="N1" s="39"/>
    </row>
    <row r="2" spans="1:14" ht="17.25" customHeight="1" x14ac:dyDescent="0.2">
      <c r="A2" s="3" t="s">
        <v>130</v>
      </c>
      <c r="B2" s="2"/>
      <c r="C2" s="172"/>
      <c r="D2" s="172"/>
      <c r="E2" s="172"/>
      <c r="F2" s="172"/>
      <c r="G2" s="172"/>
      <c r="H2" s="172"/>
      <c r="I2" s="172"/>
      <c r="J2" s="172"/>
      <c r="K2" s="172"/>
      <c r="L2" s="172"/>
      <c r="M2" s="172"/>
      <c r="N2" s="39"/>
    </row>
    <row r="3" spans="1:14" ht="17.25" customHeight="1" x14ac:dyDescent="0.2">
      <c r="A3" s="3"/>
      <c r="B3" s="2"/>
      <c r="C3" s="38"/>
      <c r="D3" s="38"/>
      <c r="E3" s="38"/>
      <c r="F3" s="38"/>
      <c r="G3" s="38"/>
      <c r="H3" s="38"/>
      <c r="I3" s="38"/>
      <c r="J3" s="38"/>
      <c r="K3" s="38"/>
      <c r="L3" s="38"/>
      <c r="M3" s="38"/>
      <c r="N3" s="39"/>
    </row>
    <row r="4" spans="1:14" ht="17.100000000000001" customHeight="1" x14ac:dyDescent="0.15">
      <c r="A4" s="40"/>
      <c r="B4" s="41" t="s">
        <v>17</v>
      </c>
      <c r="C4" s="10" t="s">
        <v>31</v>
      </c>
      <c r="I4" s="40"/>
      <c r="J4" s="41" t="s">
        <v>19</v>
      </c>
      <c r="K4" s="10" t="s">
        <v>31</v>
      </c>
    </row>
    <row r="5" spans="1:14" ht="17.100000000000001" customHeight="1" x14ac:dyDescent="0.15">
      <c r="A5" s="42" t="s">
        <v>0</v>
      </c>
      <c r="B5" s="43" t="s">
        <v>321</v>
      </c>
      <c r="C5" s="23"/>
      <c r="D5" s="23"/>
      <c r="E5" s="23"/>
      <c r="F5" s="23"/>
      <c r="I5" s="1" t="s">
        <v>0</v>
      </c>
      <c r="J5" s="43" t="s">
        <v>321</v>
      </c>
      <c r="K5" s="23"/>
      <c r="L5" s="23"/>
      <c r="M5" s="23"/>
      <c r="N5" s="23"/>
    </row>
    <row r="6" spans="1:14" ht="17.100000000000001" customHeight="1" x14ac:dyDescent="0.15">
      <c r="A6" s="1" t="s">
        <v>2</v>
      </c>
      <c r="B6" s="44">
        <v>41497309</v>
      </c>
      <c r="E6" s="45"/>
      <c r="F6" s="45"/>
      <c r="I6" s="1" t="s">
        <v>2</v>
      </c>
      <c r="J6" s="46">
        <v>40439930</v>
      </c>
      <c r="M6" s="47"/>
      <c r="N6" s="47"/>
    </row>
    <row r="7" spans="1:14" ht="17.100000000000001" customHeight="1" x14ac:dyDescent="0.15">
      <c r="A7" s="1" t="s">
        <v>3</v>
      </c>
      <c r="B7" s="44">
        <v>16400895</v>
      </c>
      <c r="E7" s="45"/>
      <c r="F7" s="45"/>
      <c r="I7" s="1" t="s">
        <v>20</v>
      </c>
      <c r="J7" s="46">
        <v>242383</v>
      </c>
      <c r="M7" s="47"/>
      <c r="N7" s="47"/>
    </row>
    <row r="8" spans="1:14" ht="17.100000000000001" customHeight="1" x14ac:dyDescent="0.15">
      <c r="A8" s="1" t="s">
        <v>4</v>
      </c>
      <c r="B8" s="44">
        <v>405081</v>
      </c>
      <c r="E8" s="45"/>
      <c r="F8" s="45"/>
      <c r="I8" s="1" t="s">
        <v>21</v>
      </c>
      <c r="J8" s="46">
        <v>4880481</v>
      </c>
      <c r="M8" s="47"/>
      <c r="N8" s="47"/>
    </row>
    <row r="9" spans="1:14" ht="17.100000000000001" customHeight="1" x14ac:dyDescent="0.15">
      <c r="A9" s="1" t="s">
        <v>5</v>
      </c>
      <c r="B9" s="44">
        <v>25280</v>
      </c>
      <c r="E9" s="45"/>
      <c r="F9" s="45"/>
      <c r="I9" s="1" t="s">
        <v>22</v>
      </c>
      <c r="J9" s="46">
        <v>15311897</v>
      </c>
      <c r="M9" s="47"/>
      <c r="N9" s="47"/>
    </row>
    <row r="10" spans="1:14" ht="17.100000000000001" customHeight="1" x14ac:dyDescent="0.15">
      <c r="A10" s="1" t="s">
        <v>98</v>
      </c>
      <c r="B10" s="48">
        <v>120430</v>
      </c>
      <c r="E10" s="45"/>
      <c r="F10" s="45"/>
      <c r="I10" s="1" t="s">
        <v>23</v>
      </c>
      <c r="J10" s="46">
        <v>4533203</v>
      </c>
      <c r="M10" s="47"/>
      <c r="N10" s="47"/>
    </row>
    <row r="11" spans="1:14" ht="17.100000000000001" customHeight="1" x14ac:dyDescent="0.15">
      <c r="A11" s="1" t="s">
        <v>97</v>
      </c>
      <c r="B11" s="48">
        <v>190919</v>
      </c>
      <c r="E11" s="45"/>
      <c r="F11" s="45"/>
      <c r="I11" s="1" t="s">
        <v>24</v>
      </c>
      <c r="J11" s="46">
        <v>57799</v>
      </c>
      <c r="M11" s="47"/>
      <c r="N11" s="47"/>
    </row>
    <row r="12" spans="1:14" ht="17.100000000000001" customHeight="1" x14ac:dyDescent="0.15">
      <c r="A12" s="1" t="s">
        <v>6</v>
      </c>
      <c r="B12" s="44">
        <v>2545443</v>
      </c>
      <c r="E12" s="45"/>
      <c r="F12" s="45"/>
      <c r="I12" s="1" t="s">
        <v>36</v>
      </c>
      <c r="J12" s="46">
        <v>948202</v>
      </c>
      <c r="M12" s="47"/>
      <c r="N12" s="47"/>
    </row>
    <row r="13" spans="1:14" ht="17.100000000000001" customHeight="1" x14ac:dyDescent="0.15">
      <c r="A13" s="1" t="s">
        <v>260</v>
      </c>
      <c r="B13" s="8">
        <v>261836</v>
      </c>
      <c r="E13" s="45"/>
      <c r="F13" s="45"/>
      <c r="I13" s="1" t="s">
        <v>25</v>
      </c>
      <c r="J13" s="46">
        <v>821359</v>
      </c>
      <c r="M13" s="47"/>
      <c r="N13" s="47"/>
    </row>
    <row r="14" spans="1:14" ht="17.100000000000001" customHeight="1" x14ac:dyDescent="0.15">
      <c r="A14" s="1" t="s">
        <v>7</v>
      </c>
      <c r="B14" s="44">
        <v>31573</v>
      </c>
      <c r="E14" s="45"/>
      <c r="F14" s="45"/>
      <c r="I14" s="1" t="s">
        <v>26</v>
      </c>
      <c r="J14" s="46">
        <v>4424994</v>
      </c>
      <c r="M14" s="47"/>
      <c r="N14" s="47"/>
    </row>
    <row r="15" spans="1:14" ht="17.100000000000001" customHeight="1" x14ac:dyDescent="0.15">
      <c r="A15" s="1" t="s">
        <v>8</v>
      </c>
      <c r="B15" s="48">
        <v>0</v>
      </c>
      <c r="E15" s="45"/>
      <c r="F15" s="45"/>
      <c r="I15" s="1" t="s">
        <v>27</v>
      </c>
      <c r="J15" s="46">
        <v>1875757</v>
      </c>
      <c r="M15" s="47"/>
      <c r="N15" s="47"/>
    </row>
    <row r="16" spans="1:14" ht="17.100000000000001" customHeight="1" x14ac:dyDescent="0.15">
      <c r="A16" s="1" t="s">
        <v>32</v>
      </c>
      <c r="B16" s="44">
        <v>0</v>
      </c>
      <c r="E16" s="45"/>
      <c r="F16" s="45"/>
      <c r="I16" s="1" t="s">
        <v>28</v>
      </c>
      <c r="J16" s="46">
        <v>4481437</v>
      </c>
      <c r="M16" s="47"/>
      <c r="N16" s="47"/>
    </row>
    <row r="17" spans="1:14" ht="17.100000000000001" customHeight="1" x14ac:dyDescent="0.15">
      <c r="A17" s="1" t="s">
        <v>254</v>
      </c>
      <c r="B17" s="44">
        <v>71354</v>
      </c>
      <c r="E17" s="45"/>
      <c r="F17" s="45"/>
      <c r="I17" s="1" t="s">
        <v>29</v>
      </c>
      <c r="J17" s="46">
        <v>201321</v>
      </c>
      <c r="M17" s="47"/>
      <c r="N17" s="47"/>
    </row>
    <row r="18" spans="1:14" ht="17.100000000000001" customHeight="1" x14ac:dyDescent="0.15">
      <c r="A18" s="1" t="s">
        <v>9</v>
      </c>
      <c r="B18" s="44">
        <v>129813</v>
      </c>
      <c r="E18" s="45"/>
      <c r="F18" s="45"/>
      <c r="I18" s="1" t="s">
        <v>30</v>
      </c>
      <c r="J18" s="46">
        <v>2661098</v>
      </c>
      <c r="M18" s="47"/>
      <c r="N18" s="47"/>
    </row>
    <row r="19" spans="1:14" ht="17.100000000000001" customHeight="1" x14ac:dyDescent="0.15">
      <c r="A19" s="49" t="s">
        <v>102</v>
      </c>
      <c r="B19" s="44">
        <v>3965477</v>
      </c>
      <c r="E19" s="45"/>
      <c r="F19" s="45"/>
      <c r="I19" t="s">
        <v>252</v>
      </c>
    </row>
    <row r="20" spans="1:14" ht="17.100000000000001" customHeight="1" x14ac:dyDescent="0.15">
      <c r="A20" s="1" t="s">
        <v>10</v>
      </c>
      <c r="B20" s="44">
        <v>13591</v>
      </c>
      <c r="E20" s="45"/>
      <c r="F20" s="45"/>
    </row>
    <row r="21" spans="1:14" ht="17.100000000000001" customHeight="1" x14ac:dyDescent="0.15">
      <c r="A21" s="1" t="s">
        <v>33</v>
      </c>
      <c r="B21" s="44">
        <v>158457</v>
      </c>
      <c r="E21" s="45"/>
      <c r="F21" s="45"/>
    </row>
    <row r="22" spans="1:14" ht="17.100000000000001" customHeight="1" x14ac:dyDescent="0.15">
      <c r="A22" s="1" t="s">
        <v>34</v>
      </c>
      <c r="B22" s="44">
        <v>198731</v>
      </c>
      <c r="E22" s="45"/>
      <c r="F22" s="45"/>
    </row>
    <row r="23" spans="1:14" ht="17.100000000000001" customHeight="1" x14ac:dyDescent="0.15">
      <c r="A23" s="1" t="s">
        <v>11</v>
      </c>
      <c r="B23" s="44">
        <v>7925624</v>
      </c>
      <c r="E23" s="45"/>
      <c r="F23" s="45"/>
    </row>
    <row r="24" spans="1:14" ht="17.100000000000001" customHeight="1" x14ac:dyDescent="0.15">
      <c r="A24" s="1" t="s">
        <v>12</v>
      </c>
      <c r="B24" s="44">
        <v>3217448</v>
      </c>
      <c r="E24" s="45"/>
      <c r="F24" s="45"/>
    </row>
    <row r="25" spans="1:14" ht="17.100000000000001" customHeight="1" x14ac:dyDescent="0.15">
      <c r="A25" s="1" t="s">
        <v>35</v>
      </c>
      <c r="B25" s="44">
        <v>63102</v>
      </c>
      <c r="E25" s="45"/>
      <c r="F25" s="45"/>
    </row>
    <row r="26" spans="1:14" ht="17.100000000000001" customHeight="1" x14ac:dyDescent="0.15">
      <c r="A26" s="1" t="s">
        <v>18</v>
      </c>
      <c r="B26" s="44">
        <v>1391217</v>
      </c>
      <c r="E26" s="45"/>
      <c r="F26" s="45"/>
    </row>
    <row r="27" spans="1:14" ht="17.100000000000001" customHeight="1" x14ac:dyDescent="0.15">
      <c r="A27" s="1" t="s">
        <v>13</v>
      </c>
      <c r="B27" s="44">
        <v>561094</v>
      </c>
      <c r="E27" s="45"/>
      <c r="F27" s="45"/>
    </row>
    <row r="28" spans="1:14" ht="17.100000000000001" customHeight="1" x14ac:dyDescent="0.15">
      <c r="A28" s="1" t="s">
        <v>14</v>
      </c>
      <c r="B28" s="44">
        <v>1118614</v>
      </c>
      <c r="E28" s="45"/>
      <c r="F28" s="45"/>
    </row>
    <row r="29" spans="1:14" ht="17.100000000000001" customHeight="1" x14ac:dyDescent="0.15">
      <c r="A29" s="1" t="s">
        <v>15</v>
      </c>
      <c r="B29" s="44">
        <v>968230</v>
      </c>
      <c r="E29" s="45"/>
      <c r="F29" s="45"/>
    </row>
    <row r="30" spans="1:14" ht="17.100000000000001" customHeight="1" x14ac:dyDescent="0.15">
      <c r="A30" s="1" t="s">
        <v>16</v>
      </c>
      <c r="B30" s="44">
        <v>1733100</v>
      </c>
      <c r="E30" s="45"/>
      <c r="F30" s="45"/>
    </row>
    <row r="31" spans="1:14" ht="17.100000000000001" customHeight="1" x14ac:dyDescent="0.15">
      <c r="A31" t="s">
        <v>252</v>
      </c>
    </row>
    <row r="32" spans="1:14" ht="17.25" customHeight="1" x14ac:dyDescent="0.2">
      <c r="A32" s="3"/>
      <c r="B32" s="2"/>
      <c r="C32" s="38"/>
      <c r="D32" s="38"/>
      <c r="E32" s="38"/>
      <c r="F32" s="38"/>
      <c r="G32" s="38"/>
      <c r="H32" s="38"/>
      <c r="I32" s="38"/>
      <c r="J32" s="38"/>
      <c r="K32" s="38"/>
      <c r="L32" s="38"/>
      <c r="M32" s="38"/>
      <c r="N32" s="39"/>
    </row>
    <row r="33" spans="1:14" ht="17.25" customHeight="1" x14ac:dyDescent="0.2">
      <c r="A33" s="3"/>
      <c r="B33" s="2"/>
      <c r="C33" s="38"/>
      <c r="D33" s="38"/>
      <c r="E33" s="38"/>
      <c r="F33" s="38"/>
      <c r="G33" s="38"/>
      <c r="H33" s="38"/>
      <c r="I33" s="38"/>
      <c r="J33" s="38"/>
      <c r="K33" s="38"/>
      <c r="L33" s="38"/>
      <c r="M33" s="38"/>
      <c r="N33" s="39"/>
    </row>
    <row r="34" spans="1:14" ht="17.25" customHeight="1" x14ac:dyDescent="0.2">
      <c r="A34" s="3"/>
      <c r="B34" s="2"/>
      <c r="C34" s="38"/>
      <c r="D34" s="38"/>
      <c r="E34" s="38"/>
      <c r="F34" s="38"/>
      <c r="G34" s="38"/>
      <c r="H34" s="38"/>
      <c r="I34" s="38"/>
      <c r="J34" s="38"/>
      <c r="K34" s="38"/>
      <c r="L34" s="38"/>
      <c r="M34" s="38"/>
      <c r="N34" s="39"/>
    </row>
    <row r="35" spans="1:14" ht="17.25" customHeight="1" x14ac:dyDescent="0.2">
      <c r="A35" s="3"/>
      <c r="B35" s="2"/>
      <c r="C35" s="38"/>
      <c r="D35" s="38"/>
      <c r="E35" s="38"/>
      <c r="F35" s="38"/>
      <c r="G35" s="38"/>
      <c r="H35" s="38"/>
      <c r="I35" s="38"/>
      <c r="J35" s="38"/>
      <c r="K35" s="38"/>
      <c r="L35" s="38"/>
      <c r="M35" s="38"/>
      <c r="N35" s="39"/>
    </row>
    <row r="36" spans="1:14" ht="17.25" customHeight="1" x14ac:dyDescent="0.2">
      <c r="A36" s="3"/>
      <c r="B36" s="2"/>
      <c r="C36" s="38"/>
      <c r="D36" s="38"/>
      <c r="E36" s="38"/>
      <c r="F36" s="38"/>
      <c r="G36" s="38"/>
      <c r="H36" s="38"/>
      <c r="I36" s="38"/>
      <c r="J36" s="38"/>
      <c r="K36" s="38"/>
      <c r="L36" s="38"/>
      <c r="M36" s="38"/>
      <c r="N36" s="39"/>
    </row>
    <row r="37" spans="1:14" ht="17.25" customHeight="1" x14ac:dyDescent="0.2">
      <c r="A37" s="3"/>
      <c r="B37" s="2"/>
      <c r="C37" s="38"/>
      <c r="D37" s="38"/>
      <c r="E37" s="38"/>
      <c r="F37" s="38"/>
      <c r="G37" s="38"/>
      <c r="H37" s="38"/>
      <c r="I37" s="38"/>
      <c r="J37" s="38"/>
      <c r="K37" s="38"/>
      <c r="L37" s="38"/>
      <c r="M37" s="38"/>
      <c r="N37" s="39"/>
    </row>
    <row r="38" spans="1:14" ht="17.25" customHeight="1" x14ac:dyDescent="0.2">
      <c r="A38" s="3"/>
      <c r="B38" s="2"/>
      <c r="C38" s="38"/>
      <c r="D38" s="38"/>
      <c r="E38" s="38"/>
      <c r="F38" s="38"/>
      <c r="G38" s="38"/>
      <c r="H38" s="38"/>
      <c r="I38" s="38"/>
      <c r="J38" s="38"/>
      <c r="K38" s="38"/>
      <c r="L38" s="38"/>
      <c r="M38" s="38"/>
      <c r="N38" s="39"/>
    </row>
    <row r="39" spans="1:14" ht="17.25" customHeight="1" x14ac:dyDescent="0.2">
      <c r="A39" s="3"/>
      <c r="B39" s="2"/>
      <c r="C39" s="38"/>
      <c r="D39" s="38"/>
      <c r="E39" s="38"/>
      <c r="F39" s="38"/>
      <c r="G39" s="38"/>
      <c r="H39" s="38"/>
      <c r="I39" s="38"/>
      <c r="J39" s="38"/>
      <c r="K39" s="38"/>
      <c r="L39" s="38"/>
      <c r="M39" s="38"/>
      <c r="N39" s="39"/>
    </row>
    <row r="40" spans="1:14" ht="17.25" customHeight="1" x14ac:dyDescent="0.2">
      <c r="A40" s="3"/>
      <c r="B40" s="2"/>
      <c r="C40" s="38"/>
      <c r="D40" s="38"/>
      <c r="E40" s="38"/>
      <c r="F40" s="38"/>
      <c r="G40" s="38"/>
      <c r="H40" s="38"/>
      <c r="I40" s="38"/>
      <c r="J40" s="38"/>
      <c r="K40" s="38"/>
      <c r="L40" s="38"/>
      <c r="M40" s="38"/>
      <c r="N40" s="39"/>
    </row>
    <row r="41" spans="1:14" ht="17.25" customHeight="1" x14ac:dyDescent="0.2">
      <c r="A41" s="3"/>
      <c r="B41" s="2"/>
      <c r="C41" s="38"/>
      <c r="D41" s="38"/>
      <c r="E41" s="38"/>
      <c r="F41" s="38"/>
      <c r="G41" s="38"/>
      <c r="H41" s="38"/>
      <c r="I41" s="38"/>
      <c r="J41" s="38"/>
      <c r="K41" s="38"/>
      <c r="L41" s="38"/>
      <c r="M41" s="38"/>
      <c r="N41" s="39"/>
    </row>
    <row r="42" spans="1:14" ht="17.25" customHeight="1" x14ac:dyDescent="0.2">
      <c r="A42" s="3"/>
      <c r="B42" s="2"/>
      <c r="C42" s="38"/>
      <c r="D42" s="38"/>
      <c r="E42" s="38"/>
      <c r="F42" s="38"/>
      <c r="G42" s="38"/>
      <c r="H42" s="38"/>
      <c r="I42" s="38"/>
      <c r="J42" s="38"/>
      <c r="K42" s="38"/>
      <c r="L42" s="38"/>
      <c r="M42" s="38"/>
      <c r="N42" s="39"/>
    </row>
    <row r="43" spans="1:14" ht="17.25" customHeight="1" x14ac:dyDescent="0.2">
      <c r="A43" s="3" t="s">
        <v>130</v>
      </c>
      <c r="B43" s="2"/>
      <c r="C43" s="38"/>
      <c r="D43" s="38"/>
      <c r="E43" s="38"/>
      <c r="F43" s="38"/>
      <c r="G43" s="38"/>
      <c r="H43" s="38"/>
      <c r="I43" s="38"/>
      <c r="J43" s="38"/>
      <c r="K43" s="38"/>
      <c r="L43" s="38"/>
      <c r="M43" s="38"/>
      <c r="N43" s="39"/>
    </row>
    <row r="44" spans="1:14" ht="12.95" customHeight="1" x14ac:dyDescent="0.2">
      <c r="A44" s="2"/>
      <c r="B44" s="2"/>
      <c r="C44" s="41"/>
      <c r="D44" s="2"/>
    </row>
    <row r="45" spans="1:14" ht="17.100000000000001" customHeight="1" x14ac:dyDescent="0.15">
      <c r="A45" s="40"/>
      <c r="B45" s="41" t="s">
        <v>17</v>
      </c>
      <c r="F45" s="10" t="s">
        <v>31</v>
      </c>
      <c r="I45" s="40"/>
      <c r="J45" s="41" t="s">
        <v>19</v>
      </c>
      <c r="N45" s="10" t="s">
        <v>31</v>
      </c>
    </row>
    <row r="46" spans="1:14" ht="17.100000000000001" customHeight="1" x14ac:dyDescent="0.15">
      <c r="A46" s="42" t="s">
        <v>0</v>
      </c>
      <c r="B46" s="43" t="s">
        <v>259</v>
      </c>
      <c r="C46" s="43" t="s">
        <v>278</v>
      </c>
      <c r="D46" s="43" t="s">
        <v>308</v>
      </c>
      <c r="E46" s="43" t="s">
        <v>313</v>
      </c>
      <c r="F46" s="43" t="s">
        <v>317</v>
      </c>
      <c r="I46" s="1" t="s">
        <v>0</v>
      </c>
      <c r="J46" s="43" t="s">
        <v>259</v>
      </c>
      <c r="K46" s="43" t="s">
        <v>278</v>
      </c>
      <c r="L46" s="43" t="s">
        <v>308</v>
      </c>
      <c r="M46" s="43" t="s">
        <v>313</v>
      </c>
      <c r="N46" s="43" t="s">
        <v>317</v>
      </c>
    </row>
    <row r="47" spans="1:14" ht="17.100000000000001" customHeight="1" x14ac:dyDescent="0.15">
      <c r="A47" s="1" t="s">
        <v>2</v>
      </c>
      <c r="B47" s="44">
        <v>47041388</v>
      </c>
      <c r="C47" s="46">
        <v>41519256</v>
      </c>
      <c r="D47" s="46">
        <v>39848404</v>
      </c>
      <c r="E47" s="50">
        <f>SUM(E48:E71)</f>
        <v>41968294</v>
      </c>
      <c r="F47" s="50">
        <v>41886814</v>
      </c>
      <c r="I47" s="1" t="s">
        <v>2</v>
      </c>
      <c r="J47" s="46">
        <v>45568037</v>
      </c>
      <c r="K47" s="46">
        <v>39867505</v>
      </c>
      <c r="L47" s="46">
        <v>37834148</v>
      </c>
      <c r="M47" s="51">
        <f>SUM(M48:M59)</f>
        <v>40235878</v>
      </c>
      <c r="N47" s="51">
        <v>40768200</v>
      </c>
    </row>
    <row r="48" spans="1:14" ht="17.100000000000001" customHeight="1" x14ac:dyDescent="0.15">
      <c r="A48" s="1" t="s">
        <v>3</v>
      </c>
      <c r="B48" s="44">
        <v>15214539</v>
      </c>
      <c r="C48" s="46">
        <v>14933301</v>
      </c>
      <c r="D48" s="46">
        <v>15427563</v>
      </c>
      <c r="E48" s="50">
        <v>15691996</v>
      </c>
      <c r="F48" s="50">
        <v>15452925</v>
      </c>
      <c r="I48" s="1" t="s">
        <v>20</v>
      </c>
      <c r="J48" s="46">
        <v>223623</v>
      </c>
      <c r="K48" s="46">
        <v>221998</v>
      </c>
      <c r="L48" s="46">
        <v>233579</v>
      </c>
      <c r="M48" s="51">
        <v>229405</v>
      </c>
      <c r="N48" s="51">
        <v>227725</v>
      </c>
    </row>
    <row r="49" spans="1:14" ht="17.100000000000001" customHeight="1" x14ac:dyDescent="0.15">
      <c r="A49" s="1" t="s">
        <v>4</v>
      </c>
      <c r="B49" s="44">
        <v>393582</v>
      </c>
      <c r="C49" s="46">
        <v>399973</v>
      </c>
      <c r="D49" s="46">
        <v>395054</v>
      </c>
      <c r="E49" s="50">
        <v>401553</v>
      </c>
      <c r="F49" s="50">
        <v>400982</v>
      </c>
      <c r="I49" s="1" t="s">
        <v>21</v>
      </c>
      <c r="J49" s="46">
        <v>13087916</v>
      </c>
      <c r="K49" s="46">
        <v>4779930</v>
      </c>
      <c r="L49" s="46">
        <v>4415337</v>
      </c>
      <c r="M49" s="51">
        <v>4542693</v>
      </c>
      <c r="N49" s="51">
        <v>4585128</v>
      </c>
    </row>
    <row r="50" spans="1:14" ht="17.100000000000001" customHeight="1" x14ac:dyDescent="0.15">
      <c r="A50" s="1" t="s">
        <v>5</v>
      </c>
      <c r="B50" s="44">
        <v>11527</v>
      </c>
      <c r="C50" s="46">
        <v>8859</v>
      </c>
      <c r="D50" s="46">
        <v>6258</v>
      </c>
      <c r="E50" s="50">
        <v>5330</v>
      </c>
      <c r="F50" s="50">
        <v>6464</v>
      </c>
      <c r="I50" s="1" t="s">
        <v>22</v>
      </c>
      <c r="J50" s="46">
        <v>10594039</v>
      </c>
      <c r="K50" s="46">
        <v>13761862</v>
      </c>
      <c r="L50" s="46">
        <v>11937549</v>
      </c>
      <c r="M50" s="51">
        <v>12585614</v>
      </c>
      <c r="N50" s="51">
        <v>14858753</v>
      </c>
    </row>
    <row r="51" spans="1:14" ht="17.100000000000001" customHeight="1" x14ac:dyDescent="0.15">
      <c r="A51" s="1" t="s">
        <v>98</v>
      </c>
      <c r="B51" s="48">
        <v>49175</v>
      </c>
      <c r="C51" s="46">
        <v>75421</v>
      </c>
      <c r="D51" s="46">
        <v>69858</v>
      </c>
      <c r="E51" s="50">
        <v>82534</v>
      </c>
      <c r="F51" s="50">
        <v>118915</v>
      </c>
      <c r="I51" s="1" t="s">
        <v>23</v>
      </c>
      <c r="J51" s="46">
        <v>5000570</v>
      </c>
      <c r="K51" s="46">
        <v>5376096</v>
      </c>
      <c r="L51" s="46">
        <v>5605511</v>
      </c>
      <c r="M51" s="51">
        <v>5741673</v>
      </c>
      <c r="N51" s="51">
        <v>4838182</v>
      </c>
    </row>
    <row r="52" spans="1:14" ht="17.100000000000001" customHeight="1" x14ac:dyDescent="0.15">
      <c r="A52" s="1" t="s">
        <v>97</v>
      </c>
      <c r="B52" s="48">
        <v>66937</v>
      </c>
      <c r="C52" s="46">
        <v>107723</v>
      </c>
      <c r="D52" s="46">
        <v>71018</v>
      </c>
      <c r="E52" s="50">
        <v>133524</v>
      </c>
      <c r="F52" s="50">
        <v>205009</v>
      </c>
      <c r="I52" s="1" t="s">
        <v>24</v>
      </c>
      <c r="J52" s="46">
        <v>71762</v>
      </c>
      <c r="K52" s="46">
        <v>76123</v>
      </c>
      <c r="L52" s="46">
        <v>81537</v>
      </c>
      <c r="M52" s="51">
        <v>71016</v>
      </c>
      <c r="N52" s="51">
        <v>74161</v>
      </c>
    </row>
    <row r="53" spans="1:14" ht="17.100000000000001" customHeight="1" x14ac:dyDescent="0.15">
      <c r="A53" s="1" t="s">
        <v>6</v>
      </c>
      <c r="B53" s="44">
        <v>1896999</v>
      </c>
      <c r="C53" s="46">
        <v>243490</v>
      </c>
      <c r="D53" s="46">
        <v>258761</v>
      </c>
      <c r="E53" s="50">
        <v>2241736</v>
      </c>
      <c r="F53" s="50">
        <v>2357083</v>
      </c>
      <c r="I53" s="1" t="s">
        <v>36</v>
      </c>
      <c r="J53" s="46">
        <v>682124</v>
      </c>
      <c r="K53" s="46">
        <v>718405</v>
      </c>
      <c r="L53" s="46">
        <v>610757</v>
      </c>
      <c r="M53" s="51">
        <v>690751</v>
      </c>
      <c r="N53" s="51">
        <v>696313</v>
      </c>
    </row>
    <row r="54" spans="1:14" ht="17.100000000000001" customHeight="1" x14ac:dyDescent="0.15">
      <c r="A54" s="1" t="s">
        <v>260</v>
      </c>
      <c r="B54" s="8">
        <v>150314</v>
      </c>
      <c r="C54" s="46">
        <v>2082924</v>
      </c>
      <c r="D54" s="46">
        <v>2218839</v>
      </c>
      <c r="E54" s="50">
        <v>236222</v>
      </c>
      <c r="F54" s="50">
        <v>271625</v>
      </c>
      <c r="I54" s="1" t="s">
        <v>25</v>
      </c>
      <c r="J54" s="46">
        <v>1180916</v>
      </c>
      <c r="K54" s="46">
        <v>925443</v>
      </c>
      <c r="L54" s="46">
        <v>687876</v>
      </c>
      <c r="M54" s="51">
        <v>713350</v>
      </c>
      <c r="N54" s="51">
        <v>495957</v>
      </c>
    </row>
    <row r="55" spans="1:14" ht="17.100000000000001" customHeight="1" x14ac:dyDescent="0.15">
      <c r="A55" s="1" t="s">
        <v>7</v>
      </c>
      <c r="B55" s="44">
        <v>1896999</v>
      </c>
      <c r="C55" s="46">
        <v>30464</v>
      </c>
      <c r="D55" s="46">
        <v>32589</v>
      </c>
      <c r="E55" s="50">
        <v>30875</v>
      </c>
      <c r="F55" s="50">
        <v>30412</v>
      </c>
      <c r="I55" s="1" t="s">
        <v>26</v>
      </c>
      <c r="J55" s="46">
        <v>4149234</v>
      </c>
      <c r="K55" s="46">
        <v>3971292</v>
      </c>
      <c r="L55" s="46">
        <v>3985815</v>
      </c>
      <c r="M55" s="51">
        <v>4379926</v>
      </c>
      <c r="N55" s="51">
        <v>5057045</v>
      </c>
    </row>
    <row r="56" spans="1:14" ht="17.100000000000001" customHeight="1" x14ac:dyDescent="0.15">
      <c r="A56" s="1" t="s">
        <v>8</v>
      </c>
      <c r="B56" s="48">
        <v>0</v>
      </c>
      <c r="C56" s="46">
        <v>0</v>
      </c>
      <c r="D56" s="46">
        <v>0</v>
      </c>
      <c r="E56" s="50">
        <v>0</v>
      </c>
      <c r="F56" s="50">
        <v>0</v>
      </c>
      <c r="I56" s="1" t="s">
        <v>27</v>
      </c>
      <c r="J56" s="46">
        <v>1495763</v>
      </c>
      <c r="K56" s="46">
        <v>1671922</v>
      </c>
      <c r="L56" s="46">
        <v>2014905</v>
      </c>
      <c r="M56" s="51">
        <v>1981741</v>
      </c>
      <c r="N56" s="51">
        <v>1782487</v>
      </c>
    </row>
    <row r="57" spans="1:14" ht="17.100000000000001" customHeight="1" x14ac:dyDescent="0.15">
      <c r="A57" s="1" t="s">
        <v>32</v>
      </c>
      <c r="B57" s="44">
        <v>0</v>
      </c>
      <c r="C57" s="46">
        <v>0</v>
      </c>
      <c r="D57" s="46">
        <v>0</v>
      </c>
      <c r="E57" s="50">
        <v>0</v>
      </c>
      <c r="F57" s="50">
        <v>0</v>
      </c>
      <c r="I57" s="1" t="s">
        <v>28</v>
      </c>
      <c r="J57" s="46">
        <v>6063012</v>
      </c>
      <c r="K57" s="46">
        <v>5396636</v>
      </c>
      <c r="L57" s="46">
        <v>5020503</v>
      </c>
      <c r="M57" s="51">
        <v>5815367</v>
      </c>
      <c r="N57" s="51">
        <v>5354467</v>
      </c>
    </row>
    <row r="58" spans="1:14" ht="17.100000000000001" customHeight="1" x14ac:dyDescent="0.15">
      <c r="A58" s="1" t="s">
        <v>254</v>
      </c>
      <c r="B58" s="44">
        <v>44419</v>
      </c>
      <c r="C58" s="46">
        <v>43728</v>
      </c>
      <c r="D58" s="46">
        <v>53602</v>
      </c>
      <c r="E58" s="50">
        <v>61828</v>
      </c>
      <c r="F58" s="50">
        <v>74987</v>
      </c>
      <c r="I58" s="1" t="s">
        <v>29</v>
      </c>
      <c r="J58" s="46">
        <v>29456</v>
      </c>
      <c r="K58" s="46">
        <v>75286</v>
      </c>
      <c r="L58" s="46">
        <v>351162</v>
      </c>
      <c r="M58" s="51">
        <v>647169</v>
      </c>
      <c r="N58" s="51">
        <v>143345</v>
      </c>
    </row>
    <row r="59" spans="1:14" ht="17.100000000000001" customHeight="1" x14ac:dyDescent="0.15">
      <c r="A59" s="1" t="s">
        <v>9</v>
      </c>
      <c r="B59" s="44">
        <v>136949</v>
      </c>
      <c r="C59" s="46">
        <v>315023</v>
      </c>
      <c r="D59" s="46">
        <v>144080</v>
      </c>
      <c r="E59" s="50">
        <v>146522</v>
      </c>
      <c r="F59" s="50">
        <v>576906</v>
      </c>
      <c r="I59" s="1" t="s">
        <v>30</v>
      </c>
      <c r="J59" s="46">
        <v>2989623</v>
      </c>
      <c r="K59" s="46">
        <v>2892515</v>
      </c>
      <c r="L59" s="46">
        <v>2889618</v>
      </c>
      <c r="M59" s="51">
        <v>2837173</v>
      </c>
      <c r="N59" s="51">
        <v>2654637</v>
      </c>
    </row>
    <row r="60" spans="1:14" ht="17.100000000000001" customHeight="1" x14ac:dyDescent="0.15">
      <c r="A60" s="49" t="s">
        <v>102</v>
      </c>
      <c r="B60" s="44">
        <v>2557168</v>
      </c>
      <c r="C60" s="46">
        <v>3559576</v>
      </c>
      <c r="D60" s="46">
        <v>3773039</v>
      </c>
      <c r="E60" s="50">
        <v>3587390</v>
      </c>
      <c r="F60" s="50">
        <v>3775591</v>
      </c>
      <c r="I60" t="s">
        <v>252</v>
      </c>
    </row>
    <row r="61" spans="1:14" ht="17.100000000000001" customHeight="1" x14ac:dyDescent="0.15">
      <c r="A61" s="1" t="s">
        <v>10</v>
      </c>
      <c r="B61" s="44">
        <v>18362</v>
      </c>
      <c r="C61" s="46">
        <v>17421</v>
      </c>
      <c r="D61" s="46">
        <v>20395</v>
      </c>
      <c r="E61" s="50">
        <v>15144</v>
      </c>
      <c r="F61" s="50">
        <v>14392</v>
      </c>
    </row>
    <row r="62" spans="1:14" ht="17.100000000000001" customHeight="1" x14ac:dyDescent="0.15">
      <c r="A62" s="1" t="s">
        <v>33</v>
      </c>
      <c r="B62" s="44">
        <v>209666</v>
      </c>
      <c r="C62" s="46">
        <v>202911</v>
      </c>
      <c r="D62" s="46">
        <v>172224</v>
      </c>
      <c r="E62" s="50">
        <v>170673</v>
      </c>
      <c r="F62" s="50">
        <v>154026</v>
      </c>
    </row>
    <row r="63" spans="1:14" ht="17.100000000000001" customHeight="1" x14ac:dyDescent="0.15">
      <c r="A63" s="1" t="s">
        <v>34</v>
      </c>
      <c r="B63" s="44">
        <v>188117</v>
      </c>
      <c r="C63" s="46">
        <v>185144</v>
      </c>
      <c r="D63" s="46">
        <v>217950</v>
      </c>
      <c r="E63" s="50">
        <v>213224</v>
      </c>
      <c r="F63" s="50">
        <v>197060</v>
      </c>
    </row>
    <row r="64" spans="1:14" ht="17.100000000000001" customHeight="1" x14ac:dyDescent="0.15">
      <c r="A64" s="1" t="s">
        <v>11</v>
      </c>
      <c r="B64" s="44">
        <v>15374624</v>
      </c>
      <c r="C64" s="46">
        <v>9295980</v>
      </c>
      <c r="D64" s="46">
        <v>7144624</v>
      </c>
      <c r="E64" s="50">
        <v>7241965</v>
      </c>
      <c r="F64" s="50">
        <v>7603708</v>
      </c>
    </row>
    <row r="65" spans="1:6" ht="17.100000000000001" customHeight="1" x14ac:dyDescent="0.15">
      <c r="A65" s="1" t="s">
        <v>12</v>
      </c>
      <c r="B65" s="44">
        <v>2609838</v>
      </c>
      <c r="C65" s="46">
        <v>2621771</v>
      </c>
      <c r="D65" s="46">
        <v>2640568</v>
      </c>
      <c r="E65" s="50">
        <v>2826618</v>
      </c>
      <c r="F65" s="50">
        <v>2839436</v>
      </c>
    </row>
    <row r="66" spans="1:6" ht="17.100000000000001" customHeight="1" x14ac:dyDescent="0.15">
      <c r="A66" s="1" t="s">
        <v>35</v>
      </c>
      <c r="B66" s="44">
        <v>87586</v>
      </c>
      <c r="C66" s="46">
        <v>46813</v>
      </c>
      <c r="D66" s="46">
        <v>36946</v>
      </c>
      <c r="E66" s="50">
        <v>162163</v>
      </c>
      <c r="F66" s="50">
        <v>53942</v>
      </c>
    </row>
    <row r="67" spans="1:6" ht="17.100000000000001" customHeight="1" x14ac:dyDescent="0.15">
      <c r="A67" s="1" t="s">
        <v>18</v>
      </c>
      <c r="B67" s="44">
        <v>822999</v>
      </c>
      <c r="C67" s="46">
        <v>1014868</v>
      </c>
      <c r="D67" s="46">
        <v>1150288</v>
      </c>
      <c r="E67" s="50">
        <v>1338193</v>
      </c>
      <c r="F67" s="50">
        <v>1554495</v>
      </c>
    </row>
    <row r="68" spans="1:6" ht="17.100000000000001" customHeight="1" x14ac:dyDescent="0.15">
      <c r="A68" s="1" t="s">
        <v>13</v>
      </c>
      <c r="B68" s="44">
        <v>796751</v>
      </c>
      <c r="C68" s="46">
        <v>617892</v>
      </c>
      <c r="D68" s="46">
        <v>475936</v>
      </c>
      <c r="E68" s="50">
        <v>858266</v>
      </c>
      <c r="F68" s="50">
        <v>463450</v>
      </c>
    </row>
    <row r="69" spans="1:6" ht="17.100000000000001" customHeight="1" x14ac:dyDescent="0.15">
      <c r="A69" s="1" t="s">
        <v>14</v>
      </c>
      <c r="B69" s="44">
        <v>1388121</v>
      </c>
      <c r="C69" s="46">
        <v>1473350</v>
      </c>
      <c r="D69" s="46">
        <v>1651751</v>
      </c>
      <c r="E69" s="50">
        <v>2014256</v>
      </c>
      <c r="F69" s="50">
        <v>1732416</v>
      </c>
    </row>
    <row r="70" spans="1:6" ht="17.100000000000001" customHeight="1" x14ac:dyDescent="0.15">
      <c r="A70" s="1" t="s">
        <v>15</v>
      </c>
      <c r="B70" s="44">
        <v>896163</v>
      </c>
      <c r="C70" s="46">
        <v>897324</v>
      </c>
      <c r="D70" s="46">
        <v>1046861</v>
      </c>
      <c r="E70" s="50">
        <v>984982</v>
      </c>
      <c r="F70" s="50">
        <v>1126491</v>
      </c>
    </row>
    <row r="71" spans="1:6" ht="17.100000000000001" customHeight="1" x14ac:dyDescent="0.15">
      <c r="A71" s="1" t="s">
        <v>16</v>
      </c>
      <c r="B71" s="44">
        <v>4101400</v>
      </c>
      <c r="C71" s="46">
        <v>3345300</v>
      </c>
      <c r="D71" s="46">
        <v>2840200</v>
      </c>
      <c r="E71" s="50">
        <v>3523300</v>
      </c>
      <c r="F71" s="50">
        <v>2876500</v>
      </c>
    </row>
    <row r="72" spans="1:6" ht="17.100000000000001" customHeight="1" x14ac:dyDescent="0.15">
      <c r="A72" t="s">
        <v>252</v>
      </c>
    </row>
    <row r="73" spans="1:6" ht="17.100000000000001" customHeight="1" x14ac:dyDescent="0.15"/>
    <row r="74" spans="1:6" ht="21" x14ac:dyDescent="0.2">
      <c r="A74" s="52"/>
      <c r="C74" s="41"/>
    </row>
    <row r="75" spans="1:6" ht="21" x14ac:dyDescent="0.2">
      <c r="A75" s="52"/>
      <c r="C75" s="41"/>
    </row>
    <row r="76" spans="1:6" ht="21" x14ac:dyDescent="0.2">
      <c r="A76" s="52"/>
      <c r="C76" s="41"/>
    </row>
    <row r="77" spans="1:6" ht="21" x14ac:dyDescent="0.2">
      <c r="A77" s="52"/>
      <c r="C77" s="41"/>
    </row>
    <row r="78" spans="1:6" ht="21" x14ac:dyDescent="0.2">
      <c r="A78" s="52"/>
      <c r="C78" s="41"/>
    </row>
    <row r="79" spans="1:6" ht="21" x14ac:dyDescent="0.2">
      <c r="A79" s="52"/>
      <c r="C79" s="41"/>
    </row>
    <row r="80" spans="1:6" ht="21" x14ac:dyDescent="0.2">
      <c r="A80" s="52"/>
      <c r="C80" s="41"/>
    </row>
    <row r="81" spans="1:14" ht="21" x14ac:dyDescent="0.2">
      <c r="A81" s="52"/>
      <c r="C81" s="41"/>
    </row>
    <row r="82" spans="1:14" ht="21" x14ac:dyDescent="0.2">
      <c r="A82" s="52"/>
      <c r="C82" s="41"/>
    </row>
    <row r="83" spans="1:14" ht="15.95" customHeight="1" x14ac:dyDescent="0.2">
      <c r="A83" s="2" t="s">
        <v>130</v>
      </c>
      <c r="B83" s="2"/>
      <c r="C83" s="41"/>
      <c r="D83" s="2"/>
    </row>
    <row r="84" spans="1:14" ht="12.95" customHeight="1" x14ac:dyDescent="0.2">
      <c r="A84" s="2"/>
      <c r="B84" s="2"/>
      <c r="C84" s="41"/>
      <c r="D84" s="2"/>
    </row>
    <row r="85" spans="1:14" ht="17.100000000000001" customHeight="1" x14ac:dyDescent="0.15">
      <c r="A85" s="40"/>
      <c r="B85" s="41" t="s">
        <v>17</v>
      </c>
      <c r="F85" s="10" t="s">
        <v>31</v>
      </c>
      <c r="I85" s="40"/>
      <c r="J85" s="41" t="s">
        <v>19</v>
      </c>
      <c r="M85" s="10"/>
      <c r="N85" s="10" t="s">
        <v>31</v>
      </c>
    </row>
    <row r="86" spans="1:14" ht="17.100000000000001" customHeight="1" x14ac:dyDescent="0.15">
      <c r="A86" s="42" t="s">
        <v>0</v>
      </c>
      <c r="B86" s="43" t="s">
        <v>128</v>
      </c>
      <c r="C86" s="8" t="s">
        <v>134</v>
      </c>
      <c r="D86" s="8" t="s">
        <v>242</v>
      </c>
      <c r="E86" s="8" t="s">
        <v>246</v>
      </c>
      <c r="F86" s="42" t="s">
        <v>255</v>
      </c>
      <c r="I86" s="1" t="s">
        <v>0</v>
      </c>
      <c r="J86" s="43" t="s">
        <v>128</v>
      </c>
      <c r="K86" s="8" t="s">
        <v>134</v>
      </c>
      <c r="L86" s="8" t="s">
        <v>242</v>
      </c>
      <c r="M86" s="8" t="s">
        <v>246</v>
      </c>
      <c r="N86" s="42" t="s">
        <v>255</v>
      </c>
    </row>
    <row r="87" spans="1:14" ht="17.100000000000001" customHeight="1" x14ac:dyDescent="0.15">
      <c r="A87" s="1" t="s">
        <v>2</v>
      </c>
      <c r="B87" s="44">
        <v>33780473</v>
      </c>
      <c r="C87" s="53">
        <v>33505845</v>
      </c>
      <c r="D87" s="54">
        <f>SUM(D88:D110)</f>
        <v>33979713.049999997</v>
      </c>
      <c r="E87" s="44">
        <v>34093100</v>
      </c>
      <c r="F87" s="44">
        <v>36558072</v>
      </c>
      <c r="I87" s="1" t="s">
        <v>2</v>
      </c>
      <c r="J87" s="44">
        <v>32508049</v>
      </c>
      <c r="K87" s="46">
        <v>32597472</v>
      </c>
      <c r="L87" s="46">
        <f>SUM(L88:L99)</f>
        <v>32707288.997000001</v>
      </c>
      <c r="M87" s="46">
        <v>32986982</v>
      </c>
      <c r="N87" s="44">
        <v>35169951</v>
      </c>
    </row>
    <row r="88" spans="1:14" ht="17.100000000000001" customHeight="1" x14ac:dyDescent="0.15">
      <c r="A88" s="1" t="s">
        <v>3</v>
      </c>
      <c r="B88" s="44">
        <v>14606048</v>
      </c>
      <c r="C88" s="53">
        <v>14874470</v>
      </c>
      <c r="D88" s="44">
        <v>15181968.317</v>
      </c>
      <c r="E88" s="44">
        <v>15370473</v>
      </c>
      <c r="F88" s="44">
        <v>15497457</v>
      </c>
      <c r="I88" s="1" t="s">
        <v>20</v>
      </c>
      <c r="J88" s="44">
        <v>245120</v>
      </c>
      <c r="K88" s="46">
        <v>254795</v>
      </c>
      <c r="L88" s="46">
        <v>238188.77</v>
      </c>
      <c r="M88" s="46">
        <v>240705</v>
      </c>
      <c r="N88" s="44">
        <v>254546</v>
      </c>
    </row>
    <row r="89" spans="1:14" ht="17.100000000000001" customHeight="1" x14ac:dyDescent="0.15">
      <c r="A89" s="1" t="s">
        <v>4</v>
      </c>
      <c r="B89" s="44">
        <v>387453</v>
      </c>
      <c r="C89" s="53">
        <v>383285</v>
      </c>
      <c r="D89" s="44">
        <v>381283</v>
      </c>
      <c r="E89" s="44">
        <v>392927</v>
      </c>
      <c r="F89" s="44">
        <v>392855</v>
      </c>
      <c r="I89" s="1" t="s">
        <v>21</v>
      </c>
      <c r="J89" s="44">
        <v>2806154</v>
      </c>
      <c r="K89" s="46">
        <v>3218244</v>
      </c>
      <c r="L89" s="46">
        <v>3026700.4169999999</v>
      </c>
      <c r="M89" s="46">
        <v>3658839</v>
      </c>
      <c r="N89" s="44">
        <v>4020449</v>
      </c>
    </row>
    <row r="90" spans="1:14" ht="17.100000000000001" customHeight="1" x14ac:dyDescent="0.15">
      <c r="A90" s="1" t="s">
        <v>5</v>
      </c>
      <c r="B90" s="44">
        <v>23610</v>
      </c>
      <c r="C90" s="53">
        <v>13839</v>
      </c>
      <c r="D90" s="44">
        <v>23421</v>
      </c>
      <c r="E90" s="44">
        <v>23935</v>
      </c>
      <c r="F90" s="44">
        <v>11513</v>
      </c>
      <c r="I90" s="1" t="s">
        <v>22</v>
      </c>
      <c r="J90" s="44">
        <v>8569954</v>
      </c>
      <c r="K90" s="46">
        <v>9487899</v>
      </c>
      <c r="L90" s="46">
        <v>9285627.5960000008</v>
      </c>
      <c r="M90" s="46">
        <v>9430434</v>
      </c>
      <c r="N90" s="44">
        <v>9598352</v>
      </c>
    </row>
    <row r="91" spans="1:14" ht="17.100000000000001" customHeight="1" x14ac:dyDescent="0.15">
      <c r="A91" s="1" t="s">
        <v>98</v>
      </c>
      <c r="B91" s="48">
        <v>66609</v>
      </c>
      <c r="C91" s="53">
        <v>41339</v>
      </c>
      <c r="D91" s="48">
        <v>58495</v>
      </c>
      <c r="E91" s="48">
        <v>45654</v>
      </c>
      <c r="F91" s="44">
        <v>53580</v>
      </c>
      <c r="I91" s="1" t="s">
        <v>23</v>
      </c>
      <c r="J91" s="44">
        <v>5319396</v>
      </c>
      <c r="K91" s="46">
        <v>4914815</v>
      </c>
      <c r="L91" s="46">
        <v>4969724.5350000001</v>
      </c>
      <c r="M91" s="46">
        <v>4803136</v>
      </c>
      <c r="N91" s="44">
        <v>4879356</v>
      </c>
    </row>
    <row r="92" spans="1:14" ht="17.100000000000001" customHeight="1" x14ac:dyDescent="0.15">
      <c r="A92" s="1" t="s">
        <v>97</v>
      </c>
      <c r="B92" s="48">
        <v>70868</v>
      </c>
      <c r="C92" s="53">
        <v>31498</v>
      </c>
      <c r="D92" s="48">
        <v>68532</v>
      </c>
      <c r="E92" s="48">
        <v>45703</v>
      </c>
      <c r="F92" s="44">
        <v>36163</v>
      </c>
      <c r="I92" s="1" t="s">
        <v>24</v>
      </c>
      <c r="J92" s="44">
        <v>71056</v>
      </c>
      <c r="K92" s="46">
        <v>66639</v>
      </c>
      <c r="L92" s="46">
        <v>88140.475999999995</v>
      </c>
      <c r="M92" s="46">
        <v>88944</v>
      </c>
      <c r="N92" s="44">
        <v>89597</v>
      </c>
    </row>
    <row r="93" spans="1:14" ht="17.100000000000001" customHeight="1" x14ac:dyDescent="0.15">
      <c r="A93" s="1" t="s">
        <v>6</v>
      </c>
      <c r="B93" s="44">
        <v>1710648</v>
      </c>
      <c r="C93" s="53">
        <v>1536106</v>
      </c>
      <c r="D93" s="44">
        <v>1619178</v>
      </c>
      <c r="E93" s="44">
        <v>1669533</v>
      </c>
      <c r="F93" s="44">
        <v>1550205</v>
      </c>
      <c r="I93" s="1" t="s">
        <v>36</v>
      </c>
      <c r="J93" s="44">
        <v>601156</v>
      </c>
      <c r="K93" s="46">
        <v>727200</v>
      </c>
      <c r="L93" s="46">
        <v>712705.27300000004</v>
      </c>
      <c r="M93" s="46">
        <v>614766</v>
      </c>
      <c r="N93" s="44">
        <v>730236</v>
      </c>
    </row>
    <row r="94" spans="1:14" ht="17.100000000000001" customHeight="1" x14ac:dyDescent="0.15">
      <c r="A94" s="1" t="s">
        <v>7</v>
      </c>
      <c r="B94" s="44">
        <v>45152</v>
      </c>
      <c r="C94" s="53">
        <v>44220</v>
      </c>
      <c r="D94" s="44">
        <v>42074.163</v>
      </c>
      <c r="E94" s="44">
        <v>39423</v>
      </c>
      <c r="F94" s="44">
        <v>36443</v>
      </c>
      <c r="I94" s="1" t="s">
        <v>25</v>
      </c>
      <c r="J94" s="44">
        <v>626313</v>
      </c>
      <c r="K94" s="46">
        <v>441925</v>
      </c>
      <c r="L94" s="46">
        <v>332460.64600000001</v>
      </c>
      <c r="M94" s="46">
        <v>245544</v>
      </c>
      <c r="N94" s="44">
        <v>274334</v>
      </c>
    </row>
    <row r="95" spans="1:14" ht="17.100000000000001" customHeight="1" x14ac:dyDescent="0.15">
      <c r="A95" s="1" t="s">
        <v>8</v>
      </c>
      <c r="B95" s="48">
        <v>0</v>
      </c>
      <c r="C95" s="53">
        <v>0</v>
      </c>
      <c r="D95" s="48">
        <v>0</v>
      </c>
      <c r="E95" s="48">
        <v>0</v>
      </c>
      <c r="F95" s="44">
        <v>0</v>
      </c>
      <c r="I95" s="1" t="s">
        <v>26</v>
      </c>
      <c r="J95" s="44">
        <v>4135762</v>
      </c>
      <c r="K95" s="46">
        <v>3673586</v>
      </c>
      <c r="L95" s="46">
        <v>3463011.5630000001</v>
      </c>
      <c r="M95" s="46">
        <v>3446604</v>
      </c>
      <c r="N95" s="44">
        <v>3694033</v>
      </c>
    </row>
    <row r="96" spans="1:14" ht="17.100000000000001" customHeight="1" x14ac:dyDescent="0.15">
      <c r="A96" s="1" t="s">
        <v>32</v>
      </c>
      <c r="B96" s="44">
        <v>99543</v>
      </c>
      <c r="C96" s="53">
        <v>104616</v>
      </c>
      <c r="D96" s="44">
        <v>140960</v>
      </c>
      <c r="E96" s="44">
        <v>151525</v>
      </c>
      <c r="F96" s="44">
        <v>76886</v>
      </c>
      <c r="I96" s="1" t="s">
        <v>27</v>
      </c>
      <c r="J96" s="44">
        <v>2232615</v>
      </c>
      <c r="K96" s="46">
        <v>2684143</v>
      </c>
      <c r="L96" s="46">
        <v>2226629.1910000001</v>
      </c>
      <c r="M96" s="46">
        <v>1943090</v>
      </c>
      <c r="N96" s="44">
        <v>2324196</v>
      </c>
    </row>
    <row r="97" spans="1:14" ht="17.100000000000001" customHeight="1" x14ac:dyDescent="0.15">
      <c r="A97" s="1" t="s">
        <v>254</v>
      </c>
      <c r="B97" s="55"/>
      <c r="C97" s="56"/>
      <c r="D97" s="55"/>
      <c r="E97" s="55"/>
      <c r="F97" s="44">
        <v>22024</v>
      </c>
      <c r="I97" s="1" t="s">
        <v>28</v>
      </c>
      <c r="J97" s="44">
        <v>4177725</v>
      </c>
      <c r="K97" s="46">
        <v>3820908</v>
      </c>
      <c r="L97" s="46">
        <v>5147042.4589999998</v>
      </c>
      <c r="M97" s="46">
        <v>5313144</v>
      </c>
      <c r="N97" s="44">
        <v>6289891</v>
      </c>
    </row>
    <row r="98" spans="1:14" ht="17.100000000000001" customHeight="1" x14ac:dyDescent="0.15">
      <c r="A98" s="1" t="s">
        <v>9</v>
      </c>
      <c r="B98" s="44">
        <v>71305</v>
      </c>
      <c r="C98" s="53">
        <v>75657</v>
      </c>
      <c r="D98" s="44">
        <v>82667</v>
      </c>
      <c r="E98" s="44">
        <v>95068</v>
      </c>
      <c r="F98" s="44">
        <v>305643</v>
      </c>
      <c r="I98" s="1" t="s">
        <v>29</v>
      </c>
      <c r="J98" s="44">
        <v>10530</v>
      </c>
      <c r="K98" s="46">
        <v>830</v>
      </c>
      <c r="L98" s="46">
        <v>8285.9349999999995</v>
      </c>
      <c r="M98" s="46">
        <v>74732</v>
      </c>
      <c r="N98" s="44">
        <v>55262</v>
      </c>
    </row>
    <row r="99" spans="1:14" ht="17.100000000000001" customHeight="1" x14ac:dyDescent="0.15">
      <c r="A99" s="49" t="s">
        <v>102</v>
      </c>
      <c r="B99" s="44">
        <v>3000777</v>
      </c>
      <c r="C99" s="53">
        <v>2592803</v>
      </c>
      <c r="D99" s="44">
        <v>2514663</v>
      </c>
      <c r="E99" s="44">
        <v>2282059</v>
      </c>
      <c r="F99" s="44">
        <v>2425945</v>
      </c>
      <c r="I99" s="1" t="s">
        <v>30</v>
      </c>
      <c r="J99" s="44">
        <v>3712268</v>
      </c>
      <c r="K99" s="46">
        <v>3306488</v>
      </c>
      <c r="L99" s="46">
        <v>3208772.1359999999</v>
      </c>
      <c r="M99" s="46">
        <v>3127043</v>
      </c>
      <c r="N99" s="44">
        <v>2959700</v>
      </c>
    </row>
    <row r="100" spans="1:14" ht="17.100000000000001" customHeight="1" x14ac:dyDescent="0.15">
      <c r="A100" s="1" t="s">
        <v>10</v>
      </c>
      <c r="B100" s="44">
        <v>18797</v>
      </c>
      <c r="C100" s="53">
        <v>18850</v>
      </c>
      <c r="D100" s="44">
        <v>18382</v>
      </c>
      <c r="E100" s="44">
        <v>17585</v>
      </c>
      <c r="F100" s="44">
        <v>17130</v>
      </c>
      <c r="I100" t="s">
        <v>252</v>
      </c>
    </row>
    <row r="101" spans="1:14" ht="17.100000000000001" customHeight="1" x14ac:dyDescent="0.15">
      <c r="A101" s="1" t="s">
        <v>33</v>
      </c>
      <c r="B101" s="44">
        <v>480134</v>
      </c>
      <c r="C101" s="53">
        <v>467691</v>
      </c>
      <c r="D101" s="44">
        <v>466240.12099999998</v>
      </c>
      <c r="E101" s="44">
        <v>480319</v>
      </c>
      <c r="F101" s="44">
        <v>377552</v>
      </c>
    </row>
    <row r="102" spans="1:14" ht="17.100000000000001" customHeight="1" x14ac:dyDescent="0.15">
      <c r="A102" s="1" t="s">
        <v>34</v>
      </c>
      <c r="B102" s="44">
        <v>322151</v>
      </c>
      <c r="C102" s="53">
        <v>314874</v>
      </c>
      <c r="D102" s="44">
        <v>330758.88799999998</v>
      </c>
      <c r="E102" s="44">
        <v>325060</v>
      </c>
      <c r="F102" s="44">
        <v>258454</v>
      </c>
    </row>
    <row r="103" spans="1:14" ht="17.100000000000001" customHeight="1" x14ac:dyDescent="0.15">
      <c r="A103" s="1" t="s">
        <v>11</v>
      </c>
      <c r="B103" s="44">
        <v>4315650</v>
      </c>
      <c r="C103" s="53">
        <v>4363059</v>
      </c>
      <c r="D103" s="44">
        <v>4094621.65</v>
      </c>
      <c r="E103" s="44">
        <v>4096195</v>
      </c>
      <c r="F103" s="44">
        <v>4937242</v>
      </c>
    </row>
    <row r="104" spans="1:14" ht="17.100000000000001" customHeight="1" x14ac:dyDescent="0.15">
      <c r="A104" s="1" t="s">
        <v>12</v>
      </c>
      <c r="B104" s="44">
        <v>2027450</v>
      </c>
      <c r="C104" s="53">
        <v>2227615</v>
      </c>
      <c r="D104" s="44">
        <v>2314872.3810000001</v>
      </c>
      <c r="E104" s="44">
        <v>2140407</v>
      </c>
      <c r="F104" s="44">
        <v>2255096</v>
      </c>
    </row>
    <row r="105" spans="1:14" ht="17.100000000000001" customHeight="1" x14ac:dyDescent="0.15">
      <c r="A105" s="1" t="s">
        <v>35</v>
      </c>
      <c r="B105" s="44">
        <v>60984</v>
      </c>
      <c r="C105" s="53">
        <v>35922</v>
      </c>
      <c r="D105" s="44">
        <v>35286.495999999999</v>
      </c>
      <c r="E105" s="44">
        <v>127234</v>
      </c>
      <c r="F105" s="44">
        <v>467000</v>
      </c>
    </row>
    <row r="106" spans="1:14" ht="17.100000000000001" customHeight="1" x14ac:dyDescent="0.15">
      <c r="A106" s="1" t="s">
        <v>18</v>
      </c>
      <c r="B106" s="44">
        <v>100953</v>
      </c>
      <c r="C106" s="53">
        <v>239434</v>
      </c>
      <c r="D106" s="44">
        <v>111298.931</v>
      </c>
      <c r="E106" s="44">
        <v>74759</v>
      </c>
      <c r="F106" s="44">
        <v>216311</v>
      </c>
    </row>
    <row r="107" spans="1:14" ht="17.100000000000001" customHeight="1" x14ac:dyDescent="0.15">
      <c r="A107" s="1" t="s">
        <v>13</v>
      </c>
      <c r="B107" s="44">
        <v>965106</v>
      </c>
      <c r="C107" s="53">
        <v>582805</v>
      </c>
      <c r="D107" s="44">
        <v>690806.30799999996</v>
      </c>
      <c r="E107" s="44">
        <v>559277</v>
      </c>
      <c r="F107" s="44">
        <v>565179</v>
      </c>
    </row>
    <row r="108" spans="1:14" ht="17.100000000000001" customHeight="1" x14ac:dyDescent="0.15">
      <c r="A108" s="1" t="s">
        <v>14</v>
      </c>
      <c r="B108" s="44">
        <v>1297046</v>
      </c>
      <c r="C108" s="53">
        <v>1272424</v>
      </c>
      <c r="D108" s="44">
        <v>908373.2</v>
      </c>
      <c r="E108" s="44">
        <v>1272424</v>
      </c>
      <c r="F108" s="44">
        <v>1106118</v>
      </c>
    </row>
    <row r="109" spans="1:14" ht="17.100000000000001" customHeight="1" x14ac:dyDescent="0.15">
      <c r="A109" s="1" t="s">
        <v>15</v>
      </c>
      <c r="B109" s="44">
        <v>994389</v>
      </c>
      <c r="C109" s="53">
        <v>1207038</v>
      </c>
      <c r="D109" s="44">
        <v>880131.59499999997</v>
      </c>
      <c r="E109" s="44">
        <v>952941</v>
      </c>
      <c r="F109" s="44">
        <v>932276</v>
      </c>
    </row>
    <row r="110" spans="1:14" ht="17.100000000000001" customHeight="1" x14ac:dyDescent="0.15">
      <c r="A110" s="1" t="s">
        <v>16</v>
      </c>
      <c r="B110" s="44">
        <v>3115800</v>
      </c>
      <c r="C110" s="53">
        <v>3078300</v>
      </c>
      <c r="D110" s="44">
        <v>4015700</v>
      </c>
      <c r="E110" s="44">
        <v>3930600</v>
      </c>
      <c r="F110" s="44">
        <v>5017000</v>
      </c>
    </row>
    <row r="111" spans="1:14" ht="17.100000000000001" customHeight="1" x14ac:dyDescent="0.15">
      <c r="A111" t="s">
        <v>252</v>
      </c>
    </row>
    <row r="112" spans="1:14" ht="21" x14ac:dyDescent="0.2">
      <c r="A112" s="52"/>
      <c r="C112" s="41"/>
    </row>
    <row r="113" spans="1:14" ht="21" x14ac:dyDescent="0.2">
      <c r="A113" s="52"/>
      <c r="C113" s="41"/>
    </row>
    <row r="114" spans="1:14" ht="21" x14ac:dyDescent="0.2">
      <c r="A114" s="52"/>
      <c r="C114" s="41"/>
    </row>
    <row r="115" spans="1:14" ht="21" x14ac:dyDescent="0.2">
      <c r="A115" s="52"/>
      <c r="C115" s="41"/>
    </row>
    <row r="116" spans="1:14" ht="21" x14ac:dyDescent="0.2">
      <c r="A116" s="52"/>
      <c r="C116" s="41"/>
    </row>
    <row r="117" spans="1:14" ht="21" x14ac:dyDescent="0.2">
      <c r="A117" s="52"/>
      <c r="C117" s="41"/>
    </row>
    <row r="118" spans="1:14" ht="21" x14ac:dyDescent="0.2">
      <c r="A118" s="52"/>
      <c r="C118" s="41"/>
    </row>
    <row r="119" spans="1:14" ht="21" x14ac:dyDescent="0.2">
      <c r="A119" s="52"/>
      <c r="C119" s="41"/>
    </row>
    <row r="120" spans="1:14" ht="21" x14ac:dyDescent="0.2">
      <c r="A120" s="52"/>
      <c r="C120" s="41"/>
    </row>
    <row r="121" spans="1:14" ht="21" x14ac:dyDescent="0.2">
      <c r="A121" s="52"/>
      <c r="C121" s="41"/>
    </row>
    <row r="122" spans="1:14" ht="12" customHeight="1" x14ac:dyDescent="0.2">
      <c r="A122" s="52"/>
      <c r="C122" s="41"/>
    </row>
    <row r="123" spans="1:14" ht="15.95" customHeight="1" x14ac:dyDescent="0.2">
      <c r="A123" s="2" t="s">
        <v>130</v>
      </c>
      <c r="B123" s="2"/>
      <c r="C123" s="2"/>
      <c r="D123" s="2"/>
    </row>
    <row r="124" spans="1:14" ht="12.95" customHeight="1" x14ac:dyDescent="0.2">
      <c r="A124" s="2"/>
      <c r="B124" s="2"/>
      <c r="C124" s="2"/>
      <c r="D124" s="2"/>
    </row>
    <row r="125" spans="1:14" ht="17.100000000000001" customHeight="1" x14ac:dyDescent="0.15">
      <c r="A125" s="40"/>
      <c r="B125" s="41" t="s">
        <v>17</v>
      </c>
      <c r="F125" s="10" t="s">
        <v>31</v>
      </c>
      <c r="J125" s="41" t="s">
        <v>19</v>
      </c>
      <c r="M125" s="10"/>
      <c r="N125" s="10" t="s">
        <v>31</v>
      </c>
    </row>
    <row r="126" spans="1:14" ht="17.100000000000001" customHeight="1" x14ac:dyDescent="0.15">
      <c r="A126" s="42" t="s">
        <v>0</v>
      </c>
      <c r="B126" s="43" t="s">
        <v>110</v>
      </c>
      <c r="C126" s="43" t="s">
        <v>111</v>
      </c>
      <c r="D126" s="43" t="s">
        <v>112</v>
      </c>
      <c r="E126" s="43" t="s">
        <v>113</v>
      </c>
      <c r="F126" s="43" t="s">
        <v>114</v>
      </c>
      <c r="I126" s="1" t="s">
        <v>0</v>
      </c>
      <c r="J126" s="43" t="s">
        <v>110</v>
      </c>
      <c r="K126" s="43" t="s">
        <v>111</v>
      </c>
      <c r="L126" s="43" t="s">
        <v>112</v>
      </c>
      <c r="M126" s="43" t="s">
        <v>113</v>
      </c>
      <c r="N126" s="43" t="s">
        <v>114</v>
      </c>
    </row>
    <row r="127" spans="1:14" ht="17.100000000000001" customHeight="1" x14ac:dyDescent="0.15">
      <c r="A127" s="1" t="s">
        <v>2</v>
      </c>
      <c r="B127" s="44">
        <v>31034496</v>
      </c>
      <c r="C127" s="57">
        <v>30628939</v>
      </c>
      <c r="D127" s="44">
        <f>SUM(D128:D149)</f>
        <v>31086610</v>
      </c>
      <c r="E127" s="44">
        <v>37034023</v>
      </c>
      <c r="F127" s="44">
        <f>SUM(F128:F149)</f>
        <v>33746560</v>
      </c>
      <c r="I127" s="1" t="s">
        <v>2</v>
      </c>
      <c r="J127" s="44">
        <v>30036586</v>
      </c>
      <c r="K127" s="57">
        <v>29655565</v>
      </c>
      <c r="L127" s="44">
        <f>SUM(L128:L139)</f>
        <v>29870374</v>
      </c>
      <c r="M127" s="44">
        <v>35681772</v>
      </c>
      <c r="N127" s="8">
        <f>SUM(N128:N139)</f>
        <v>32449515</v>
      </c>
    </row>
    <row r="128" spans="1:14" ht="17.100000000000001" customHeight="1" x14ac:dyDescent="0.15">
      <c r="A128" s="1" t="s">
        <v>3</v>
      </c>
      <c r="B128" s="44">
        <v>14143490</v>
      </c>
      <c r="C128" s="57">
        <v>14440238</v>
      </c>
      <c r="D128" s="44">
        <v>14447733</v>
      </c>
      <c r="E128" s="44">
        <v>14594877</v>
      </c>
      <c r="F128" s="44">
        <v>14838913</v>
      </c>
      <c r="I128" s="1" t="s">
        <v>20</v>
      </c>
      <c r="J128" s="44">
        <v>212607</v>
      </c>
      <c r="K128" s="57">
        <v>272994</v>
      </c>
      <c r="L128" s="44">
        <v>235340</v>
      </c>
      <c r="M128" s="44">
        <v>227038</v>
      </c>
      <c r="N128" s="8">
        <v>236830</v>
      </c>
    </row>
    <row r="129" spans="1:14" ht="17.100000000000001" customHeight="1" x14ac:dyDescent="0.15">
      <c r="A129" s="1" t="s">
        <v>4</v>
      </c>
      <c r="B129" s="44">
        <v>444550</v>
      </c>
      <c r="C129" s="57">
        <v>432495</v>
      </c>
      <c r="D129" s="44">
        <v>406755</v>
      </c>
      <c r="E129" s="44">
        <v>386848</v>
      </c>
      <c r="F129" s="44">
        <v>370513</v>
      </c>
      <c r="I129" s="1" t="s">
        <v>21</v>
      </c>
      <c r="J129" s="44">
        <v>2974292</v>
      </c>
      <c r="K129" s="57">
        <v>2880745</v>
      </c>
      <c r="L129" s="44">
        <v>3361875</v>
      </c>
      <c r="M129" s="44">
        <v>3453531</v>
      </c>
      <c r="N129" s="8">
        <v>2772296</v>
      </c>
    </row>
    <row r="130" spans="1:14" ht="17.100000000000001" customHeight="1" x14ac:dyDescent="0.15">
      <c r="A130" s="1" t="s">
        <v>5</v>
      </c>
      <c r="B130" s="44">
        <v>41784</v>
      </c>
      <c r="C130" s="57">
        <v>34804</v>
      </c>
      <c r="D130" s="44">
        <v>30992</v>
      </c>
      <c r="E130" s="44">
        <v>27519</v>
      </c>
      <c r="F130" s="44">
        <v>25134</v>
      </c>
      <c r="I130" s="1" t="s">
        <v>22</v>
      </c>
      <c r="J130" s="44">
        <v>7145099</v>
      </c>
      <c r="K130" s="57">
        <v>7301863</v>
      </c>
      <c r="L130" s="44">
        <v>7328885</v>
      </c>
      <c r="M130" s="44">
        <v>7583783</v>
      </c>
      <c r="N130" s="8">
        <v>8244474</v>
      </c>
    </row>
    <row r="131" spans="1:14" ht="17.100000000000001" customHeight="1" x14ac:dyDescent="0.15">
      <c r="A131" s="1" t="s">
        <v>98</v>
      </c>
      <c r="B131" s="48">
        <v>19015</v>
      </c>
      <c r="C131" s="48">
        <v>21190</v>
      </c>
      <c r="D131" s="48">
        <v>23989</v>
      </c>
      <c r="E131" s="48">
        <v>45037</v>
      </c>
      <c r="F131" s="48">
        <v>85280</v>
      </c>
      <c r="I131" s="1" t="s">
        <v>23</v>
      </c>
      <c r="J131" s="44">
        <v>5355436</v>
      </c>
      <c r="K131" s="57">
        <v>4376515</v>
      </c>
      <c r="L131" s="44">
        <v>4477372</v>
      </c>
      <c r="M131" s="44">
        <v>5615021</v>
      </c>
      <c r="N131" s="8">
        <v>5243521</v>
      </c>
    </row>
    <row r="132" spans="1:14" ht="17.100000000000001" customHeight="1" x14ac:dyDescent="0.15">
      <c r="A132" s="1" t="s">
        <v>97</v>
      </c>
      <c r="B132" s="48">
        <v>7112</v>
      </c>
      <c r="C132" s="48">
        <v>6051</v>
      </c>
      <c r="D132" s="48">
        <v>6456</v>
      </c>
      <c r="E132" s="48">
        <v>78730</v>
      </c>
      <c r="F132" s="48">
        <v>52758</v>
      </c>
      <c r="I132" s="1" t="s">
        <v>24</v>
      </c>
      <c r="J132" s="44">
        <v>74106</v>
      </c>
      <c r="K132" s="57">
        <v>72686</v>
      </c>
      <c r="L132" s="44">
        <v>69228</v>
      </c>
      <c r="M132" s="44">
        <v>63995</v>
      </c>
      <c r="N132" s="8">
        <v>74143</v>
      </c>
    </row>
    <row r="133" spans="1:14" ht="17.100000000000001" customHeight="1" x14ac:dyDescent="0.15">
      <c r="A133" s="1" t="s">
        <v>6</v>
      </c>
      <c r="B133" s="44">
        <v>855988</v>
      </c>
      <c r="C133" s="57">
        <v>863435</v>
      </c>
      <c r="D133" s="44">
        <v>872222</v>
      </c>
      <c r="E133" s="44">
        <v>864789</v>
      </c>
      <c r="F133" s="44">
        <v>1047722</v>
      </c>
      <c r="I133" s="1" t="s">
        <v>36</v>
      </c>
      <c r="J133" s="44">
        <v>600804</v>
      </c>
      <c r="K133" s="57">
        <v>585637</v>
      </c>
      <c r="L133" s="44">
        <v>576826</v>
      </c>
      <c r="M133" s="44">
        <v>536472</v>
      </c>
      <c r="N133" s="8">
        <v>521780</v>
      </c>
    </row>
    <row r="134" spans="1:14" ht="17.100000000000001" customHeight="1" x14ac:dyDescent="0.15">
      <c r="A134" s="1" t="s">
        <v>7</v>
      </c>
      <c r="B134" s="44">
        <v>48211</v>
      </c>
      <c r="C134" s="57">
        <v>46838</v>
      </c>
      <c r="D134" s="44">
        <v>47384</v>
      </c>
      <c r="E134" s="44">
        <v>47111</v>
      </c>
      <c r="F134" s="44">
        <v>44942</v>
      </c>
      <c r="I134" s="1" t="s">
        <v>25</v>
      </c>
      <c r="J134" s="44">
        <v>416869</v>
      </c>
      <c r="K134" s="57">
        <v>333978</v>
      </c>
      <c r="L134" s="44">
        <v>198234</v>
      </c>
      <c r="M134" s="44">
        <v>342668</v>
      </c>
      <c r="N134" s="8">
        <v>311175</v>
      </c>
    </row>
    <row r="135" spans="1:14" ht="17.100000000000001" customHeight="1" x14ac:dyDescent="0.15">
      <c r="A135" s="1" t="s">
        <v>8</v>
      </c>
      <c r="B135" s="48">
        <v>0</v>
      </c>
      <c r="C135" s="58">
        <v>0</v>
      </c>
      <c r="D135" s="48">
        <v>0</v>
      </c>
      <c r="E135" s="48">
        <v>0</v>
      </c>
      <c r="F135" s="48">
        <v>0</v>
      </c>
      <c r="I135" s="1" t="s">
        <v>26</v>
      </c>
      <c r="J135" s="44">
        <v>4299071</v>
      </c>
      <c r="K135" s="57">
        <v>4060795</v>
      </c>
      <c r="L135" s="44">
        <v>3582837</v>
      </c>
      <c r="M135" s="44">
        <v>4975363</v>
      </c>
      <c r="N135" s="8">
        <v>5505981</v>
      </c>
    </row>
    <row r="136" spans="1:14" ht="17.100000000000001" customHeight="1" x14ac:dyDescent="0.15">
      <c r="A136" s="1" t="s">
        <v>32</v>
      </c>
      <c r="B136" s="44">
        <v>149973</v>
      </c>
      <c r="C136" s="57">
        <v>124577</v>
      </c>
      <c r="D136" s="44">
        <v>159328</v>
      </c>
      <c r="E136" s="44">
        <v>144291</v>
      </c>
      <c r="F136" s="44">
        <v>58280</v>
      </c>
      <c r="I136" s="1" t="s">
        <v>27</v>
      </c>
      <c r="J136" s="44">
        <v>1241302</v>
      </c>
      <c r="K136" s="57">
        <v>1752233</v>
      </c>
      <c r="L136" s="44">
        <v>1823720</v>
      </c>
      <c r="M136" s="44">
        <v>2040791</v>
      </c>
      <c r="N136" s="8">
        <v>1765947</v>
      </c>
    </row>
    <row r="137" spans="1:14" ht="17.100000000000001" customHeight="1" x14ac:dyDescent="0.15">
      <c r="A137" s="1" t="s">
        <v>9</v>
      </c>
      <c r="B137" s="44">
        <v>192961</v>
      </c>
      <c r="C137" s="57">
        <v>179735</v>
      </c>
      <c r="D137" s="44">
        <v>68263</v>
      </c>
      <c r="E137" s="44">
        <v>68237</v>
      </c>
      <c r="F137" s="44">
        <v>68656</v>
      </c>
      <c r="I137" s="1" t="s">
        <v>28</v>
      </c>
      <c r="J137" s="44">
        <v>3362096</v>
      </c>
      <c r="K137" s="57">
        <v>3688825</v>
      </c>
      <c r="L137" s="44">
        <v>3995135</v>
      </c>
      <c r="M137" s="44">
        <v>5937143</v>
      </c>
      <c r="N137" s="8">
        <v>3792076</v>
      </c>
    </row>
    <row r="138" spans="1:14" ht="17.100000000000001" customHeight="1" x14ac:dyDescent="0.15">
      <c r="A138" s="49" t="s">
        <v>102</v>
      </c>
      <c r="B138" s="44">
        <v>3001258</v>
      </c>
      <c r="C138" s="57">
        <v>3410187</v>
      </c>
      <c r="D138" s="44">
        <v>3389258</v>
      </c>
      <c r="E138" s="44">
        <v>3226327</v>
      </c>
      <c r="F138" s="44">
        <v>3157679</v>
      </c>
      <c r="I138" s="1" t="s">
        <v>29</v>
      </c>
      <c r="J138" s="44">
        <v>0</v>
      </c>
      <c r="K138" s="57">
        <v>129163</v>
      </c>
      <c r="L138" s="44">
        <v>39954</v>
      </c>
      <c r="M138" s="44">
        <v>13748</v>
      </c>
      <c r="N138" s="8">
        <v>26541</v>
      </c>
    </row>
    <row r="139" spans="1:14" ht="17.100000000000001" customHeight="1" x14ac:dyDescent="0.15">
      <c r="A139" s="1" t="s">
        <v>10</v>
      </c>
      <c r="B139" s="44">
        <v>19129</v>
      </c>
      <c r="C139" s="57">
        <v>19492</v>
      </c>
      <c r="D139" s="44">
        <v>20301</v>
      </c>
      <c r="E139" s="44">
        <v>19858</v>
      </c>
      <c r="F139" s="44">
        <v>17240</v>
      </c>
      <c r="I139" s="1" t="s">
        <v>30</v>
      </c>
      <c r="J139" s="44">
        <v>4354904</v>
      </c>
      <c r="K139" s="57">
        <v>4200131</v>
      </c>
      <c r="L139" s="44">
        <v>4180968</v>
      </c>
      <c r="M139" s="44">
        <v>4892219</v>
      </c>
      <c r="N139" s="8">
        <v>3954751</v>
      </c>
    </row>
    <row r="140" spans="1:14" ht="17.100000000000001" customHeight="1" x14ac:dyDescent="0.15">
      <c r="A140" s="1" t="s">
        <v>33</v>
      </c>
      <c r="B140" s="44">
        <v>373701</v>
      </c>
      <c r="C140" s="57">
        <v>401557</v>
      </c>
      <c r="D140" s="44">
        <v>417047</v>
      </c>
      <c r="E140" s="44">
        <v>424863</v>
      </c>
      <c r="F140" s="44">
        <v>429235</v>
      </c>
      <c r="I140" t="s">
        <v>252</v>
      </c>
    </row>
    <row r="141" spans="1:14" ht="17.100000000000001" customHeight="1" x14ac:dyDescent="0.15">
      <c r="A141" s="1" t="s">
        <v>34</v>
      </c>
      <c r="B141" s="44">
        <v>303551</v>
      </c>
      <c r="C141" s="57">
        <v>320367</v>
      </c>
      <c r="D141" s="44">
        <v>320771</v>
      </c>
      <c r="E141" s="44">
        <v>323925</v>
      </c>
      <c r="F141" s="44">
        <v>335945</v>
      </c>
    </row>
    <row r="142" spans="1:14" ht="17.100000000000001" customHeight="1" x14ac:dyDescent="0.15">
      <c r="A142" s="1" t="s">
        <v>11</v>
      </c>
      <c r="B142" s="44">
        <v>3634071</v>
      </c>
      <c r="C142" s="57">
        <v>3388465</v>
      </c>
      <c r="D142" s="44">
        <v>3107532</v>
      </c>
      <c r="E142" s="44">
        <v>4983845</v>
      </c>
      <c r="F142" s="44">
        <v>4643841</v>
      </c>
    </row>
    <row r="143" spans="1:14" ht="17.100000000000001" customHeight="1" x14ac:dyDescent="0.15">
      <c r="A143" s="1" t="s">
        <v>12</v>
      </c>
      <c r="B143" s="44">
        <v>1780380</v>
      </c>
      <c r="C143" s="57">
        <v>1713059</v>
      </c>
      <c r="D143" s="44">
        <v>1747625</v>
      </c>
      <c r="E143" s="44">
        <v>2285168</v>
      </c>
      <c r="F143" s="44">
        <v>1809478</v>
      </c>
    </row>
    <row r="144" spans="1:14" ht="17.100000000000001" customHeight="1" x14ac:dyDescent="0.15">
      <c r="A144" s="1" t="s">
        <v>35</v>
      </c>
      <c r="B144" s="44">
        <v>75129</v>
      </c>
      <c r="C144" s="57">
        <v>56759</v>
      </c>
      <c r="D144" s="44">
        <v>57992</v>
      </c>
      <c r="E144" s="44">
        <v>75878</v>
      </c>
      <c r="F144" s="44">
        <v>69526</v>
      </c>
    </row>
    <row r="145" spans="1:6" ht="17.100000000000001" customHeight="1" x14ac:dyDescent="0.15">
      <c r="A145" s="1" t="s">
        <v>18</v>
      </c>
      <c r="B145" s="44">
        <v>3266</v>
      </c>
      <c r="C145" s="57">
        <v>2657</v>
      </c>
      <c r="D145" s="44">
        <v>10576</v>
      </c>
      <c r="E145" s="44">
        <v>24258</v>
      </c>
      <c r="F145" s="44">
        <v>27441</v>
      </c>
    </row>
    <row r="146" spans="1:6" ht="17.100000000000001" customHeight="1" x14ac:dyDescent="0.15">
      <c r="A146" s="1" t="s">
        <v>13</v>
      </c>
      <c r="B146" s="44">
        <v>224545</v>
      </c>
      <c r="C146" s="57">
        <v>337444</v>
      </c>
      <c r="D146" s="44">
        <v>393356</v>
      </c>
      <c r="E146" s="44">
        <v>232336</v>
      </c>
      <c r="F146" s="44">
        <v>724437</v>
      </c>
    </row>
    <row r="147" spans="1:6" ht="17.100000000000001" customHeight="1" x14ac:dyDescent="0.15">
      <c r="A147" s="1" t="s">
        <v>14</v>
      </c>
      <c r="B147" s="44">
        <v>929860</v>
      </c>
      <c r="C147" s="57">
        <v>997910</v>
      </c>
      <c r="D147" s="44">
        <v>973374</v>
      </c>
      <c r="E147" s="44">
        <v>1216236</v>
      </c>
      <c r="F147" s="44">
        <v>1352251</v>
      </c>
    </row>
    <row r="148" spans="1:6" ht="17.100000000000001" customHeight="1" x14ac:dyDescent="0.15">
      <c r="A148" s="1" t="s">
        <v>15</v>
      </c>
      <c r="B148" s="44">
        <v>787422</v>
      </c>
      <c r="C148" s="57">
        <v>787479</v>
      </c>
      <c r="D148" s="44">
        <v>797256</v>
      </c>
      <c r="E148" s="44">
        <v>3290990</v>
      </c>
      <c r="F148" s="44">
        <v>945889</v>
      </c>
    </row>
    <row r="149" spans="1:6" ht="17.100000000000001" customHeight="1" x14ac:dyDescent="0.15">
      <c r="A149" s="1" t="s">
        <v>16</v>
      </c>
      <c r="B149" s="44">
        <v>3999100</v>
      </c>
      <c r="C149" s="57">
        <v>3044200</v>
      </c>
      <c r="D149" s="44">
        <v>3788400</v>
      </c>
      <c r="E149" s="44">
        <v>4672900</v>
      </c>
      <c r="F149" s="44">
        <v>3641400</v>
      </c>
    </row>
    <row r="150" spans="1:6" ht="17.100000000000001" customHeight="1" x14ac:dyDescent="0.15">
      <c r="A150" t="s">
        <v>252</v>
      </c>
    </row>
    <row r="151" spans="1:6" ht="21" x14ac:dyDescent="0.2">
      <c r="A151" s="52"/>
      <c r="C151" s="41"/>
    </row>
    <row r="152" spans="1:6" ht="21" x14ac:dyDescent="0.2">
      <c r="A152" s="52"/>
      <c r="C152" s="41"/>
    </row>
    <row r="153" spans="1:6" ht="21" x14ac:dyDescent="0.2">
      <c r="A153" s="52"/>
      <c r="C153" s="41"/>
    </row>
    <row r="154" spans="1:6" ht="21" x14ac:dyDescent="0.2">
      <c r="A154" s="52"/>
      <c r="C154" s="41"/>
    </row>
    <row r="155" spans="1:6" ht="21" x14ac:dyDescent="0.2">
      <c r="A155" s="52"/>
      <c r="C155" s="41"/>
    </row>
    <row r="156" spans="1:6" ht="21" x14ac:dyDescent="0.2">
      <c r="A156" s="52"/>
      <c r="C156" s="41"/>
    </row>
    <row r="157" spans="1:6" ht="21" x14ac:dyDescent="0.2">
      <c r="A157" s="52"/>
      <c r="C157" s="41"/>
    </row>
    <row r="158" spans="1:6" ht="21" x14ac:dyDescent="0.2">
      <c r="A158" s="52"/>
      <c r="C158" s="41"/>
    </row>
    <row r="159" spans="1:6" ht="21" x14ac:dyDescent="0.2">
      <c r="A159" s="52"/>
      <c r="C159" s="41"/>
    </row>
    <row r="160" spans="1:6" ht="21" x14ac:dyDescent="0.2">
      <c r="A160" s="52"/>
      <c r="C160" s="41"/>
    </row>
    <row r="161" spans="1:14" ht="21" x14ac:dyDescent="0.2">
      <c r="A161" s="52"/>
      <c r="C161" s="41"/>
    </row>
    <row r="162" spans="1:14" ht="21" x14ac:dyDescent="0.2">
      <c r="A162" s="52"/>
      <c r="C162" s="41"/>
    </row>
    <row r="163" spans="1:14" ht="15.95" customHeight="1" x14ac:dyDescent="0.2">
      <c r="A163" s="2" t="s">
        <v>130</v>
      </c>
      <c r="B163" s="2"/>
      <c r="C163" s="41"/>
    </row>
    <row r="164" spans="1:14" ht="12.95" customHeight="1" x14ac:dyDescent="0.2">
      <c r="A164" s="2"/>
      <c r="B164" s="2"/>
      <c r="C164" s="41"/>
    </row>
    <row r="165" spans="1:14" ht="17.100000000000001" customHeight="1" x14ac:dyDescent="0.15">
      <c r="A165" s="40"/>
      <c r="B165" s="41" t="s">
        <v>17</v>
      </c>
      <c r="C165" s="41"/>
      <c r="F165" s="10" t="s">
        <v>31</v>
      </c>
      <c r="J165" s="41" t="s">
        <v>19</v>
      </c>
      <c r="M165" s="10"/>
      <c r="N165" s="10" t="s">
        <v>31</v>
      </c>
    </row>
    <row r="166" spans="1:14" ht="17.100000000000001" customHeight="1" x14ac:dyDescent="0.15">
      <c r="A166" s="42" t="s">
        <v>0</v>
      </c>
      <c r="B166" s="43" t="s">
        <v>1</v>
      </c>
      <c r="C166" s="43" t="s">
        <v>99</v>
      </c>
      <c r="D166" s="43" t="s">
        <v>100</v>
      </c>
      <c r="E166" s="43" t="s">
        <v>105</v>
      </c>
      <c r="F166" s="43" t="s">
        <v>108</v>
      </c>
      <c r="I166" s="1" t="s">
        <v>0</v>
      </c>
      <c r="J166" s="43" t="s">
        <v>1</v>
      </c>
      <c r="K166" s="43" t="s">
        <v>99</v>
      </c>
      <c r="L166" s="43" t="s">
        <v>100</v>
      </c>
      <c r="M166" s="43" t="s">
        <v>105</v>
      </c>
      <c r="N166" s="43" t="s">
        <v>108</v>
      </c>
    </row>
    <row r="167" spans="1:14" ht="17.100000000000001" customHeight="1" x14ac:dyDescent="0.15">
      <c r="A167" s="1" t="s">
        <v>2</v>
      </c>
      <c r="B167" s="57">
        <f>SUM(B168:B189)</f>
        <v>29307576</v>
      </c>
      <c r="C167" s="53">
        <f>SUM(C168:C189)</f>
        <v>25949746</v>
      </c>
      <c r="D167" s="44">
        <f>SUM(D168:D189)</f>
        <v>28363105</v>
      </c>
      <c r="E167" s="59">
        <f>SUM(E168:E189)</f>
        <v>30314890</v>
      </c>
      <c r="F167" s="44">
        <f>SUM(F168:F189)</f>
        <v>33029370</v>
      </c>
      <c r="I167" s="1" t="s">
        <v>2</v>
      </c>
      <c r="J167" s="57">
        <v>28454269</v>
      </c>
      <c r="K167" s="53">
        <f>SUM(K168:K179)</f>
        <v>25019602</v>
      </c>
      <c r="L167" s="53">
        <f>SUM(L168:L179)</f>
        <v>27873450</v>
      </c>
      <c r="M167" s="53">
        <f>SUM(M168:M179)</f>
        <v>29040873</v>
      </c>
      <c r="N167" s="53">
        <f>SUM(N168:N179)</f>
        <v>32099510</v>
      </c>
    </row>
    <row r="168" spans="1:14" ht="17.100000000000001" customHeight="1" x14ac:dyDescent="0.15">
      <c r="A168" s="1" t="s">
        <v>3</v>
      </c>
      <c r="B168" s="57">
        <v>13897796</v>
      </c>
      <c r="C168" s="53">
        <v>13788332</v>
      </c>
      <c r="D168" s="44">
        <v>15039195</v>
      </c>
      <c r="E168" s="59">
        <v>15228560</v>
      </c>
      <c r="F168" s="44">
        <v>14572895</v>
      </c>
      <c r="I168" s="1" t="s">
        <v>20</v>
      </c>
      <c r="J168" s="57">
        <v>219692</v>
      </c>
      <c r="K168" s="53">
        <v>241923</v>
      </c>
      <c r="L168" s="53">
        <v>245564</v>
      </c>
      <c r="M168" s="53">
        <v>248677</v>
      </c>
      <c r="N168" s="53">
        <v>221057</v>
      </c>
    </row>
    <row r="169" spans="1:14" ht="17.100000000000001" customHeight="1" x14ac:dyDescent="0.15">
      <c r="A169" s="1" t="s">
        <v>4</v>
      </c>
      <c r="B169" s="57">
        <v>938501</v>
      </c>
      <c r="C169" s="53">
        <v>1166631</v>
      </c>
      <c r="D169" s="44">
        <v>495674</v>
      </c>
      <c r="E169" s="59">
        <v>483184</v>
      </c>
      <c r="F169" s="44">
        <v>456284</v>
      </c>
      <c r="I169" s="1" t="s">
        <v>21</v>
      </c>
      <c r="J169" s="57">
        <v>5131990</v>
      </c>
      <c r="K169" s="53">
        <v>2978646</v>
      </c>
      <c r="L169" s="53">
        <v>3232769</v>
      </c>
      <c r="M169" s="53">
        <v>3046042</v>
      </c>
      <c r="N169" s="53">
        <v>6687998</v>
      </c>
    </row>
    <row r="170" spans="1:14" ht="17.100000000000001" customHeight="1" x14ac:dyDescent="0.15">
      <c r="A170" s="1" t="s">
        <v>5</v>
      </c>
      <c r="B170" s="57">
        <v>52757</v>
      </c>
      <c r="C170" s="53">
        <v>36870</v>
      </c>
      <c r="D170" s="44">
        <v>51722</v>
      </c>
      <c r="E170" s="59">
        <v>51838</v>
      </c>
      <c r="F170" s="44">
        <v>45067</v>
      </c>
      <c r="I170" s="1" t="s">
        <v>22</v>
      </c>
      <c r="J170" s="57">
        <v>4401144</v>
      </c>
      <c r="K170" s="53">
        <v>4304989</v>
      </c>
      <c r="L170" s="53">
        <v>4782381</v>
      </c>
      <c r="M170" s="53">
        <v>4909760</v>
      </c>
      <c r="N170" s="53">
        <v>5134542</v>
      </c>
    </row>
    <row r="171" spans="1:14" ht="17.100000000000001" customHeight="1" x14ac:dyDescent="0.15">
      <c r="A171" s="1" t="s">
        <v>98</v>
      </c>
      <c r="B171" s="48">
        <v>21687</v>
      </c>
      <c r="C171" s="60">
        <v>31830</v>
      </c>
      <c r="D171" s="48">
        <v>38507</v>
      </c>
      <c r="E171" s="61">
        <v>18444</v>
      </c>
      <c r="F171" s="48">
        <v>14994</v>
      </c>
      <c r="I171" s="1" t="s">
        <v>23</v>
      </c>
      <c r="J171" s="57">
        <v>3648435</v>
      </c>
      <c r="K171" s="53">
        <v>3396873</v>
      </c>
      <c r="L171" s="53">
        <v>3829857</v>
      </c>
      <c r="M171" s="53">
        <v>3743430</v>
      </c>
      <c r="N171" s="53">
        <v>3982789</v>
      </c>
    </row>
    <row r="172" spans="1:14" ht="17.100000000000001" customHeight="1" x14ac:dyDescent="0.15">
      <c r="A172" s="1" t="s">
        <v>97</v>
      </c>
      <c r="B172" s="48">
        <v>40262</v>
      </c>
      <c r="C172" s="60">
        <v>33784</v>
      </c>
      <c r="D172" s="48">
        <v>30373</v>
      </c>
      <c r="E172" s="61">
        <v>7991</v>
      </c>
      <c r="F172" s="48">
        <v>8331</v>
      </c>
      <c r="I172" s="1" t="s">
        <v>24</v>
      </c>
      <c r="J172" s="57">
        <v>72268</v>
      </c>
      <c r="K172" s="53">
        <v>58878</v>
      </c>
      <c r="L172" s="53">
        <v>68640</v>
      </c>
      <c r="M172" s="53">
        <v>72812</v>
      </c>
      <c r="N172" s="53">
        <v>73355</v>
      </c>
    </row>
    <row r="173" spans="1:14" ht="17.100000000000001" customHeight="1" x14ac:dyDescent="0.15">
      <c r="A173" s="1" t="s">
        <v>6</v>
      </c>
      <c r="B173" s="57">
        <v>800483</v>
      </c>
      <c r="C173" s="53">
        <v>852321</v>
      </c>
      <c r="D173" s="44">
        <v>855588</v>
      </c>
      <c r="E173" s="59">
        <v>814461</v>
      </c>
      <c r="F173" s="44">
        <v>857462</v>
      </c>
      <c r="I173" s="1" t="s">
        <v>36</v>
      </c>
      <c r="J173" s="57">
        <v>989710</v>
      </c>
      <c r="K173" s="53">
        <v>753769</v>
      </c>
      <c r="L173" s="53">
        <v>1314536</v>
      </c>
      <c r="M173" s="53">
        <v>604762</v>
      </c>
      <c r="N173" s="53">
        <v>643365</v>
      </c>
    </row>
    <row r="174" spans="1:14" ht="17.100000000000001" customHeight="1" x14ac:dyDescent="0.15">
      <c r="A174" s="1" t="s">
        <v>7</v>
      </c>
      <c r="B174" s="57">
        <v>53730</v>
      </c>
      <c r="C174" s="53">
        <v>52672</v>
      </c>
      <c r="D174" s="44">
        <v>52721</v>
      </c>
      <c r="E174" s="59">
        <v>52517</v>
      </c>
      <c r="F174" s="44">
        <v>49834</v>
      </c>
      <c r="I174" s="1" t="s">
        <v>25</v>
      </c>
      <c r="J174" s="57">
        <v>413141</v>
      </c>
      <c r="K174" s="53">
        <v>232436</v>
      </c>
      <c r="L174" s="53">
        <v>197249</v>
      </c>
      <c r="M174" s="53">
        <v>569802</v>
      </c>
      <c r="N174" s="53">
        <v>519464</v>
      </c>
    </row>
    <row r="175" spans="1:14" ht="17.100000000000001" customHeight="1" x14ac:dyDescent="0.15">
      <c r="A175" s="1" t="s">
        <v>8</v>
      </c>
      <c r="B175" s="57">
        <v>0</v>
      </c>
      <c r="C175" s="53">
        <v>0</v>
      </c>
      <c r="D175" s="62"/>
      <c r="E175" s="61"/>
      <c r="F175" s="48">
        <v>0</v>
      </c>
      <c r="I175" s="1" t="s">
        <v>26</v>
      </c>
      <c r="J175" s="57">
        <v>5576951</v>
      </c>
      <c r="K175" s="53">
        <v>4928003</v>
      </c>
      <c r="L175" s="53">
        <v>5678137</v>
      </c>
      <c r="M175" s="53">
        <v>6436497</v>
      </c>
      <c r="N175" s="53">
        <v>5178134</v>
      </c>
    </row>
    <row r="176" spans="1:14" ht="17.100000000000001" customHeight="1" x14ac:dyDescent="0.15">
      <c r="A176" s="1" t="s">
        <v>32</v>
      </c>
      <c r="B176" s="57">
        <v>339233</v>
      </c>
      <c r="C176" s="53">
        <v>344634</v>
      </c>
      <c r="D176" s="44">
        <v>331100</v>
      </c>
      <c r="E176" s="59">
        <v>288550</v>
      </c>
      <c r="F176" s="44">
        <v>173494</v>
      </c>
      <c r="I176" s="1" t="s">
        <v>27</v>
      </c>
      <c r="J176" s="57">
        <v>1297162</v>
      </c>
      <c r="K176" s="53">
        <v>1376597</v>
      </c>
      <c r="L176" s="53">
        <v>1432814</v>
      </c>
      <c r="M176" s="53">
        <v>1296129</v>
      </c>
      <c r="N176" s="53">
        <v>1246674</v>
      </c>
    </row>
    <row r="177" spans="1:14" ht="17.100000000000001" customHeight="1" x14ac:dyDescent="0.15">
      <c r="A177" s="1" t="s">
        <v>9</v>
      </c>
      <c r="B177" s="57">
        <v>468434</v>
      </c>
      <c r="C177" s="53">
        <v>401939</v>
      </c>
      <c r="D177" s="44">
        <v>106346</v>
      </c>
      <c r="E177" s="59">
        <v>193792</v>
      </c>
      <c r="F177" s="44">
        <v>216888</v>
      </c>
      <c r="I177" s="1" t="s">
        <v>28</v>
      </c>
      <c r="J177" s="57">
        <v>3367061</v>
      </c>
      <c r="K177" s="53">
        <v>3619828</v>
      </c>
      <c r="L177" s="53">
        <v>3968528</v>
      </c>
      <c r="M177" s="53">
        <v>4029349</v>
      </c>
      <c r="N177" s="53">
        <v>4335782</v>
      </c>
    </row>
    <row r="178" spans="1:14" ht="17.100000000000001" customHeight="1" x14ac:dyDescent="0.15">
      <c r="A178" s="49" t="s">
        <v>102</v>
      </c>
      <c r="B178" s="57">
        <v>1779308</v>
      </c>
      <c r="C178" s="53">
        <v>1383148</v>
      </c>
      <c r="D178" s="44">
        <v>1270229</v>
      </c>
      <c r="E178" s="59">
        <v>1617111</v>
      </c>
      <c r="F178" s="44">
        <v>2401483</v>
      </c>
      <c r="I178" s="1" t="s">
        <v>29</v>
      </c>
      <c r="J178" s="57">
        <v>1842</v>
      </c>
      <c r="K178" s="53">
        <v>460</v>
      </c>
      <c r="L178" s="53">
        <v>0</v>
      </c>
      <c r="M178" s="53">
        <v>0</v>
      </c>
      <c r="N178" s="53">
        <v>0</v>
      </c>
    </row>
    <row r="179" spans="1:14" ht="17.100000000000001" customHeight="1" x14ac:dyDescent="0.15">
      <c r="A179" s="1" t="s">
        <v>10</v>
      </c>
      <c r="B179" s="57">
        <v>18491</v>
      </c>
      <c r="C179" s="53">
        <v>19812</v>
      </c>
      <c r="D179" s="44">
        <v>20321</v>
      </c>
      <c r="E179" s="59">
        <v>19499</v>
      </c>
      <c r="F179" s="44">
        <v>20053</v>
      </c>
      <c r="I179" s="1" t="s">
        <v>30</v>
      </c>
      <c r="J179" s="57">
        <v>3334873</v>
      </c>
      <c r="K179" s="53">
        <v>3127200</v>
      </c>
      <c r="L179" s="53">
        <v>3122975</v>
      </c>
      <c r="M179" s="53">
        <v>4083613</v>
      </c>
      <c r="N179" s="53">
        <v>4076350</v>
      </c>
    </row>
    <row r="180" spans="1:14" ht="17.100000000000001" customHeight="1" x14ac:dyDescent="0.15">
      <c r="A180" s="1" t="s">
        <v>33</v>
      </c>
      <c r="B180" s="57">
        <v>319357</v>
      </c>
      <c r="C180" s="53">
        <v>331321</v>
      </c>
      <c r="D180" s="44">
        <v>351978</v>
      </c>
      <c r="E180" s="59">
        <v>367780</v>
      </c>
      <c r="F180" s="44">
        <v>383276</v>
      </c>
      <c r="I180" t="s">
        <v>252</v>
      </c>
    </row>
    <row r="181" spans="1:14" ht="17.100000000000001" customHeight="1" x14ac:dyDescent="0.15">
      <c r="A181" s="1" t="s">
        <v>34</v>
      </c>
      <c r="B181" s="57">
        <v>428237</v>
      </c>
      <c r="C181" s="53">
        <v>423015</v>
      </c>
      <c r="D181" s="44">
        <v>409157</v>
      </c>
      <c r="E181" s="59">
        <v>321645</v>
      </c>
      <c r="F181" s="44">
        <v>295840</v>
      </c>
    </row>
    <row r="182" spans="1:14" ht="17.100000000000001" customHeight="1" x14ac:dyDescent="0.15">
      <c r="A182" s="1" t="s">
        <v>11</v>
      </c>
      <c r="B182" s="57">
        <v>1827871</v>
      </c>
      <c r="C182" s="53">
        <v>1848874</v>
      </c>
      <c r="D182" s="44">
        <v>2700691</v>
      </c>
      <c r="E182" s="59">
        <v>3535835</v>
      </c>
      <c r="F182" s="44">
        <v>5099313</v>
      </c>
    </row>
    <row r="183" spans="1:14" ht="17.100000000000001" customHeight="1" x14ac:dyDescent="0.15">
      <c r="A183" s="1" t="s">
        <v>12</v>
      </c>
      <c r="B183" s="57">
        <v>2199771</v>
      </c>
      <c r="C183" s="53">
        <v>1293709</v>
      </c>
      <c r="D183" s="44">
        <v>1965458</v>
      </c>
      <c r="E183" s="59">
        <v>1588317</v>
      </c>
      <c r="F183" s="44">
        <v>1546431</v>
      </c>
    </row>
    <row r="184" spans="1:14" ht="17.100000000000001" customHeight="1" x14ac:dyDescent="0.15">
      <c r="A184" s="1" t="s">
        <v>35</v>
      </c>
      <c r="B184" s="57">
        <v>65501</v>
      </c>
      <c r="C184" s="53">
        <v>144655</v>
      </c>
      <c r="D184" s="44">
        <v>125022</v>
      </c>
      <c r="E184" s="59">
        <v>103275</v>
      </c>
      <c r="F184" s="44">
        <v>144423</v>
      </c>
    </row>
    <row r="185" spans="1:14" ht="17.100000000000001" customHeight="1" x14ac:dyDescent="0.15">
      <c r="A185" s="1" t="s">
        <v>18</v>
      </c>
      <c r="B185" s="57">
        <v>1160</v>
      </c>
      <c r="C185" s="53">
        <v>2098</v>
      </c>
      <c r="D185" s="44">
        <v>302114</v>
      </c>
      <c r="E185" s="59">
        <v>5317</v>
      </c>
      <c r="F185" s="44">
        <v>3778</v>
      </c>
    </row>
    <row r="186" spans="1:14" ht="17.100000000000001" customHeight="1" x14ac:dyDescent="0.15">
      <c r="A186" s="1" t="s">
        <v>13</v>
      </c>
      <c r="B186" s="57">
        <v>60057</v>
      </c>
      <c r="C186" s="53">
        <v>63968</v>
      </c>
      <c r="D186" s="44">
        <v>41590</v>
      </c>
      <c r="E186" s="59">
        <v>740705</v>
      </c>
      <c r="F186" s="44">
        <v>520338</v>
      </c>
    </row>
    <row r="187" spans="1:14" ht="17.100000000000001" customHeight="1" x14ac:dyDescent="0.15">
      <c r="A187" s="1" t="s">
        <v>14</v>
      </c>
      <c r="B187" s="63" t="s">
        <v>96</v>
      </c>
      <c r="C187" s="53">
        <v>853307</v>
      </c>
      <c r="D187" s="44">
        <v>930144</v>
      </c>
      <c r="E187" s="59">
        <v>489655</v>
      </c>
      <c r="F187" s="44">
        <v>1274017</v>
      </c>
    </row>
    <row r="188" spans="1:14" ht="17.100000000000001" customHeight="1" x14ac:dyDescent="0.15">
      <c r="A188" s="1" t="s">
        <v>15</v>
      </c>
      <c r="B188" s="57">
        <v>1749840</v>
      </c>
      <c r="C188" s="53">
        <v>678926</v>
      </c>
      <c r="D188" s="44">
        <v>606575</v>
      </c>
      <c r="E188" s="59">
        <v>578914</v>
      </c>
      <c r="F188" s="44">
        <v>971169</v>
      </c>
    </row>
    <row r="189" spans="1:14" ht="17.100000000000001" customHeight="1" x14ac:dyDescent="0.15">
      <c r="A189" s="1" t="s">
        <v>16</v>
      </c>
      <c r="B189" s="57">
        <v>4245100</v>
      </c>
      <c r="C189" s="53">
        <v>2197900</v>
      </c>
      <c r="D189" s="44">
        <v>2638600</v>
      </c>
      <c r="E189" s="59">
        <v>3807500</v>
      </c>
      <c r="F189" s="44">
        <v>3974000</v>
      </c>
    </row>
    <row r="190" spans="1:14" ht="17.100000000000001" customHeight="1" x14ac:dyDescent="0.15">
      <c r="A190" t="s">
        <v>252</v>
      </c>
    </row>
    <row r="191" spans="1:14" ht="15.95" customHeight="1" x14ac:dyDescent="0.15"/>
    <row r="192" spans="1:14"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sheetData>
  <sheetProtection formatCells="0" insertColumns="0" insertRows="0"/>
  <mergeCells count="1">
    <mergeCell ref="C1:M2"/>
  </mergeCells>
  <phoneticPr fontId="3"/>
  <pageMargins left="0.74803149606299213" right="0.19685039370078741" top="0.51181102362204722" bottom="0.39370078740157483" header="0.51181102362204722" footer="0.51181102362204722"/>
  <pageSetup paperSize="9" scale="81" orientation="landscape" r:id="rId1"/>
  <headerFooter scaleWithDoc="0" alignWithMargins="0">
    <oddFooter>&amp;A</oddFooter>
  </headerFooter>
  <colBreaks count="1" manualBreakCount="1">
    <brk id="1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3E9A4-F056-4E49-AA89-8601DEC0CAB0}">
  <dimension ref="A1:K69"/>
  <sheetViews>
    <sheetView view="pageBreakPreview" zoomScaleNormal="100" zoomScaleSheetLayoutView="100" workbookViewId="0"/>
  </sheetViews>
  <sheetFormatPr defaultRowHeight="13.5" x14ac:dyDescent="0.15"/>
  <cols>
    <col min="1" max="1" width="4.75" customWidth="1"/>
    <col min="2" max="2" width="31.125" customWidth="1"/>
    <col min="3" max="11" width="10.125" customWidth="1"/>
    <col min="12" max="12" width="12.75" customWidth="1"/>
    <col min="13" max="13" width="10.125" customWidth="1"/>
    <col min="15" max="15" width="31.125" customWidth="1"/>
    <col min="16" max="21" width="10.125" customWidth="1"/>
  </cols>
  <sheetData>
    <row r="1" spans="1:11" s="2" customFormat="1" ht="17.25" x14ac:dyDescent="0.2">
      <c r="A1" s="3" t="s">
        <v>249</v>
      </c>
    </row>
    <row r="2" spans="1:11" s="2" customFormat="1" ht="17.25" x14ac:dyDescent="0.2">
      <c r="A2"/>
      <c r="B2"/>
      <c r="C2"/>
      <c r="D2"/>
      <c r="E2"/>
      <c r="H2" s="10" t="s">
        <v>233</v>
      </c>
    </row>
    <row r="3" spans="1:11" s="2" customFormat="1" ht="17.25" x14ac:dyDescent="0.2">
      <c r="A3"/>
      <c r="B3"/>
      <c r="C3" t="s">
        <v>234</v>
      </c>
      <c r="H3" s="10" t="s">
        <v>235</v>
      </c>
    </row>
    <row r="4" spans="1:11" s="2" customFormat="1" ht="17.25" x14ac:dyDescent="0.2">
      <c r="A4" s="173" t="s">
        <v>236</v>
      </c>
      <c r="B4" s="173"/>
      <c r="C4" s="83" t="s">
        <v>315</v>
      </c>
      <c r="D4" s="83" t="s">
        <v>319</v>
      </c>
      <c r="E4" s="83" t="s">
        <v>323</v>
      </c>
      <c r="F4" s="163"/>
      <c r="G4" s="163"/>
      <c r="H4" s="22"/>
      <c r="I4" s="22"/>
      <c r="J4" s="22"/>
      <c r="K4" s="22"/>
    </row>
    <row r="5" spans="1:11" s="2" customFormat="1" ht="17.25" x14ac:dyDescent="0.2">
      <c r="A5" s="256" t="s">
        <v>237</v>
      </c>
      <c r="B5" s="1" t="s">
        <v>238</v>
      </c>
      <c r="C5" s="44">
        <v>45132</v>
      </c>
      <c r="D5" s="44">
        <v>45132</v>
      </c>
      <c r="E5" s="44">
        <v>45132</v>
      </c>
      <c r="F5" s="131"/>
      <c r="G5" s="131"/>
      <c r="H5" s="69"/>
      <c r="I5" s="69"/>
      <c r="J5" s="69"/>
      <c r="K5" s="69"/>
    </row>
    <row r="6" spans="1:11" s="2" customFormat="1" ht="17.25" x14ac:dyDescent="0.2">
      <c r="A6" s="256"/>
      <c r="B6" s="1" t="s">
        <v>239</v>
      </c>
      <c r="C6" s="44">
        <v>2674460</v>
      </c>
      <c r="D6" s="44">
        <v>2676224</v>
      </c>
      <c r="E6" s="44">
        <v>2662273</v>
      </c>
      <c r="F6" s="131"/>
      <c r="G6" s="131"/>
      <c r="H6" s="69"/>
      <c r="I6" s="69"/>
      <c r="J6" s="69"/>
      <c r="K6" s="69"/>
    </row>
    <row r="7" spans="1:11" s="2" customFormat="1" ht="17.25" x14ac:dyDescent="0.2">
      <c r="A7" s="256"/>
      <c r="B7" s="1" t="s">
        <v>240</v>
      </c>
      <c r="C7" s="44">
        <v>472278</v>
      </c>
      <c r="D7" s="44">
        <v>473312</v>
      </c>
      <c r="E7" s="44">
        <v>464772</v>
      </c>
      <c r="F7" s="131"/>
      <c r="G7" s="131"/>
      <c r="H7" s="69"/>
      <c r="I7" s="69"/>
      <c r="J7" s="69"/>
      <c r="K7" s="69"/>
    </row>
    <row r="8" spans="1:11" s="2" customFormat="1" ht="17.25" x14ac:dyDescent="0.2">
      <c r="A8" s="256"/>
      <c r="B8" s="1" t="s">
        <v>223</v>
      </c>
      <c r="C8" s="46">
        <f>SUM(C5:C7)</f>
        <v>3191870</v>
      </c>
      <c r="D8" s="46">
        <f>SUM(D5:D7)</f>
        <v>3194668</v>
      </c>
      <c r="E8" s="46">
        <f>SUM(E5:E7)</f>
        <v>3172177</v>
      </c>
      <c r="F8" s="131"/>
      <c r="G8" s="131"/>
      <c r="H8" s="165"/>
      <c r="I8" s="166"/>
      <c r="J8" s="166"/>
      <c r="K8" s="166"/>
    </row>
    <row r="9" spans="1:11" s="2" customFormat="1" ht="17.25" x14ac:dyDescent="0.2">
      <c r="A9" s="256" t="s">
        <v>241</v>
      </c>
      <c r="B9" s="1" t="s">
        <v>238</v>
      </c>
      <c r="C9" s="53">
        <v>17832</v>
      </c>
      <c r="D9" s="53">
        <v>17835</v>
      </c>
      <c r="E9" s="53">
        <v>17835</v>
      </c>
      <c r="F9" s="131"/>
      <c r="G9" s="131"/>
      <c r="H9" s="69"/>
      <c r="I9" s="69"/>
      <c r="J9" s="69"/>
      <c r="K9" s="69"/>
    </row>
    <row r="10" spans="1:11" s="2" customFormat="1" ht="17.25" x14ac:dyDescent="0.2">
      <c r="A10" s="256"/>
      <c r="B10" s="1" t="s">
        <v>239</v>
      </c>
      <c r="C10" s="53">
        <v>226824</v>
      </c>
      <c r="D10" s="53">
        <v>227022</v>
      </c>
      <c r="E10" s="53">
        <v>226043</v>
      </c>
      <c r="F10" s="131"/>
      <c r="G10" s="131"/>
      <c r="H10" s="69"/>
      <c r="I10" s="69"/>
      <c r="J10" s="69"/>
      <c r="K10" s="69"/>
    </row>
    <row r="11" spans="1:11" s="2" customFormat="1" ht="17.25" x14ac:dyDescent="0.2">
      <c r="A11" s="256"/>
      <c r="B11" s="1" t="s">
        <v>240</v>
      </c>
      <c r="C11" s="53">
        <v>1954</v>
      </c>
      <c r="D11" s="53">
        <v>1954</v>
      </c>
      <c r="E11" s="53">
        <v>1954</v>
      </c>
      <c r="F11" s="131"/>
      <c r="G11" s="131"/>
      <c r="H11" s="69"/>
      <c r="I11" s="69"/>
      <c r="J11" s="69"/>
      <c r="K11" s="69"/>
    </row>
    <row r="12" spans="1:11" s="2" customFormat="1" ht="17.25" x14ac:dyDescent="0.2">
      <c r="A12" s="256"/>
      <c r="B12" s="1" t="s">
        <v>223</v>
      </c>
      <c r="C12" s="46">
        <f>SUM(C9:C11)</f>
        <v>246610</v>
      </c>
      <c r="D12" s="46">
        <f>SUM(D9:D11)</f>
        <v>246811</v>
      </c>
      <c r="E12" s="46">
        <f>SUM(E9:E11)</f>
        <v>245832</v>
      </c>
      <c r="F12" s="131"/>
      <c r="G12" s="131"/>
      <c r="H12" s="165"/>
      <c r="I12" s="166"/>
      <c r="J12" s="166"/>
      <c r="K12" s="166"/>
    </row>
    <row r="13" spans="1:11" s="2" customFormat="1" ht="17.25" x14ac:dyDescent="0.2">
      <c r="A13" t="s">
        <v>316</v>
      </c>
    </row>
    <row r="14" spans="1:11" s="2" customFormat="1" ht="17.25" x14ac:dyDescent="0.2"/>
    <row r="15" spans="1:11" s="2" customFormat="1" ht="17.25" x14ac:dyDescent="0.2"/>
    <row r="38" spans="1:11" s="2" customFormat="1" ht="17.25" x14ac:dyDescent="0.2">
      <c r="A38" s="3" t="s">
        <v>249</v>
      </c>
    </row>
    <row r="39" spans="1:11" s="2" customFormat="1" ht="17.25" x14ac:dyDescent="0.2">
      <c r="A39"/>
      <c r="B39"/>
      <c r="C39"/>
      <c r="D39"/>
      <c r="E39"/>
      <c r="G39"/>
      <c r="H39"/>
      <c r="K39" s="10" t="s">
        <v>233</v>
      </c>
    </row>
    <row r="40" spans="1:11" s="2" customFormat="1" ht="17.25" x14ac:dyDescent="0.2">
      <c r="A40"/>
      <c r="B40"/>
      <c r="C40" t="s">
        <v>234</v>
      </c>
      <c r="D40"/>
      <c r="F40"/>
      <c r="G40"/>
      <c r="H40"/>
      <c r="K40" s="10" t="s">
        <v>235</v>
      </c>
    </row>
    <row r="41" spans="1:11" s="2" customFormat="1" ht="17.25" x14ac:dyDescent="0.2">
      <c r="A41" s="173" t="s">
        <v>236</v>
      </c>
      <c r="B41" s="173"/>
      <c r="C41" s="31" t="s">
        <v>279</v>
      </c>
      <c r="D41" s="31" t="s">
        <v>280</v>
      </c>
      <c r="E41" s="31" t="s">
        <v>281</v>
      </c>
      <c r="F41" s="31" t="s">
        <v>282</v>
      </c>
      <c r="G41" s="31" t="s">
        <v>283</v>
      </c>
      <c r="H41" s="31" t="s">
        <v>284</v>
      </c>
      <c r="I41" s="31" t="s">
        <v>285</v>
      </c>
      <c r="J41" s="31" t="s">
        <v>286</v>
      </c>
      <c r="K41" s="31" t="s">
        <v>287</v>
      </c>
    </row>
    <row r="42" spans="1:11" s="2" customFormat="1" ht="17.25" x14ac:dyDescent="0.2">
      <c r="A42" s="256" t="s">
        <v>237</v>
      </c>
      <c r="B42" s="1" t="s">
        <v>238</v>
      </c>
      <c r="C42" s="57">
        <v>43158</v>
      </c>
      <c r="D42" s="57">
        <v>43158</v>
      </c>
      <c r="E42" s="53">
        <v>43158</v>
      </c>
      <c r="F42" s="53">
        <v>44888</v>
      </c>
      <c r="G42" s="53">
        <v>44888</v>
      </c>
      <c r="H42" s="44">
        <v>44888</v>
      </c>
      <c r="I42" s="44">
        <v>44643</v>
      </c>
      <c r="J42" s="44">
        <v>44643</v>
      </c>
      <c r="K42" s="44">
        <v>44643</v>
      </c>
    </row>
    <row r="43" spans="1:11" s="2" customFormat="1" ht="17.25" x14ac:dyDescent="0.2">
      <c r="A43" s="256"/>
      <c r="B43" s="1" t="s">
        <v>239</v>
      </c>
      <c r="C43" s="57">
        <v>1645019</v>
      </c>
      <c r="D43" s="57">
        <v>1690303</v>
      </c>
      <c r="E43" s="53">
        <v>1739385</v>
      </c>
      <c r="F43" s="53">
        <v>1851484</v>
      </c>
      <c r="G43" s="53">
        <v>1914565</v>
      </c>
      <c r="H43" s="44">
        <v>1955155</v>
      </c>
      <c r="I43" s="44">
        <v>2018202</v>
      </c>
      <c r="J43" s="44">
        <v>2045215</v>
      </c>
      <c r="K43" s="44">
        <v>2334992</v>
      </c>
    </row>
    <row r="44" spans="1:11" s="2" customFormat="1" ht="17.25" x14ac:dyDescent="0.2">
      <c r="A44" s="256"/>
      <c r="B44" s="1" t="s">
        <v>240</v>
      </c>
      <c r="C44" s="57">
        <v>549249</v>
      </c>
      <c r="D44" s="57">
        <v>538872</v>
      </c>
      <c r="E44" s="53">
        <v>538996</v>
      </c>
      <c r="F44" s="53">
        <v>541347</v>
      </c>
      <c r="G44" s="53">
        <v>534857</v>
      </c>
      <c r="H44" s="44">
        <v>533705</v>
      </c>
      <c r="I44" s="44">
        <v>538814</v>
      </c>
      <c r="J44" s="44">
        <v>538832</v>
      </c>
      <c r="K44" s="44">
        <v>542268</v>
      </c>
    </row>
    <row r="45" spans="1:11" s="2" customFormat="1" ht="17.25" x14ac:dyDescent="0.2">
      <c r="A45" s="256"/>
      <c r="B45" s="1" t="s">
        <v>223</v>
      </c>
      <c r="C45" s="57">
        <f>SUM(C42:C44)</f>
        <v>2237426</v>
      </c>
      <c r="D45" s="53">
        <f>SUM(D42:D44)</f>
        <v>2272333</v>
      </c>
      <c r="E45" s="53">
        <f>SUM(E42:E44)</f>
        <v>2321539</v>
      </c>
      <c r="F45" s="53">
        <f>SUM(F42:F44)</f>
        <v>2437719</v>
      </c>
      <c r="G45" s="53">
        <v>2494310</v>
      </c>
      <c r="H45" s="44">
        <v>2533748</v>
      </c>
      <c r="I45" s="44">
        <v>2601659</v>
      </c>
      <c r="J45" s="44">
        <f>SUM(J42:J44)</f>
        <v>2628690</v>
      </c>
      <c r="K45" s="44">
        <f>SUM(K42:K44)</f>
        <v>2921903</v>
      </c>
    </row>
    <row r="46" spans="1:11" s="2" customFormat="1" ht="17.25" x14ac:dyDescent="0.2">
      <c r="A46" s="256" t="s">
        <v>241</v>
      </c>
      <c r="B46" s="1" t="s">
        <v>238</v>
      </c>
      <c r="C46" s="57">
        <v>15419</v>
      </c>
      <c r="D46" s="57">
        <v>15419</v>
      </c>
      <c r="E46" s="53">
        <v>15419</v>
      </c>
      <c r="F46" s="53">
        <v>16763</v>
      </c>
      <c r="G46" s="53">
        <v>16763</v>
      </c>
      <c r="H46" s="44">
        <v>16763</v>
      </c>
      <c r="I46" s="44">
        <v>16763</v>
      </c>
      <c r="J46" s="44">
        <v>16763</v>
      </c>
      <c r="K46" s="44">
        <v>16763</v>
      </c>
    </row>
    <row r="47" spans="1:11" s="2" customFormat="1" ht="17.25" x14ac:dyDescent="0.2">
      <c r="A47" s="256"/>
      <c r="B47" s="1" t="s">
        <v>239</v>
      </c>
      <c r="C47" s="57">
        <v>189841</v>
      </c>
      <c r="D47" s="57">
        <v>189475</v>
      </c>
      <c r="E47" s="53">
        <v>189317</v>
      </c>
      <c r="F47" s="53">
        <v>190898</v>
      </c>
      <c r="G47" s="53">
        <v>197607</v>
      </c>
      <c r="H47" s="44">
        <v>197697</v>
      </c>
      <c r="I47" s="44">
        <v>199064</v>
      </c>
      <c r="J47" s="44">
        <v>199753</v>
      </c>
      <c r="K47" s="44">
        <v>203415</v>
      </c>
    </row>
    <row r="48" spans="1:11" s="2" customFormat="1" ht="17.25" x14ac:dyDescent="0.2">
      <c r="A48" s="256"/>
      <c r="B48" s="1" t="s">
        <v>240</v>
      </c>
      <c r="C48" s="57">
        <v>580</v>
      </c>
      <c r="D48" s="57">
        <v>580</v>
      </c>
      <c r="E48" s="53">
        <v>580</v>
      </c>
      <c r="F48" s="53">
        <v>580</v>
      </c>
      <c r="G48" s="53">
        <v>580</v>
      </c>
      <c r="H48" s="44">
        <v>468</v>
      </c>
      <c r="I48" s="44">
        <v>714</v>
      </c>
      <c r="J48" s="44">
        <v>714</v>
      </c>
      <c r="K48" s="44">
        <v>1503</v>
      </c>
    </row>
    <row r="49" spans="1:11" s="2" customFormat="1" ht="17.25" x14ac:dyDescent="0.2">
      <c r="A49" s="256"/>
      <c r="B49" s="1" t="s">
        <v>223</v>
      </c>
      <c r="C49" s="57">
        <f>SUM(C46:C48)</f>
        <v>205840</v>
      </c>
      <c r="D49" s="53">
        <f>SUM(D46:D48)</f>
        <v>205474</v>
      </c>
      <c r="E49" s="53">
        <f>SUM(E46:E48)</f>
        <v>205316</v>
      </c>
      <c r="F49" s="53">
        <f>SUM(F46:F48)</f>
        <v>208241</v>
      </c>
      <c r="G49" s="53">
        <v>214950</v>
      </c>
      <c r="H49" s="44">
        <v>214928</v>
      </c>
      <c r="I49" s="44">
        <v>216541</v>
      </c>
      <c r="J49" s="44">
        <f>SUM(J46:J48)</f>
        <v>217230</v>
      </c>
      <c r="K49" s="44">
        <f>SUM(K46:K48)</f>
        <v>221681</v>
      </c>
    </row>
    <row r="50" spans="1:11" s="2" customFormat="1" ht="17.25" x14ac:dyDescent="0.2">
      <c r="A50"/>
    </row>
    <row r="51" spans="1:11" s="2" customFormat="1" ht="17.25" x14ac:dyDescent="0.2">
      <c r="A51"/>
      <c r="B51"/>
    </row>
    <row r="52" spans="1:11" s="2" customFormat="1" ht="17.25" x14ac:dyDescent="0.2">
      <c r="A52" s="173" t="s">
        <v>236</v>
      </c>
      <c r="B52" s="173"/>
      <c r="C52" s="31" t="s">
        <v>288</v>
      </c>
      <c r="D52" s="31" t="s">
        <v>289</v>
      </c>
      <c r="E52" s="31" t="s">
        <v>290</v>
      </c>
      <c r="F52" s="31" t="s">
        <v>291</v>
      </c>
      <c r="G52" s="31" t="s">
        <v>292</v>
      </c>
      <c r="H52" s="83" t="s">
        <v>261</v>
      </c>
      <c r="I52" s="83" t="s">
        <v>304</v>
      </c>
      <c r="J52" s="83" t="s">
        <v>305</v>
      </c>
      <c r="K52" s="83" t="s">
        <v>310</v>
      </c>
    </row>
    <row r="53" spans="1:11" s="2" customFormat="1" ht="17.25" x14ac:dyDescent="0.2">
      <c r="A53" s="256" t="s">
        <v>237</v>
      </c>
      <c r="B53" s="1" t="s">
        <v>238</v>
      </c>
      <c r="C53" s="44">
        <v>44643</v>
      </c>
      <c r="D53" s="44">
        <v>44643</v>
      </c>
      <c r="E53" s="53">
        <v>44643</v>
      </c>
      <c r="F53" s="46">
        <v>44643</v>
      </c>
      <c r="G53" s="46">
        <v>44643</v>
      </c>
      <c r="H53" s="44">
        <v>45735</v>
      </c>
      <c r="I53" s="44">
        <v>45132</v>
      </c>
      <c r="J53" s="44">
        <v>45132</v>
      </c>
      <c r="K53" s="44">
        <v>45132</v>
      </c>
    </row>
    <row r="54" spans="1:11" s="2" customFormat="1" ht="17.25" x14ac:dyDescent="0.2">
      <c r="A54" s="256"/>
      <c r="B54" s="1" t="s">
        <v>239</v>
      </c>
      <c r="C54" s="44">
        <v>2352994</v>
      </c>
      <c r="D54" s="44">
        <v>2336299</v>
      </c>
      <c r="E54" s="53">
        <v>2348753</v>
      </c>
      <c r="F54" s="46">
        <v>2348753</v>
      </c>
      <c r="G54" s="46">
        <v>2394615</v>
      </c>
      <c r="H54" s="44">
        <v>2609606</v>
      </c>
      <c r="I54" s="44">
        <v>2676398</v>
      </c>
      <c r="J54" s="44">
        <v>2673961</v>
      </c>
      <c r="K54" s="44">
        <v>2675286</v>
      </c>
    </row>
    <row r="55" spans="1:11" s="2" customFormat="1" ht="17.25" x14ac:dyDescent="0.2">
      <c r="A55" s="256"/>
      <c r="B55" s="1" t="s">
        <v>240</v>
      </c>
      <c r="C55" s="44">
        <v>541050</v>
      </c>
      <c r="D55" s="44">
        <v>540419</v>
      </c>
      <c r="E55" s="53">
        <v>536645</v>
      </c>
      <c r="F55" s="46">
        <v>536645</v>
      </c>
      <c r="G55" s="46">
        <v>497902</v>
      </c>
      <c r="H55" s="44">
        <v>469397</v>
      </c>
      <c r="I55" s="44">
        <v>457576</v>
      </c>
      <c r="J55" s="44">
        <v>458550</v>
      </c>
      <c r="K55" s="44">
        <v>460478</v>
      </c>
    </row>
    <row r="56" spans="1:11" s="2" customFormat="1" ht="17.25" x14ac:dyDescent="0.2">
      <c r="A56" s="256"/>
      <c r="B56" s="1" t="s">
        <v>223</v>
      </c>
      <c r="C56" s="44">
        <v>2938687</v>
      </c>
      <c r="D56" s="44">
        <v>2921361</v>
      </c>
      <c r="E56" s="53">
        <v>2930041</v>
      </c>
      <c r="F56" s="46">
        <v>2930041</v>
      </c>
      <c r="G56" s="46">
        <v>2937160</v>
      </c>
      <c r="H56" s="167">
        <f>SUM(H53:H55)</f>
        <v>3124738</v>
      </c>
      <c r="I56" s="164">
        <f>SUM(I53:I55)</f>
        <v>3179106</v>
      </c>
      <c r="J56" s="164">
        <f>SUM(J53:J55)</f>
        <v>3177643</v>
      </c>
      <c r="K56" s="164">
        <f>SUM(K53:K55)</f>
        <v>3180896</v>
      </c>
    </row>
    <row r="57" spans="1:11" s="2" customFormat="1" ht="17.25" x14ac:dyDescent="0.2">
      <c r="A57" s="256" t="s">
        <v>241</v>
      </c>
      <c r="B57" s="1" t="s">
        <v>238</v>
      </c>
      <c r="C57" s="44">
        <v>16763</v>
      </c>
      <c r="D57" s="44">
        <v>16763</v>
      </c>
      <c r="E57" s="53">
        <v>16763</v>
      </c>
      <c r="F57" s="46">
        <v>16763</v>
      </c>
      <c r="G57" s="46">
        <v>16763</v>
      </c>
      <c r="H57" s="44">
        <v>18090</v>
      </c>
      <c r="I57" s="44">
        <v>17832</v>
      </c>
      <c r="J57" s="44">
        <v>17832</v>
      </c>
      <c r="K57" s="44">
        <v>17832</v>
      </c>
    </row>
    <row r="58" spans="1:11" s="2" customFormat="1" ht="17.25" x14ac:dyDescent="0.2">
      <c r="A58" s="256"/>
      <c r="B58" s="1" t="s">
        <v>239</v>
      </c>
      <c r="C58" s="44">
        <v>219579</v>
      </c>
      <c r="D58" s="44">
        <v>220157</v>
      </c>
      <c r="E58" s="53">
        <v>220249</v>
      </c>
      <c r="F58" s="46">
        <v>220249</v>
      </c>
      <c r="G58" s="46">
        <v>221716</v>
      </c>
      <c r="H58" s="44">
        <v>230932</v>
      </c>
      <c r="I58" s="44">
        <v>230915</v>
      </c>
      <c r="J58" s="44">
        <v>230215</v>
      </c>
      <c r="K58" s="44">
        <v>228314</v>
      </c>
    </row>
    <row r="59" spans="1:11" s="2" customFormat="1" ht="17.25" x14ac:dyDescent="0.2">
      <c r="A59" s="256"/>
      <c r="B59" s="1" t="s">
        <v>240</v>
      </c>
      <c r="C59" s="44">
        <v>1409</v>
      </c>
      <c r="D59" s="44">
        <v>1409</v>
      </c>
      <c r="E59" s="53">
        <v>1409</v>
      </c>
      <c r="F59" s="46">
        <v>1409</v>
      </c>
      <c r="G59" s="46">
        <v>1226</v>
      </c>
      <c r="H59" s="44">
        <v>1051</v>
      </c>
      <c r="I59" s="44">
        <v>1309</v>
      </c>
      <c r="J59" s="44">
        <v>1309</v>
      </c>
      <c r="K59" s="44">
        <v>1309</v>
      </c>
    </row>
    <row r="60" spans="1:11" s="2" customFormat="1" ht="17.25" x14ac:dyDescent="0.2">
      <c r="A60" s="256"/>
      <c r="B60" s="1" t="s">
        <v>223</v>
      </c>
      <c r="C60" s="44">
        <v>237751</v>
      </c>
      <c r="D60" s="44">
        <v>238329</v>
      </c>
      <c r="E60" s="53">
        <v>238421</v>
      </c>
      <c r="F60" s="46">
        <v>238421</v>
      </c>
      <c r="G60" s="46">
        <v>239705</v>
      </c>
      <c r="H60" s="167">
        <f>SUM(H57:H59)</f>
        <v>250073</v>
      </c>
      <c r="I60" s="164">
        <f>SUM(I57:I59)</f>
        <v>250056</v>
      </c>
      <c r="J60" s="164">
        <f>SUM(J57:J59)</f>
        <v>249356</v>
      </c>
      <c r="K60" s="164">
        <f>SUM(K57:K59)</f>
        <v>247455</v>
      </c>
    </row>
    <row r="61" spans="1:11" s="2" customFormat="1" ht="17.25" x14ac:dyDescent="0.2">
      <c r="A61" t="s">
        <v>316</v>
      </c>
    </row>
    <row r="62" spans="1:11" s="2" customFormat="1" ht="17.25" x14ac:dyDescent="0.2"/>
    <row r="63" spans="1:11" s="2" customFormat="1" ht="17.25" x14ac:dyDescent="0.2"/>
    <row r="64" spans="1:11" s="2" customFormat="1" ht="17.25" x14ac:dyDescent="0.2"/>
    <row r="65" s="2" customFormat="1" ht="17.25" x14ac:dyDescent="0.2"/>
    <row r="66" s="2" customFormat="1" ht="17.25" x14ac:dyDescent="0.2"/>
    <row r="67" s="2" customFormat="1" ht="17.25" x14ac:dyDescent="0.2"/>
    <row r="68" s="2" customFormat="1" ht="17.25" x14ac:dyDescent="0.2"/>
    <row r="69" s="2" customFormat="1" ht="17.25" x14ac:dyDescent="0.2"/>
  </sheetData>
  <sheetProtection formatCells="0" insertColumns="0" insertRows="0"/>
  <mergeCells count="9">
    <mergeCell ref="A57:A60"/>
    <mergeCell ref="A4:B4"/>
    <mergeCell ref="A5:A8"/>
    <mergeCell ref="A9:A12"/>
    <mergeCell ref="A41:B41"/>
    <mergeCell ref="A42:A45"/>
    <mergeCell ref="A46:A49"/>
    <mergeCell ref="A52:B52"/>
    <mergeCell ref="A53:A56"/>
  </mergeCells>
  <phoneticPr fontId="3"/>
  <pageMargins left="1.5748031496062993" right="0.19685039370078741" top="0.59055118110236227" bottom="0.59055118110236227" header="0.51181102362204722" footer="0.51181102362204722"/>
  <pageSetup paperSize="9" orientation="landscape" verticalDpi="300" r:id="rId1"/>
  <headerFooter scaleWithDoc="0" alignWithMargins="0">
    <oddFooter>&amp;A</oddFooter>
  </headerFooter>
  <colBreaks count="1" manualBreakCount="1">
    <brk id="11" min="37" max="8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D1A0-5B22-47AB-A515-28E3224FC216}">
  <dimension ref="A1:T109"/>
  <sheetViews>
    <sheetView view="pageBreakPreview" zoomScaleNormal="100" zoomScaleSheetLayoutView="100" workbookViewId="0"/>
  </sheetViews>
  <sheetFormatPr defaultRowHeight="13.5" x14ac:dyDescent="0.15"/>
  <cols>
    <col min="1" max="1" width="4.625" customWidth="1"/>
    <col min="2" max="2" width="6.875" customWidth="1"/>
    <col min="3" max="3" width="4.25" customWidth="1"/>
    <col min="4" max="4" width="19" customWidth="1"/>
    <col min="5" max="5" width="10.25" customWidth="1"/>
    <col min="6" max="6" width="9" customWidth="1"/>
    <col min="7" max="7" width="10.25" bestFit="1" customWidth="1"/>
    <col min="9" max="9" width="10.25" bestFit="1" customWidth="1"/>
    <col min="10" max="10" width="8.25" customWidth="1"/>
    <col min="11" max="11" width="10.25" bestFit="1" customWidth="1"/>
    <col min="13" max="13" width="10.25" bestFit="1" customWidth="1"/>
    <col min="15" max="15" width="11.375" bestFit="1" customWidth="1"/>
    <col min="17" max="17" width="12.5" customWidth="1"/>
    <col min="19" max="20" width="11.875" customWidth="1"/>
  </cols>
  <sheetData>
    <row r="1" spans="1:20" s="3" customFormat="1" ht="17.25" customHeight="1" x14ac:dyDescent="0.15">
      <c r="A1" s="3" t="s">
        <v>131</v>
      </c>
    </row>
    <row r="2" spans="1:20" s="3" customFormat="1" ht="13.5" customHeight="1" x14ac:dyDescent="0.15"/>
    <row r="3" spans="1:20" s="3" customFormat="1" ht="17.100000000000001" customHeight="1" x14ac:dyDescent="0.15">
      <c r="A3"/>
      <c r="B3"/>
      <c r="C3"/>
      <c r="D3"/>
      <c r="E3"/>
      <c r="F3"/>
      <c r="G3"/>
      <c r="I3"/>
      <c r="K3"/>
      <c r="M3"/>
      <c r="O3"/>
      <c r="P3" s="10"/>
      <c r="Q3"/>
      <c r="R3" s="10" t="s">
        <v>57</v>
      </c>
    </row>
    <row r="4" spans="1:20" s="3" customFormat="1" ht="17.100000000000001" customHeight="1" x14ac:dyDescent="0.15">
      <c r="A4" s="185" t="s">
        <v>89</v>
      </c>
      <c r="B4" s="186"/>
      <c r="C4" s="186"/>
      <c r="D4" s="187"/>
      <c r="E4" s="173" t="s">
        <v>255</v>
      </c>
      <c r="F4" s="173"/>
      <c r="G4" s="173" t="s">
        <v>259</v>
      </c>
      <c r="H4" s="174"/>
      <c r="I4" s="173" t="s">
        <v>278</v>
      </c>
      <c r="J4" s="174"/>
      <c r="K4" s="173" t="s">
        <v>308</v>
      </c>
      <c r="L4" s="174"/>
      <c r="M4" s="173" t="s">
        <v>313</v>
      </c>
      <c r="N4" s="174"/>
      <c r="O4" s="173" t="s">
        <v>317</v>
      </c>
      <c r="P4" s="174"/>
      <c r="Q4" s="173" t="s">
        <v>321</v>
      </c>
      <c r="R4" s="174"/>
      <c r="S4"/>
      <c r="T4"/>
    </row>
    <row r="5" spans="1:20" s="3" customFormat="1" ht="17.100000000000001" customHeight="1" x14ac:dyDescent="0.15">
      <c r="A5" s="188"/>
      <c r="B5" s="189"/>
      <c r="C5" s="189"/>
      <c r="D5" s="190"/>
      <c r="E5" s="42" t="s">
        <v>37</v>
      </c>
      <c r="F5" s="42" t="s">
        <v>38</v>
      </c>
      <c r="G5" s="64" t="s">
        <v>37</v>
      </c>
      <c r="H5" s="64" t="s">
        <v>38</v>
      </c>
      <c r="I5" s="64" t="s">
        <v>37</v>
      </c>
      <c r="J5" s="64" t="s">
        <v>38</v>
      </c>
      <c r="K5" s="64" t="s">
        <v>37</v>
      </c>
      <c r="L5" s="64" t="s">
        <v>38</v>
      </c>
      <c r="M5" s="64" t="s">
        <v>37</v>
      </c>
      <c r="N5" s="64" t="s">
        <v>38</v>
      </c>
      <c r="O5" s="64" t="s">
        <v>37</v>
      </c>
      <c r="P5" s="64" t="s">
        <v>38</v>
      </c>
      <c r="Q5" s="42" t="s">
        <v>37</v>
      </c>
      <c r="R5" s="42" t="s">
        <v>38</v>
      </c>
      <c r="S5" s="11"/>
      <c r="T5" s="11"/>
    </row>
    <row r="6" spans="1:20" s="3" customFormat="1" ht="17.100000000000001" customHeight="1" x14ac:dyDescent="0.15">
      <c r="A6" s="179" t="s">
        <v>90</v>
      </c>
      <c r="B6" s="182" t="s">
        <v>42</v>
      </c>
      <c r="C6" s="65"/>
      <c r="D6" s="66" t="s">
        <v>2</v>
      </c>
      <c r="E6" s="44">
        <v>19463212</v>
      </c>
      <c r="F6" s="67">
        <f>E6/$E$15*100</f>
        <v>53.137647969797023</v>
      </c>
      <c r="G6" s="44">
        <v>19614116</v>
      </c>
      <c r="H6" s="67">
        <f>G6/$G$15*100</f>
        <v>41.686825948478074</v>
      </c>
      <c r="I6" s="44">
        <v>19402836</v>
      </c>
      <c r="J6" s="67">
        <f t="shared" ref="J6:J14" si="0">I6/$I$15*100</f>
        <v>46.709419599922484</v>
      </c>
      <c r="K6" s="44">
        <v>20191382</v>
      </c>
      <c r="L6" s="67">
        <f t="shared" ref="L6:L14" si="1">K6/$K$15*100</f>
        <v>50.655701833500508</v>
      </c>
      <c r="M6" s="44">
        <v>21438227</v>
      </c>
      <c r="N6" s="67">
        <f t="shared" ref="N6:N14" si="2">M6/$M$15*100</f>
        <v>51.070023340502068</v>
      </c>
      <c r="O6" s="44">
        <v>20603995</v>
      </c>
      <c r="P6" s="67">
        <v>49.2</v>
      </c>
      <c r="Q6" s="59">
        <v>20872526</v>
      </c>
      <c r="R6" s="68">
        <v>50.28</v>
      </c>
      <c r="S6" s="69"/>
      <c r="T6" s="70"/>
    </row>
    <row r="7" spans="1:20" s="3" customFormat="1" ht="17.100000000000001" customHeight="1" x14ac:dyDescent="0.15">
      <c r="A7" s="182"/>
      <c r="B7" s="182"/>
      <c r="C7" s="178" t="s">
        <v>41</v>
      </c>
      <c r="D7" s="71" t="s">
        <v>3</v>
      </c>
      <c r="E7" s="44">
        <v>15497457</v>
      </c>
      <c r="F7" s="67">
        <f t="shared" ref="F7:F14" si="3">E7/$E$15*100</f>
        <v>42.310509410937243</v>
      </c>
      <c r="G7" s="44">
        <v>15214539</v>
      </c>
      <c r="H7" s="67">
        <f t="shared" ref="H7:H14" si="4">G7/$G$15*100</f>
        <v>32.33619293264767</v>
      </c>
      <c r="I7" s="44">
        <v>14933302</v>
      </c>
      <c r="J7" s="67">
        <f t="shared" si="0"/>
        <v>35.949686382462936</v>
      </c>
      <c r="K7" s="44">
        <v>15427563</v>
      </c>
      <c r="L7" s="67">
        <f t="shared" si="1"/>
        <v>38.70433590655383</v>
      </c>
      <c r="M7" s="44">
        <v>15691996</v>
      </c>
      <c r="N7" s="67">
        <f t="shared" si="2"/>
        <v>37.381384289804615</v>
      </c>
      <c r="O7" s="44">
        <v>15452925</v>
      </c>
      <c r="P7" s="67">
        <v>36.9</v>
      </c>
      <c r="Q7" s="59">
        <v>16400895</v>
      </c>
      <c r="R7" s="68">
        <v>39.51</v>
      </c>
      <c r="S7" s="69"/>
      <c r="T7" s="70"/>
    </row>
    <row r="8" spans="1:20" s="3" customFormat="1" ht="17.100000000000001" customHeight="1" x14ac:dyDescent="0.15">
      <c r="A8" s="182"/>
      <c r="B8" s="182"/>
      <c r="C8" s="178"/>
      <c r="D8" s="66" t="s">
        <v>35</v>
      </c>
      <c r="E8" s="44">
        <v>467102</v>
      </c>
      <c r="F8" s="67">
        <f t="shared" si="3"/>
        <v>1.2752623586481064</v>
      </c>
      <c r="G8" s="44">
        <v>130768</v>
      </c>
      <c r="H8" s="67">
        <f t="shared" si="4"/>
        <v>0.27792753217277699</v>
      </c>
      <c r="I8" s="44">
        <v>47016</v>
      </c>
      <c r="J8" s="67">
        <f t="shared" si="0"/>
        <v>0.11318397330730184</v>
      </c>
      <c r="K8" s="44">
        <v>37145</v>
      </c>
      <c r="L8" s="67">
        <f t="shared" si="1"/>
        <v>9.3188571471005621E-2</v>
      </c>
      <c r="M8" s="44">
        <v>162370</v>
      </c>
      <c r="N8" s="67">
        <f t="shared" si="2"/>
        <v>0.3867968974205433</v>
      </c>
      <c r="O8" s="44">
        <v>54185</v>
      </c>
      <c r="P8" s="67">
        <v>0.1</v>
      </c>
      <c r="Q8" s="59">
        <v>63508</v>
      </c>
      <c r="R8" s="68">
        <v>0.15</v>
      </c>
      <c r="S8" s="69"/>
      <c r="T8" s="70"/>
    </row>
    <row r="9" spans="1:20" s="3" customFormat="1" ht="17.100000000000001" customHeight="1" x14ac:dyDescent="0.15">
      <c r="A9" s="182"/>
      <c r="B9" s="182"/>
      <c r="C9" s="179"/>
      <c r="D9" s="72" t="s">
        <v>39</v>
      </c>
      <c r="E9" s="44">
        <v>565179</v>
      </c>
      <c r="F9" s="67">
        <f t="shared" si="3"/>
        <v>1.5430280850828688</v>
      </c>
      <c r="G9" s="44">
        <v>796751</v>
      </c>
      <c r="H9" s="67">
        <f t="shared" si="4"/>
        <v>1.6933732961136692</v>
      </c>
      <c r="I9" s="44">
        <v>626073</v>
      </c>
      <c r="J9" s="67">
        <f t="shared" si="0"/>
        <v>1.5071769125493957</v>
      </c>
      <c r="K9" s="44">
        <v>475936</v>
      </c>
      <c r="L9" s="67">
        <f t="shared" si="1"/>
        <v>1.1940179284324817</v>
      </c>
      <c r="M9" s="44">
        <v>858266</v>
      </c>
      <c r="N9" s="67">
        <f t="shared" si="2"/>
        <v>2.0445564202841657</v>
      </c>
      <c r="O9" s="44">
        <v>463450</v>
      </c>
      <c r="P9" s="67">
        <v>1.1000000000000001</v>
      </c>
      <c r="Q9" s="59">
        <v>561094</v>
      </c>
      <c r="R9" s="68">
        <v>1.35</v>
      </c>
      <c r="S9" s="69"/>
      <c r="T9" s="70"/>
    </row>
    <row r="10" spans="1:20" s="3" customFormat="1" ht="17.100000000000001" customHeight="1" x14ac:dyDescent="0.15">
      <c r="A10" s="182"/>
      <c r="B10" s="182" t="s">
        <v>43</v>
      </c>
      <c r="C10" s="73"/>
      <c r="D10" s="66" t="s">
        <v>2</v>
      </c>
      <c r="E10" s="44">
        <v>17164702</v>
      </c>
      <c r="F10" s="67">
        <f t="shared" si="3"/>
        <v>46.862352030202977</v>
      </c>
      <c r="G10" s="44">
        <v>27436998</v>
      </c>
      <c r="H10" s="67">
        <f t="shared" si="4"/>
        <v>58.313174051521919</v>
      </c>
      <c r="I10" s="44">
        <v>22136614</v>
      </c>
      <c r="J10" s="67">
        <f t="shared" si="0"/>
        <v>53.290580400077516</v>
      </c>
      <c r="K10" s="44">
        <v>19668656</v>
      </c>
      <c r="L10" s="67">
        <f t="shared" si="1"/>
        <v>49.344298166499492</v>
      </c>
      <c r="M10" s="44">
        <f>M15-M6</f>
        <v>20539876</v>
      </c>
      <c r="N10" s="67">
        <f t="shared" si="2"/>
        <v>48.929976659497932</v>
      </c>
      <c r="O10" s="44">
        <v>21274383</v>
      </c>
      <c r="P10" s="67">
        <v>50.8</v>
      </c>
      <c r="Q10" s="59">
        <v>20637452</v>
      </c>
      <c r="R10" s="68">
        <v>49.72</v>
      </c>
      <c r="S10" s="69"/>
      <c r="T10" s="70"/>
    </row>
    <row r="11" spans="1:20" s="3" customFormat="1" ht="17.100000000000001" customHeight="1" x14ac:dyDescent="0.15">
      <c r="A11" s="182"/>
      <c r="B11" s="182"/>
      <c r="C11" s="183" t="s">
        <v>41</v>
      </c>
      <c r="D11" s="74" t="s">
        <v>9</v>
      </c>
      <c r="E11" s="44">
        <v>305643</v>
      </c>
      <c r="F11" s="67">
        <f t="shared" si="3"/>
        <v>0.83445374475871059</v>
      </c>
      <c r="G11" s="44">
        <v>136949</v>
      </c>
      <c r="H11" s="67">
        <f t="shared" si="4"/>
        <v>0.29106430933813809</v>
      </c>
      <c r="I11" s="44">
        <v>315023</v>
      </c>
      <c r="J11" s="67">
        <f t="shared" si="0"/>
        <v>0.75837065729084041</v>
      </c>
      <c r="K11" s="44">
        <v>144080</v>
      </c>
      <c r="L11" s="67">
        <f t="shared" si="1"/>
        <v>0.36146478335018145</v>
      </c>
      <c r="M11" s="44">
        <v>146522</v>
      </c>
      <c r="N11" s="67">
        <f t="shared" si="2"/>
        <v>0.34904388128258201</v>
      </c>
      <c r="O11" s="44">
        <v>576906</v>
      </c>
      <c r="P11" s="67">
        <v>1.4</v>
      </c>
      <c r="Q11" s="59">
        <v>129813</v>
      </c>
      <c r="R11" s="68">
        <v>0.31</v>
      </c>
      <c r="S11" s="69"/>
      <c r="T11" s="70"/>
    </row>
    <row r="12" spans="1:20" s="3" customFormat="1" ht="17.100000000000001" customHeight="1" x14ac:dyDescent="0.15">
      <c r="A12" s="182"/>
      <c r="B12" s="182"/>
      <c r="C12" s="184"/>
      <c r="D12" s="75" t="s">
        <v>102</v>
      </c>
      <c r="E12" s="44">
        <v>2425945</v>
      </c>
      <c r="F12" s="67">
        <f t="shared" si="3"/>
        <v>6.6232136506599852</v>
      </c>
      <c r="G12" s="44">
        <v>2557168</v>
      </c>
      <c r="H12" s="67">
        <f t="shared" si="4"/>
        <v>5.4348723815550892</v>
      </c>
      <c r="I12" s="44">
        <v>3559576</v>
      </c>
      <c r="J12" s="67">
        <f t="shared" si="0"/>
        <v>8.5691457156991717</v>
      </c>
      <c r="K12" s="44">
        <v>3773039</v>
      </c>
      <c r="L12" s="67">
        <f t="shared" si="1"/>
        <v>9.4657185223957878</v>
      </c>
      <c r="M12" s="44">
        <v>3587390</v>
      </c>
      <c r="N12" s="67">
        <f t="shared" si="2"/>
        <v>8.5458602071656262</v>
      </c>
      <c r="O12" s="44">
        <v>3775591</v>
      </c>
      <c r="P12" s="67">
        <v>9</v>
      </c>
      <c r="Q12" s="59">
        <v>3965477</v>
      </c>
      <c r="R12" s="68">
        <v>9.5500000000000007</v>
      </c>
      <c r="S12" s="69"/>
      <c r="T12" s="70"/>
    </row>
    <row r="13" spans="1:20" s="3" customFormat="1" ht="17.100000000000001" customHeight="1" x14ac:dyDescent="0.15">
      <c r="A13" s="182"/>
      <c r="B13" s="182"/>
      <c r="C13" s="184"/>
      <c r="D13" s="75" t="s">
        <v>40</v>
      </c>
      <c r="E13" s="44">
        <v>7219315</v>
      </c>
      <c r="F13" s="67">
        <f t="shared" si="3"/>
        <v>19.709872093726112</v>
      </c>
      <c r="G13" s="44">
        <v>17984014</v>
      </c>
      <c r="H13" s="67">
        <f t="shared" si="4"/>
        <v>38.22229161247914</v>
      </c>
      <c r="I13" s="44">
        <v>11906712</v>
      </c>
      <c r="J13" s="67">
        <f t="shared" si="0"/>
        <v>28.663624578563269</v>
      </c>
      <c r="K13" s="44">
        <v>9784963</v>
      </c>
      <c r="L13" s="67">
        <f t="shared" si="1"/>
        <v>24.54830324045351</v>
      </c>
      <c r="M13" s="44">
        <v>10068557</v>
      </c>
      <c r="N13" s="67">
        <f t="shared" si="2"/>
        <v>23.985259648345711</v>
      </c>
      <c r="O13" s="44">
        <v>10565517</v>
      </c>
      <c r="P13" s="67">
        <v>25.2</v>
      </c>
      <c r="Q13" s="59">
        <v>11143555</v>
      </c>
      <c r="R13" s="68">
        <v>26.85</v>
      </c>
      <c r="S13" s="69"/>
      <c r="T13" s="70"/>
    </row>
    <row r="14" spans="1:20" s="3" customFormat="1" ht="17.100000000000001" customHeight="1" x14ac:dyDescent="0.15">
      <c r="A14" s="182"/>
      <c r="B14" s="182"/>
      <c r="C14" s="184"/>
      <c r="D14" s="75" t="s">
        <v>16</v>
      </c>
      <c r="E14" s="44">
        <v>5017000</v>
      </c>
      <c r="F14" s="67">
        <f t="shared" si="3"/>
        <v>13.697203722821891</v>
      </c>
      <c r="G14" s="44">
        <v>4101400</v>
      </c>
      <c r="H14" s="67">
        <f t="shared" si="4"/>
        <v>8.7169030684374444</v>
      </c>
      <c r="I14" s="44">
        <v>3345300</v>
      </c>
      <c r="J14" s="67">
        <f t="shared" si="0"/>
        <v>8.0533083610880745</v>
      </c>
      <c r="K14" s="44">
        <v>2840200</v>
      </c>
      <c r="L14" s="67">
        <f t="shared" si="1"/>
        <v>7.1254322436922912</v>
      </c>
      <c r="M14" s="44">
        <v>3523300</v>
      </c>
      <c r="N14" s="67">
        <f t="shared" si="2"/>
        <v>8.3931853709539936</v>
      </c>
      <c r="O14" s="44">
        <v>2876500</v>
      </c>
      <c r="P14" s="67">
        <v>6.9</v>
      </c>
      <c r="Q14" s="59">
        <v>1733100</v>
      </c>
      <c r="R14" s="68">
        <v>4.18</v>
      </c>
      <c r="S14" s="69"/>
      <c r="T14" s="70"/>
    </row>
    <row r="15" spans="1:20" s="3" customFormat="1" ht="17.100000000000001" customHeight="1" x14ac:dyDescent="0.15">
      <c r="A15" s="182"/>
      <c r="B15" s="174" t="s">
        <v>91</v>
      </c>
      <c r="C15" s="174"/>
      <c r="D15" s="175"/>
      <c r="E15" s="44">
        <v>36627914</v>
      </c>
      <c r="F15" s="67">
        <f>SUM(F6,F10)</f>
        <v>100</v>
      </c>
      <c r="G15" s="44">
        <v>47051114</v>
      </c>
      <c r="H15" s="67">
        <f>SUM(H6,H10)</f>
        <v>100</v>
      </c>
      <c r="I15" s="44">
        <v>41539450</v>
      </c>
      <c r="J15" s="67">
        <f>SUM(J6,J10)</f>
        <v>100</v>
      </c>
      <c r="K15" s="44">
        <v>39860038</v>
      </c>
      <c r="L15" s="67">
        <f>SUM(L6,L10)</f>
        <v>100</v>
      </c>
      <c r="M15" s="44">
        <v>41978103</v>
      </c>
      <c r="N15" s="67">
        <f>SUM(N6,N10)</f>
        <v>100</v>
      </c>
      <c r="O15" s="44">
        <v>41878378</v>
      </c>
      <c r="P15" s="67">
        <v>100</v>
      </c>
      <c r="Q15" s="59">
        <v>41509978</v>
      </c>
      <c r="R15" s="68">
        <v>100</v>
      </c>
      <c r="S15" s="69"/>
      <c r="T15" s="70"/>
    </row>
    <row r="16" spans="1:20" s="3" customFormat="1" ht="17.100000000000001" customHeight="1" x14ac:dyDescent="0.15">
      <c r="A16" s="177" t="s">
        <v>101</v>
      </c>
      <c r="B16" s="180" t="s">
        <v>54</v>
      </c>
      <c r="C16" s="65"/>
      <c r="D16" s="76" t="s">
        <v>2</v>
      </c>
      <c r="E16" s="44">
        <v>14040679</v>
      </c>
      <c r="F16" s="67">
        <f>E16/$E$30*100</f>
        <v>39.861141740500841</v>
      </c>
      <c r="G16" s="44">
        <v>14720306</v>
      </c>
      <c r="H16" s="67">
        <f>G16/$G$30*100</f>
        <v>32.305554506402785</v>
      </c>
      <c r="I16" s="44">
        <v>17224802</v>
      </c>
      <c r="J16" s="67">
        <f t="shared" ref="J16:J29" si="5">I16/$I$30*100</f>
        <v>43.203249383208522</v>
      </c>
      <c r="K16" s="44">
        <v>16364974</v>
      </c>
      <c r="L16" s="67">
        <f t="shared" ref="L16:L29" si="6">K16/$K$30*100</f>
        <v>43.251012944825419</v>
      </c>
      <c r="M16" s="44">
        <f>SUM(M17:M19)</f>
        <v>16832070</v>
      </c>
      <c r="N16" s="67">
        <f t="shared" ref="N16:N29" si="7">M16/$M$30*100</f>
        <v>41.833273971190188</v>
      </c>
      <c r="O16" s="44">
        <v>18087493</v>
      </c>
      <c r="P16" s="67">
        <v>44.4</v>
      </c>
      <c r="Q16" s="59">
        <v>18818589</v>
      </c>
      <c r="R16" s="68">
        <v>46.54</v>
      </c>
      <c r="S16" s="69"/>
      <c r="T16" s="70"/>
    </row>
    <row r="17" spans="1:20" s="3" customFormat="1" ht="17.100000000000001" customHeight="1" x14ac:dyDescent="0.15">
      <c r="A17" s="178"/>
      <c r="B17" s="181"/>
      <c r="C17" s="178" t="s">
        <v>41</v>
      </c>
      <c r="D17" s="75" t="s">
        <v>44</v>
      </c>
      <c r="E17" s="44">
        <v>4445710</v>
      </c>
      <c r="F17" s="67">
        <f t="shared" ref="F17:F29" si="8">E17/$E$30*100</f>
        <v>12.621261154618093</v>
      </c>
      <c r="G17" s="44">
        <v>4889211</v>
      </c>
      <c r="H17" s="67">
        <f t="shared" ref="H17:H29" si="9">G17/$G$30*100</f>
        <v>10.729985671072603</v>
      </c>
      <c r="I17" s="44">
        <v>5081959</v>
      </c>
      <c r="J17" s="67">
        <f t="shared" si="5"/>
        <v>12.746569860846064</v>
      </c>
      <c r="K17" s="44">
        <v>5260821</v>
      </c>
      <c r="L17" s="67">
        <f t="shared" si="6"/>
        <v>13.903831266179182</v>
      </c>
      <c r="M17" s="44">
        <v>5264513</v>
      </c>
      <c r="N17" s="67">
        <f t="shared" si="7"/>
        <v>13.084060050480561</v>
      </c>
      <c r="O17" s="44">
        <v>5750597</v>
      </c>
      <c r="P17" s="67">
        <v>14.1</v>
      </c>
      <c r="Q17" s="59">
        <v>6066545</v>
      </c>
      <c r="R17" s="68">
        <v>15</v>
      </c>
      <c r="S17" s="69"/>
      <c r="T17" s="70"/>
    </row>
    <row r="18" spans="1:20" s="3" customFormat="1" ht="17.100000000000001" customHeight="1" x14ac:dyDescent="0.15">
      <c r="A18" s="178"/>
      <c r="B18" s="181"/>
      <c r="C18" s="178"/>
      <c r="D18" s="75" t="s">
        <v>30</v>
      </c>
      <c r="E18" s="44">
        <v>3039598</v>
      </c>
      <c r="F18" s="67">
        <f t="shared" si="8"/>
        <v>8.6293438310314539</v>
      </c>
      <c r="G18" s="44">
        <v>3013209</v>
      </c>
      <c r="H18" s="67">
        <f t="shared" si="9"/>
        <v>6.6128644057184296</v>
      </c>
      <c r="I18" s="44">
        <v>2909433</v>
      </c>
      <c r="J18" s="67">
        <f t="shared" si="5"/>
        <v>7.2974400206595416</v>
      </c>
      <c r="K18" s="44">
        <v>2926817</v>
      </c>
      <c r="L18" s="67">
        <f t="shared" si="6"/>
        <v>7.7352887914233834</v>
      </c>
      <c r="M18" s="44">
        <v>2859755</v>
      </c>
      <c r="N18" s="67">
        <f t="shared" si="7"/>
        <v>7.1074392160608291</v>
      </c>
      <c r="O18" s="44">
        <v>2674270</v>
      </c>
      <c r="P18" s="67">
        <v>6.6</v>
      </c>
      <c r="Q18" s="59">
        <v>2677826</v>
      </c>
      <c r="R18" s="68">
        <v>6.62</v>
      </c>
      <c r="S18" s="69"/>
      <c r="T18" s="70"/>
    </row>
    <row r="19" spans="1:20" s="3" customFormat="1" ht="17.100000000000001" customHeight="1" x14ac:dyDescent="0.15">
      <c r="A19" s="178"/>
      <c r="B19" s="181"/>
      <c r="C19" s="179"/>
      <c r="D19" s="75" t="s">
        <v>45</v>
      </c>
      <c r="E19" s="44">
        <v>6555371</v>
      </c>
      <c r="F19" s="67">
        <f t="shared" si="8"/>
        <v>18.610536754851299</v>
      </c>
      <c r="G19" s="44">
        <v>6817886</v>
      </c>
      <c r="H19" s="67">
        <f t="shared" si="9"/>
        <v>14.962704429611753</v>
      </c>
      <c r="I19" s="44">
        <v>9233410</v>
      </c>
      <c r="J19" s="67">
        <f t="shared" si="5"/>
        <v>23.159239501702917</v>
      </c>
      <c r="K19" s="44">
        <v>8177336</v>
      </c>
      <c r="L19" s="67">
        <f t="shared" si="6"/>
        <v>21.611892887222851</v>
      </c>
      <c r="M19" s="44">
        <v>8707802</v>
      </c>
      <c r="N19" s="67">
        <f t="shared" si="7"/>
        <v>21.641774704648796</v>
      </c>
      <c r="O19" s="44">
        <v>9662626</v>
      </c>
      <c r="P19" s="67">
        <v>23.7</v>
      </c>
      <c r="Q19" s="59">
        <v>10346378</v>
      </c>
      <c r="R19" s="68">
        <v>25.6</v>
      </c>
      <c r="S19" s="69"/>
      <c r="T19" s="70"/>
    </row>
    <row r="20" spans="1:20" s="3" customFormat="1" ht="17.100000000000001" customHeight="1" x14ac:dyDescent="0.15">
      <c r="A20" s="178"/>
      <c r="B20" s="181" t="s">
        <v>55</v>
      </c>
      <c r="C20" s="65"/>
      <c r="D20" s="66" t="s">
        <v>2</v>
      </c>
      <c r="E20" s="44">
        <v>6484111</v>
      </c>
      <c r="F20" s="67">
        <f t="shared" si="8"/>
        <v>18.408231370586897</v>
      </c>
      <c r="G20" s="44">
        <v>5860037</v>
      </c>
      <c r="H20" s="67">
        <f t="shared" si="9"/>
        <v>12.860584875955505</v>
      </c>
      <c r="I20" s="44">
        <v>5177456</v>
      </c>
      <c r="J20" s="67">
        <f t="shared" si="5"/>
        <v>12.986095441827969</v>
      </c>
      <c r="K20" s="44">
        <v>4762596</v>
      </c>
      <c r="L20" s="67">
        <f t="shared" si="6"/>
        <v>12.587071708575506</v>
      </c>
      <c r="M20" s="44">
        <f>SUM(M21:M22)</f>
        <v>6007361</v>
      </c>
      <c r="N20" s="67">
        <f t="shared" si="7"/>
        <v>14.930283592977158</v>
      </c>
      <c r="O20" s="44">
        <v>5141909</v>
      </c>
      <c r="P20" s="67">
        <v>12.6</v>
      </c>
      <c r="Q20" s="59">
        <v>3651470</v>
      </c>
      <c r="R20" s="68">
        <v>9.0299999999999994</v>
      </c>
      <c r="S20" s="69"/>
      <c r="T20" s="70"/>
    </row>
    <row r="21" spans="1:20" s="3" customFormat="1" ht="17.100000000000001" customHeight="1" x14ac:dyDescent="0.15">
      <c r="A21" s="178"/>
      <c r="B21" s="181"/>
      <c r="C21" s="178" t="s">
        <v>41</v>
      </c>
      <c r="D21" s="74" t="s">
        <v>46</v>
      </c>
      <c r="E21" s="44">
        <v>6428849</v>
      </c>
      <c r="F21" s="67">
        <f t="shared" si="8"/>
        <v>18.251343914156653</v>
      </c>
      <c r="G21" s="44">
        <v>5830581</v>
      </c>
      <c r="H21" s="67">
        <f t="shared" si="9"/>
        <v>12.795939996050112</v>
      </c>
      <c r="I21" s="44">
        <v>5102170</v>
      </c>
      <c r="J21" s="67">
        <f t="shared" si="5"/>
        <v>12.797263092227418</v>
      </c>
      <c r="K21" s="44">
        <v>4411434</v>
      </c>
      <c r="L21" s="67">
        <f t="shared" si="6"/>
        <v>11.658985161800011</v>
      </c>
      <c r="M21" s="44">
        <v>5439209</v>
      </c>
      <c r="N21" s="67">
        <f t="shared" si="7"/>
        <v>13.518237524176374</v>
      </c>
      <c r="O21" s="44">
        <v>4998564</v>
      </c>
      <c r="P21" s="67">
        <v>12.3</v>
      </c>
      <c r="Q21" s="59">
        <v>3450149</v>
      </c>
      <c r="R21" s="68">
        <v>8.5299999999999994</v>
      </c>
      <c r="S21" s="69"/>
      <c r="T21" s="70"/>
    </row>
    <row r="22" spans="1:20" s="3" customFormat="1" ht="17.100000000000001" customHeight="1" x14ac:dyDescent="0.15">
      <c r="A22" s="178"/>
      <c r="B22" s="181"/>
      <c r="C22" s="179"/>
      <c r="D22" s="75" t="s">
        <v>47</v>
      </c>
      <c r="E22" s="44">
        <v>55262</v>
      </c>
      <c r="F22" s="67">
        <f t="shared" si="8"/>
        <v>0.15688745643024513</v>
      </c>
      <c r="G22" s="44">
        <v>29456</v>
      </c>
      <c r="H22" s="67">
        <f t="shared" si="9"/>
        <v>6.4644879905390584E-2</v>
      </c>
      <c r="I22" s="44">
        <v>75286</v>
      </c>
      <c r="J22" s="67">
        <f t="shared" si="5"/>
        <v>0.18883234960054907</v>
      </c>
      <c r="K22" s="44">
        <v>351162</v>
      </c>
      <c r="L22" s="67">
        <f t="shared" si="6"/>
        <v>0.9280865467754964</v>
      </c>
      <c r="M22" s="44">
        <v>568152</v>
      </c>
      <c r="N22" s="67">
        <f t="shared" si="7"/>
        <v>1.4120460688007861</v>
      </c>
      <c r="O22" s="44">
        <v>143345</v>
      </c>
      <c r="P22" s="67">
        <v>0.4</v>
      </c>
      <c r="Q22" s="59">
        <v>201321</v>
      </c>
      <c r="R22" s="68">
        <v>0.5</v>
      </c>
      <c r="S22" s="69"/>
      <c r="T22" s="70"/>
    </row>
    <row r="23" spans="1:20" s="3" customFormat="1" ht="17.100000000000001" customHeight="1" x14ac:dyDescent="0.15">
      <c r="A23" s="178"/>
      <c r="B23" s="182" t="s">
        <v>56</v>
      </c>
      <c r="C23" s="65"/>
      <c r="D23" s="66" t="s">
        <v>2</v>
      </c>
      <c r="E23" s="44">
        <v>14699186</v>
      </c>
      <c r="F23" s="67">
        <f t="shared" si="8"/>
        <v>41.730626888912262</v>
      </c>
      <c r="G23" s="44">
        <v>24985524</v>
      </c>
      <c r="H23" s="67">
        <f t="shared" si="9"/>
        <v>54.833860617641704</v>
      </c>
      <c r="I23" s="44">
        <v>17466970</v>
      </c>
      <c r="J23" s="67">
        <f t="shared" si="5"/>
        <v>43.810655174963507</v>
      </c>
      <c r="K23" s="44">
        <v>16709634</v>
      </c>
      <c r="L23" s="67">
        <f t="shared" si="6"/>
        <v>44.161915346599081</v>
      </c>
      <c r="M23" s="44">
        <f>SUM(M24:M29)</f>
        <v>17396650</v>
      </c>
      <c r="N23" s="67">
        <f t="shared" si="7"/>
        <v>43.236442435832657</v>
      </c>
      <c r="O23" s="44">
        <v>17515150</v>
      </c>
      <c r="P23" s="67">
        <v>43</v>
      </c>
      <c r="Q23" s="59">
        <v>17967195</v>
      </c>
      <c r="R23" s="68">
        <v>44.43</v>
      </c>
      <c r="S23" s="69"/>
      <c r="T23" s="70"/>
    </row>
    <row r="24" spans="1:20" s="3" customFormat="1" ht="17.100000000000001" customHeight="1" x14ac:dyDescent="0.15">
      <c r="A24" s="178"/>
      <c r="B24" s="182"/>
      <c r="C24" s="178" t="s">
        <v>41</v>
      </c>
      <c r="D24" s="74" t="s">
        <v>48</v>
      </c>
      <c r="E24" s="44">
        <v>5569557</v>
      </c>
      <c r="F24" s="67">
        <f t="shared" si="8"/>
        <v>15.811835097775448</v>
      </c>
      <c r="G24" s="44">
        <v>6017053</v>
      </c>
      <c r="H24" s="67">
        <f t="shared" si="9"/>
        <v>13.205176146434347</v>
      </c>
      <c r="I24" s="44">
        <v>6971733</v>
      </c>
      <c r="J24" s="67">
        <f t="shared" si="5"/>
        <v>17.486501118105423</v>
      </c>
      <c r="K24" s="44">
        <v>6868673</v>
      </c>
      <c r="L24" s="67">
        <f t="shared" si="6"/>
        <v>18.153225592461851</v>
      </c>
      <c r="M24" s="44">
        <v>7153751</v>
      </c>
      <c r="N24" s="67">
        <f t="shared" si="7"/>
        <v>17.779442784201574</v>
      </c>
      <c r="O24" s="44">
        <v>7295014</v>
      </c>
      <c r="P24" s="67">
        <v>17.899999999999999</v>
      </c>
      <c r="Q24" s="59">
        <v>7228159</v>
      </c>
      <c r="R24" s="68">
        <v>17.87</v>
      </c>
      <c r="S24" s="69"/>
      <c r="T24" s="70"/>
    </row>
    <row r="25" spans="1:20" s="3" customFormat="1" ht="17.100000000000001" customHeight="1" x14ac:dyDescent="0.15">
      <c r="A25" s="178"/>
      <c r="B25" s="182"/>
      <c r="C25" s="178"/>
      <c r="D25" s="75" t="s">
        <v>49</v>
      </c>
      <c r="E25" s="44">
        <v>174985</v>
      </c>
      <c r="F25" s="67">
        <f t="shared" si="8"/>
        <v>0.49677810364167863</v>
      </c>
      <c r="G25" s="44">
        <v>245250</v>
      </c>
      <c r="H25" s="67">
        <f t="shared" si="9"/>
        <v>0.53823183041815048</v>
      </c>
      <c r="I25" s="44">
        <v>181345</v>
      </c>
      <c r="J25" s="67">
        <f t="shared" si="5"/>
        <v>0.45484953959981367</v>
      </c>
      <c r="K25" s="44">
        <v>300803</v>
      </c>
      <c r="L25" s="67">
        <f t="shared" si="6"/>
        <v>0.7949926744058573</v>
      </c>
      <c r="M25" s="44">
        <v>343261</v>
      </c>
      <c r="N25" s="67">
        <f t="shared" si="7"/>
        <v>0.85311737989591985</v>
      </c>
      <c r="O25" s="44">
        <v>298950</v>
      </c>
      <c r="P25" s="67">
        <v>0.7</v>
      </c>
      <c r="Q25" s="59">
        <v>233079</v>
      </c>
      <c r="R25" s="68">
        <v>0.57999999999999996</v>
      </c>
      <c r="S25" s="69"/>
      <c r="T25" s="70"/>
    </row>
    <row r="26" spans="1:20" s="3" customFormat="1" ht="17.100000000000001" customHeight="1" x14ac:dyDescent="0.15">
      <c r="A26" s="178"/>
      <c r="B26" s="182"/>
      <c r="C26" s="178"/>
      <c r="D26" s="75" t="s">
        <v>50</v>
      </c>
      <c r="E26" s="44">
        <v>4790190</v>
      </c>
      <c r="F26" s="67">
        <f t="shared" si="8"/>
        <v>13.599231387166514</v>
      </c>
      <c r="G26" s="44">
        <v>16041918</v>
      </c>
      <c r="H26" s="67">
        <f t="shared" si="9"/>
        <v>35.205997506861877</v>
      </c>
      <c r="I26" s="44">
        <v>6811119</v>
      </c>
      <c r="J26" s="67">
        <f t="shared" si="5"/>
        <v>17.083649073917361</v>
      </c>
      <c r="K26" s="44">
        <v>6667054</v>
      </c>
      <c r="L26" s="67">
        <f t="shared" si="6"/>
        <v>17.620366452024307</v>
      </c>
      <c r="M26" s="44">
        <v>7209453</v>
      </c>
      <c r="N26" s="67">
        <f t="shared" si="7"/>
        <v>17.917880720043286</v>
      </c>
      <c r="O26" s="44">
        <v>7245210</v>
      </c>
      <c r="P26" s="67">
        <v>17.8</v>
      </c>
      <c r="Q26" s="59">
        <v>7506481</v>
      </c>
      <c r="R26" s="68">
        <v>18.600000000000001</v>
      </c>
      <c r="S26" s="69"/>
      <c r="T26" s="70"/>
    </row>
    <row r="27" spans="1:20" s="3" customFormat="1" ht="17.100000000000001" customHeight="1" x14ac:dyDescent="0.15">
      <c r="A27" s="178"/>
      <c r="B27" s="182"/>
      <c r="C27" s="178"/>
      <c r="D27" s="75" t="s">
        <v>51</v>
      </c>
      <c r="E27" s="44">
        <v>944022</v>
      </c>
      <c r="F27" s="67">
        <f t="shared" si="8"/>
        <v>2.6800551987657495</v>
      </c>
      <c r="G27" s="44">
        <v>231231</v>
      </c>
      <c r="H27" s="67">
        <f t="shared" si="9"/>
        <v>0.50746537973259676</v>
      </c>
      <c r="I27" s="44">
        <v>992740</v>
      </c>
      <c r="J27" s="67">
        <f t="shared" si="5"/>
        <v>2.4899905260267392</v>
      </c>
      <c r="K27" s="44">
        <v>313960</v>
      </c>
      <c r="L27" s="67">
        <f t="shared" si="6"/>
        <v>0.82976532832605721</v>
      </c>
      <c r="M27" s="44">
        <v>161588</v>
      </c>
      <c r="N27" s="67">
        <f t="shared" si="7"/>
        <v>0.40159974824585926</v>
      </c>
      <c r="O27" s="44">
        <v>68095</v>
      </c>
      <c r="P27" s="67">
        <v>0.2</v>
      </c>
      <c r="Q27" s="59">
        <v>106580</v>
      </c>
      <c r="R27" s="68">
        <v>0.26</v>
      </c>
      <c r="S27" s="69"/>
      <c r="T27" s="70"/>
    </row>
    <row r="28" spans="1:20" s="3" customFormat="1" ht="17.100000000000001" customHeight="1" x14ac:dyDescent="0.15">
      <c r="A28" s="178"/>
      <c r="B28" s="182"/>
      <c r="C28" s="178"/>
      <c r="D28" s="77" t="s">
        <v>52</v>
      </c>
      <c r="E28" s="44">
        <v>147100</v>
      </c>
      <c r="F28" s="67">
        <f t="shared" si="8"/>
        <v>0.41761327568472106</v>
      </c>
      <c r="G28" s="44">
        <v>253451</v>
      </c>
      <c r="H28" s="67">
        <f t="shared" si="9"/>
        <v>0.55622995168730138</v>
      </c>
      <c r="I28" s="44">
        <v>288422</v>
      </c>
      <c r="J28" s="67">
        <f t="shared" si="5"/>
        <v>0.72342007725858148</v>
      </c>
      <c r="K28" s="44">
        <v>373359</v>
      </c>
      <c r="L28" s="67">
        <f t="shared" si="6"/>
        <v>0.98675102948938831</v>
      </c>
      <c r="M28" s="44">
        <v>254958</v>
      </c>
      <c r="N28" s="67">
        <f t="shared" si="7"/>
        <v>0.63365515145473539</v>
      </c>
      <c r="O28" s="44">
        <v>187578</v>
      </c>
      <c r="P28" s="67">
        <v>0.5</v>
      </c>
      <c r="Q28" s="59">
        <v>191387</v>
      </c>
      <c r="R28" s="68">
        <v>0.47</v>
      </c>
      <c r="S28" s="69"/>
      <c r="T28" s="70"/>
    </row>
    <row r="29" spans="1:20" s="3" customFormat="1" ht="17.100000000000001" customHeight="1" x14ac:dyDescent="0.15">
      <c r="A29" s="178"/>
      <c r="B29" s="182"/>
      <c r="C29" s="179"/>
      <c r="D29" s="75" t="s">
        <v>53</v>
      </c>
      <c r="E29" s="44">
        <v>3073332</v>
      </c>
      <c r="F29" s="67">
        <f t="shared" si="8"/>
        <v>8.7251138258781467</v>
      </c>
      <c r="G29" s="44">
        <v>2196621</v>
      </c>
      <c r="H29" s="67">
        <f t="shared" si="9"/>
        <v>4.8207598025074336</v>
      </c>
      <c r="I29" s="44">
        <v>2221611</v>
      </c>
      <c r="J29" s="67">
        <f t="shared" si="5"/>
        <v>5.5722448400555935</v>
      </c>
      <c r="K29" s="44">
        <v>2185785</v>
      </c>
      <c r="L29" s="67">
        <f t="shared" si="6"/>
        <v>5.776814269891613</v>
      </c>
      <c r="M29" s="44">
        <v>2273639</v>
      </c>
      <c r="N29" s="67">
        <f t="shared" si="7"/>
        <v>5.6507466519912812</v>
      </c>
      <c r="O29" s="44">
        <v>2420303</v>
      </c>
      <c r="P29" s="67">
        <v>5.9</v>
      </c>
      <c r="Q29" s="59">
        <v>2429349</v>
      </c>
      <c r="R29" s="68">
        <v>6.01</v>
      </c>
      <c r="S29" s="69"/>
      <c r="T29" s="70"/>
    </row>
    <row r="30" spans="1:20" s="3" customFormat="1" ht="17.100000000000001" customHeight="1" x14ac:dyDescent="0.15">
      <c r="A30" s="179"/>
      <c r="B30" s="174" t="s">
        <v>91</v>
      </c>
      <c r="C30" s="174"/>
      <c r="D30" s="175"/>
      <c r="E30" s="44">
        <f>E16+E20+E23</f>
        <v>35223976</v>
      </c>
      <c r="F30" s="67">
        <f>SUM(F16,F20,F23)</f>
        <v>100</v>
      </c>
      <c r="G30" s="44">
        <v>45565867</v>
      </c>
      <c r="H30" s="67">
        <f>SUM(H16,H20,H23)</f>
        <v>100</v>
      </c>
      <c r="I30" s="44">
        <v>39869228</v>
      </c>
      <c r="J30" s="67">
        <f>SUM(J16,J20,J23)</f>
        <v>100</v>
      </c>
      <c r="K30" s="44">
        <v>37837204</v>
      </c>
      <c r="L30" s="67">
        <f>SUM(L16,L20,L23)</f>
        <v>100</v>
      </c>
      <c r="M30" s="44">
        <f>M16+M20+M23</f>
        <v>40236081</v>
      </c>
      <c r="N30" s="67">
        <f>SUM(N16,N20,N23)</f>
        <v>100</v>
      </c>
      <c r="O30" s="44">
        <v>40744552</v>
      </c>
      <c r="P30" s="67">
        <v>100</v>
      </c>
      <c r="Q30" s="59">
        <v>40437254</v>
      </c>
      <c r="R30" s="68">
        <v>100</v>
      </c>
      <c r="S30" s="69"/>
      <c r="T30" s="70"/>
    </row>
    <row r="31" spans="1:20" s="3" customFormat="1" ht="17.100000000000001" customHeight="1" x14ac:dyDescent="0.15">
      <c r="A31" s="175" t="s">
        <v>92</v>
      </c>
      <c r="B31" s="176"/>
      <c r="C31" s="176"/>
      <c r="D31" s="176"/>
      <c r="E31" s="44">
        <f>36627914-35223976</f>
        <v>1403938</v>
      </c>
      <c r="F31" s="78" t="s">
        <v>94</v>
      </c>
      <c r="G31" s="44">
        <f>G15-G30</f>
        <v>1485247</v>
      </c>
      <c r="H31" s="78" t="s">
        <v>94</v>
      </c>
      <c r="I31" s="44">
        <v>1670222</v>
      </c>
      <c r="J31" s="78" t="s">
        <v>94</v>
      </c>
      <c r="K31" s="44">
        <v>2022834</v>
      </c>
      <c r="L31" s="78" t="s">
        <v>94</v>
      </c>
      <c r="M31" s="44">
        <f>M15-M30</f>
        <v>1742022</v>
      </c>
      <c r="N31" s="78" t="s">
        <v>94</v>
      </c>
      <c r="O31" s="44">
        <v>1133826</v>
      </c>
      <c r="P31" s="78" t="s">
        <v>124</v>
      </c>
      <c r="Q31" s="59">
        <v>1072724</v>
      </c>
      <c r="R31" s="79" t="s">
        <v>124</v>
      </c>
      <c r="S31" s="69"/>
      <c r="T31" s="80"/>
    </row>
    <row r="32" spans="1:20" s="3" customFormat="1" ht="17.100000000000001" customHeight="1" x14ac:dyDescent="0.15">
      <c r="A32" t="s">
        <v>252</v>
      </c>
      <c r="B32"/>
      <c r="C32"/>
      <c r="D32"/>
      <c r="E32"/>
      <c r="F32"/>
      <c r="G32"/>
      <c r="H32"/>
      <c r="I32"/>
      <c r="J32"/>
      <c r="K32"/>
      <c r="L32"/>
      <c r="M32"/>
      <c r="N32"/>
      <c r="O32"/>
      <c r="P32"/>
    </row>
    <row r="33" spans="1:20" ht="17.100000000000001" customHeight="1" x14ac:dyDescent="0.15"/>
    <row r="40" spans="1:20" s="3" customFormat="1" ht="17.25" customHeight="1" x14ac:dyDescent="0.15">
      <c r="A40" s="3" t="s">
        <v>131</v>
      </c>
    </row>
    <row r="41" spans="1:20" s="3" customFormat="1" ht="13.5" customHeight="1" x14ac:dyDescent="0.15"/>
    <row r="42" spans="1:20" s="3" customFormat="1" ht="17.100000000000001" customHeight="1" x14ac:dyDescent="0.15">
      <c r="A42"/>
      <c r="B42"/>
      <c r="C42"/>
      <c r="D42"/>
      <c r="E42"/>
      <c r="F42"/>
      <c r="G42"/>
      <c r="H42"/>
      <c r="I42"/>
      <c r="J42"/>
      <c r="K42"/>
      <c r="L42" s="10"/>
      <c r="M42"/>
      <c r="N42"/>
      <c r="O42"/>
      <c r="P42" s="10"/>
      <c r="R42" s="10" t="s">
        <v>57</v>
      </c>
    </row>
    <row r="43" spans="1:20" s="3" customFormat="1" ht="17.100000000000001" customHeight="1" x14ac:dyDescent="0.15">
      <c r="A43" s="185" t="s">
        <v>89</v>
      </c>
      <c r="B43" s="186"/>
      <c r="C43" s="186"/>
      <c r="D43" s="187"/>
      <c r="E43" s="173" t="s">
        <v>117</v>
      </c>
      <c r="F43" s="174"/>
      <c r="G43" s="173" t="s">
        <v>306</v>
      </c>
      <c r="H43" s="174"/>
      <c r="I43" s="173" t="s">
        <v>118</v>
      </c>
      <c r="J43" s="174"/>
      <c r="K43" s="173" t="s">
        <v>119</v>
      </c>
      <c r="L43" s="174"/>
      <c r="M43" s="173" t="s">
        <v>120</v>
      </c>
      <c r="N43" s="174"/>
      <c r="O43" s="173" t="s">
        <v>121</v>
      </c>
      <c r="P43" s="174"/>
      <c r="Q43" s="173" t="s">
        <v>122</v>
      </c>
      <c r="R43" s="174"/>
      <c r="S43"/>
      <c r="T43"/>
    </row>
    <row r="44" spans="1:20" s="3" customFormat="1" ht="17.100000000000001" customHeight="1" x14ac:dyDescent="0.15">
      <c r="A44" s="188"/>
      <c r="B44" s="189"/>
      <c r="C44" s="189"/>
      <c r="D44" s="190"/>
      <c r="E44" s="64" t="s">
        <v>37</v>
      </c>
      <c r="F44" s="64" t="s">
        <v>38</v>
      </c>
      <c r="G44" s="64" t="s">
        <v>37</v>
      </c>
      <c r="H44" s="64" t="s">
        <v>38</v>
      </c>
      <c r="I44" s="42" t="s">
        <v>37</v>
      </c>
      <c r="J44" s="42" t="s">
        <v>38</v>
      </c>
      <c r="K44" s="42" t="s">
        <v>37</v>
      </c>
      <c r="L44" s="42" t="s">
        <v>38</v>
      </c>
      <c r="M44" s="42" t="s">
        <v>37</v>
      </c>
      <c r="N44" s="42" t="s">
        <v>38</v>
      </c>
      <c r="O44" s="42" t="s">
        <v>37</v>
      </c>
      <c r="P44" s="42" t="s">
        <v>38</v>
      </c>
      <c r="Q44" s="81" t="s">
        <v>37</v>
      </c>
      <c r="R44" s="81" t="s">
        <v>38</v>
      </c>
      <c r="S44" s="11"/>
      <c r="T44" s="11"/>
    </row>
    <row r="45" spans="1:20" s="3" customFormat="1" ht="17.100000000000001" customHeight="1" x14ac:dyDescent="0.15">
      <c r="A45" s="179" t="s">
        <v>90</v>
      </c>
      <c r="B45" s="182" t="s">
        <v>42</v>
      </c>
      <c r="C45" s="65"/>
      <c r="D45" s="66" t="s">
        <v>2</v>
      </c>
      <c r="E45" s="44">
        <v>17399255</v>
      </c>
      <c r="F45" s="67">
        <f>E45/$E$54*100</f>
        <v>55.983652202306168</v>
      </c>
      <c r="G45" s="44">
        <v>17635589</v>
      </c>
      <c r="H45" s="67">
        <v>51.132089273791145</v>
      </c>
      <c r="I45" s="44">
        <v>18592949</v>
      </c>
      <c r="J45" s="67">
        <v>55.28819851684608</v>
      </c>
      <c r="K45" s="44">
        <v>18803515</v>
      </c>
      <c r="L45" s="67">
        <v>55.568492844840065</v>
      </c>
      <c r="M45" s="53">
        <v>18923581</v>
      </c>
      <c r="N45" s="67">
        <v>56.496426859242021</v>
      </c>
      <c r="O45" s="44">
        <v>18569283</v>
      </c>
      <c r="P45" s="67">
        <v>54.550647031788216</v>
      </c>
      <c r="Q45" s="44">
        <v>19143305</v>
      </c>
      <c r="R45" s="67">
        <v>56.116297568819128</v>
      </c>
      <c r="S45" s="69"/>
      <c r="T45" s="70"/>
    </row>
    <row r="46" spans="1:20" s="3" customFormat="1" ht="17.100000000000001" customHeight="1" x14ac:dyDescent="0.15">
      <c r="A46" s="182"/>
      <c r="B46" s="182"/>
      <c r="C46" s="178" t="s">
        <v>41</v>
      </c>
      <c r="D46" s="71" t="s">
        <v>3</v>
      </c>
      <c r="E46" s="44">
        <v>14447733</v>
      </c>
      <c r="F46" s="67">
        <f t="shared" ref="F46:F53" si="10">E46/$E$54*100</f>
        <v>46.486867362067024</v>
      </c>
      <c r="G46" s="44">
        <v>14594877</v>
      </c>
      <c r="H46" s="67">
        <v>42.315941571557438</v>
      </c>
      <c r="I46" s="44">
        <v>14838913</v>
      </c>
      <c r="J46" s="67">
        <v>44.125155601631988</v>
      </c>
      <c r="K46" s="44">
        <v>14606048</v>
      </c>
      <c r="L46" s="67">
        <v>43.164061282126809</v>
      </c>
      <c r="M46" s="53">
        <v>14874470</v>
      </c>
      <c r="N46" s="67">
        <v>44.407789753165098</v>
      </c>
      <c r="O46" s="44">
        <v>15181968</v>
      </c>
      <c r="P46" s="67">
        <v>44.599792981554735</v>
      </c>
      <c r="Q46" s="44">
        <v>15370473</v>
      </c>
      <c r="R46" s="67">
        <v>45.056694057870359</v>
      </c>
      <c r="S46" s="69"/>
      <c r="T46" s="70"/>
    </row>
    <row r="47" spans="1:20" s="3" customFormat="1" ht="17.100000000000001" customHeight="1" x14ac:dyDescent="0.15">
      <c r="A47" s="182"/>
      <c r="B47" s="182"/>
      <c r="C47" s="178"/>
      <c r="D47" s="66" t="s">
        <v>35</v>
      </c>
      <c r="E47" s="44">
        <v>58658</v>
      </c>
      <c r="F47" s="67">
        <f t="shared" si="10"/>
        <v>0.18873733794250819</v>
      </c>
      <c r="G47" s="44">
        <v>76653</v>
      </c>
      <c r="H47" s="67">
        <v>0.22224537207710571</v>
      </c>
      <c r="I47" s="44">
        <v>70016</v>
      </c>
      <c r="J47" s="67">
        <v>0.20820035096936448</v>
      </c>
      <c r="K47" s="44">
        <v>61114</v>
      </c>
      <c r="L47" s="67">
        <v>0.18060521512704172</v>
      </c>
      <c r="M47" s="53">
        <v>35986</v>
      </c>
      <c r="N47" s="67">
        <v>0.10743634711404164</v>
      </c>
      <c r="O47" s="44">
        <v>35415</v>
      </c>
      <c r="P47" s="67">
        <v>0.10403800537860185</v>
      </c>
      <c r="Q47" s="44">
        <v>127290</v>
      </c>
      <c r="R47" s="67">
        <v>0.37313533465276694</v>
      </c>
      <c r="S47" s="69"/>
      <c r="T47" s="70"/>
    </row>
    <row r="48" spans="1:20" s="3" customFormat="1" ht="17.100000000000001" customHeight="1" x14ac:dyDescent="0.15">
      <c r="A48" s="182"/>
      <c r="B48" s="182"/>
      <c r="C48" s="179"/>
      <c r="D48" s="72" t="s">
        <v>39</v>
      </c>
      <c r="E48" s="44">
        <v>393356</v>
      </c>
      <c r="F48" s="67">
        <f t="shared" si="10"/>
        <v>1.2656579546475033</v>
      </c>
      <c r="G48" s="44">
        <v>250726</v>
      </c>
      <c r="H48" s="67">
        <v>0.72694732312374477</v>
      </c>
      <c r="I48" s="44">
        <v>724437</v>
      </c>
      <c r="J48" s="67">
        <v>2.1541938650478962</v>
      </c>
      <c r="K48" s="44">
        <v>960576</v>
      </c>
      <c r="L48" s="67">
        <v>2.8387118356820573</v>
      </c>
      <c r="M48" s="53">
        <v>604805</v>
      </c>
      <c r="N48" s="67">
        <v>1.8056477495778347</v>
      </c>
      <c r="O48" s="44">
        <v>696806</v>
      </c>
      <c r="P48" s="67">
        <v>2.0469943915245525</v>
      </c>
      <c r="Q48" s="44">
        <v>559277</v>
      </c>
      <c r="R48" s="67">
        <v>1.6394533000125346</v>
      </c>
      <c r="S48" s="69"/>
      <c r="T48" s="70"/>
    </row>
    <row r="49" spans="1:20" s="3" customFormat="1" ht="17.100000000000001" customHeight="1" x14ac:dyDescent="0.15">
      <c r="A49" s="182"/>
      <c r="B49" s="182" t="s">
        <v>43</v>
      </c>
      <c r="C49" s="73"/>
      <c r="D49" s="66" t="s">
        <v>2</v>
      </c>
      <c r="E49" s="44">
        <v>13679916</v>
      </c>
      <c r="F49" s="67">
        <f t="shared" si="10"/>
        <v>44.016347797693832</v>
      </c>
      <c r="G49" s="44">
        <v>16854668</v>
      </c>
      <c r="H49" s="67">
        <v>48.867910726208855</v>
      </c>
      <c r="I49" s="44">
        <v>15036197</v>
      </c>
      <c r="J49" s="67">
        <v>44.711801483153927</v>
      </c>
      <c r="K49" s="44">
        <v>15034932</v>
      </c>
      <c r="L49" s="67">
        <v>44.431507155159927</v>
      </c>
      <c r="M49" s="53">
        <v>14571601</v>
      </c>
      <c r="N49" s="67">
        <v>43.503573140757972</v>
      </c>
      <c r="O49" s="44">
        <v>15471162</v>
      </c>
      <c r="P49" s="67">
        <v>45.449352968211784</v>
      </c>
      <c r="Q49" s="44">
        <v>14970323</v>
      </c>
      <c r="R49" s="67">
        <v>43.883702431180879</v>
      </c>
      <c r="S49" s="69"/>
      <c r="T49" s="70"/>
    </row>
    <row r="50" spans="1:20" s="3" customFormat="1" ht="17.100000000000001" customHeight="1" x14ac:dyDescent="0.15">
      <c r="A50" s="182"/>
      <c r="B50" s="182"/>
      <c r="C50" s="183" t="s">
        <v>41</v>
      </c>
      <c r="D50" s="74" t="s">
        <v>9</v>
      </c>
      <c r="E50" s="44">
        <v>68263</v>
      </c>
      <c r="F50" s="67">
        <f t="shared" si="10"/>
        <v>0.21964228067730637</v>
      </c>
      <c r="G50" s="44">
        <v>68237</v>
      </c>
      <c r="H50" s="67">
        <v>0.19784427816817948</v>
      </c>
      <c r="I50" s="44">
        <v>68656</v>
      </c>
      <c r="J50" s="67">
        <v>0.20415623994733617</v>
      </c>
      <c r="K50" s="44">
        <v>71305</v>
      </c>
      <c r="L50" s="67">
        <v>0.21072184547949263</v>
      </c>
      <c r="M50" s="53">
        <v>75657</v>
      </c>
      <c r="N50" s="67">
        <v>0.22587427648549574</v>
      </c>
      <c r="O50" s="44">
        <v>82667</v>
      </c>
      <c r="P50" s="67">
        <v>0.24284935170500854</v>
      </c>
      <c r="Q50" s="44">
        <v>95068</v>
      </c>
      <c r="R50" s="67">
        <v>0.27868041475975525</v>
      </c>
      <c r="S50" s="69"/>
      <c r="T50" s="70"/>
    </row>
    <row r="51" spans="1:20" s="3" customFormat="1" ht="17.100000000000001" customHeight="1" x14ac:dyDescent="0.15">
      <c r="A51" s="182"/>
      <c r="B51" s="182"/>
      <c r="C51" s="184"/>
      <c r="D51" s="75" t="s">
        <v>102</v>
      </c>
      <c r="E51" s="44">
        <v>3389258</v>
      </c>
      <c r="F51" s="67">
        <f t="shared" si="10"/>
        <v>10.905239396507712</v>
      </c>
      <c r="G51" s="44">
        <v>3226327</v>
      </c>
      <c r="H51" s="67">
        <v>9.3543141763194164</v>
      </c>
      <c r="I51" s="44">
        <v>3157679</v>
      </c>
      <c r="J51" s="67">
        <v>9.3897091528877965</v>
      </c>
      <c r="K51" s="44">
        <v>3000777</v>
      </c>
      <c r="L51" s="67">
        <v>8.8679512981195625</v>
      </c>
      <c r="M51" s="53">
        <v>2592803</v>
      </c>
      <c r="N51" s="67">
        <v>7.7408237399635569</v>
      </c>
      <c r="O51" s="44">
        <v>2514663</v>
      </c>
      <c r="P51" s="67">
        <v>7.3872800429019074</v>
      </c>
      <c r="Q51" s="44">
        <v>2282059</v>
      </c>
      <c r="R51" s="67">
        <v>6.6895816534084274</v>
      </c>
      <c r="S51" s="69"/>
      <c r="T51" s="70"/>
    </row>
    <row r="52" spans="1:20" s="3" customFormat="1" ht="17.100000000000001" customHeight="1" x14ac:dyDescent="0.15">
      <c r="A52" s="182"/>
      <c r="B52" s="182"/>
      <c r="C52" s="184"/>
      <c r="D52" s="75" t="s">
        <v>40</v>
      </c>
      <c r="E52" s="44">
        <v>4866568</v>
      </c>
      <c r="F52" s="67">
        <f t="shared" si="10"/>
        <v>15.658615862051148</v>
      </c>
      <c r="G52" s="44">
        <v>7273021</v>
      </c>
      <c r="H52" s="67">
        <v>21.087175430441125</v>
      </c>
      <c r="I52" s="44">
        <v>6466593</v>
      </c>
      <c r="J52" s="67">
        <v>19.229132372258277</v>
      </c>
      <c r="K52" s="44">
        <v>6354370</v>
      </c>
      <c r="L52" s="67">
        <v>18.778550918722718</v>
      </c>
      <c r="M52" s="53">
        <v>6621088</v>
      </c>
      <c r="N52" s="67">
        <v>19.767284739638079</v>
      </c>
      <c r="O52" s="44">
        <v>6412807</v>
      </c>
      <c r="P52" s="67">
        <v>18.838787213269391</v>
      </c>
      <c r="Q52" s="44">
        <v>6276311</v>
      </c>
      <c r="R52" s="67">
        <v>18.398251279517968</v>
      </c>
      <c r="S52" s="69"/>
      <c r="T52" s="70"/>
    </row>
    <row r="53" spans="1:20" s="3" customFormat="1" ht="17.100000000000001" customHeight="1" x14ac:dyDescent="0.15">
      <c r="A53" s="182"/>
      <c r="B53" s="182"/>
      <c r="C53" s="184"/>
      <c r="D53" s="75" t="s">
        <v>16</v>
      </c>
      <c r="E53" s="44">
        <v>3788400</v>
      </c>
      <c r="F53" s="67">
        <f t="shared" si="10"/>
        <v>12.189514321344028</v>
      </c>
      <c r="G53" s="44">
        <v>4672900</v>
      </c>
      <c r="H53" s="67">
        <v>13.54846384589132</v>
      </c>
      <c r="I53" s="44">
        <v>3641400</v>
      </c>
      <c r="J53" s="67">
        <v>10.828107261480859</v>
      </c>
      <c r="K53" s="44">
        <v>3185800</v>
      </c>
      <c r="L53" s="67">
        <v>9.4147346655713839</v>
      </c>
      <c r="M53" s="53">
        <v>3108300</v>
      </c>
      <c r="N53" s="67">
        <v>9.2798420978873928</v>
      </c>
      <c r="O53" s="44">
        <v>4108700</v>
      </c>
      <c r="P53" s="67">
        <v>12.070053725795887</v>
      </c>
      <c r="Q53" s="44">
        <v>3930600</v>
      </c>
      <c r="R53" s="67">
        <v>11.522081439124564</v>
      </c>
      <c r="S53" s="69"/>
      <c r="T53" s="70"/>
    </row>
    <row r="54" spans="1:20" s="3" customFormat="1" ht="17.100000000000001" customHeight="1" x14ac:dyDescent="0.15">
      <c r="A54" s="182"/>
      <c r="B54" s="174" t="s">
        <v>91</v>
      </c>
      <c r="C54" s="174"/>
      <c r="D54" s="175"/>
      <c r="E54" s="44">
        <f>E45+E49</f>
        <v>31079171</v>
      </c>
      <c r="F54" s="67">
        <v>100</v>
      </c>
      <c r="G54" s="44">
        <v>34490257</v>
      </c>
      <c r="H54" s="67">
        <v>100</v>
      </c>
      <c r="I54" s="44">
        <v>33629146</v>
      </c>
      <c r="J54" s="67">
        <v>100</v>
      </c>
      <c r="K54" s="44">
        <v>33838447</v>
      </c>
      <c r="L54" s="67">
        <v>100</v>
      </c>
      <c r="M54" s="53">
        <v>33495182</v>
      </c>
      <c r="N54" s="67">
        <v>100</v>
      </c>
      <c r="O54" s="44">
        <v>34040445</v>
      </c>
      <c r="P54" s="67">
        <v>100</v>
      </c>
      <c r="Q54" s="44">
        <v>34113628</v>
      </c>
      <c r="R54" s="67">
        <v>100</v>
      </c>
      <c r="S54" s="69"/>
      <c r="T54" s="70"/>
    </row>
    <row r="55" spans="1:20" s="3" customFormat="1" ht="17.100000000000001" customHeight="1" x14ac:dyDescent="0.15">
      <c r="A55" s="177" t="s">
        <v>101</v>
      </c>
      <c r="B55" s="181" t="s">
        <v>54</v>
      </c>
      <c r="C55" s="65"/>
      <c r="D55" s="76" t="s">
        <v>2</v>
      </c>
      <c r="E55" s="44">
        <f>SUM(E56:E58)</f>
        <v>13275702</v>
      </c>
      <c r="F55" s="67">
        <f>E55/$E$69*100</f>
        <v>44.462704913667871</v>
      </c>
      <c r="G55" s="44">
        <v>13264193</v>
      </c>
      <c r="H55" s="67">
        <v>38.628197649783289</v>
      </c>
      <c r="I55" s="44">
        <v>13616637</v>
      </c>
      <c r="J55" s="67">
        <v>42.120870354153254</v>
      </c>
      <c r="K55" s="44">
        <v>13595580</v>
      </c>
      <c r="L55" s="67">
        <v>41.760857521012312</v>
      </c>
      <c r="M55" s="44">
        <v>13669624</v>
      </c>
      <c r="N55" s="67">
        <v>41.949434963621599</v>
      </c>
      <c r="O55" s="44">
        <v>13781411</v>
      </c>
      <c r="P55" s="67">
        <v>42.059175473697898</v>
      </c>
      <c r="Q55" s="44">
        <v>13660328</v>
      </c>
      <c r="R55" s="67">
        <v>41.451759927852606</v>
      </c>
      <c r="S55" s="69"/>
      <c r="T55" s="70"/>
    </row>
    <row r="56" spans="1:20" s="3" customFormat="1" ht="17.100000000000001" customHeight="1" x14ac:dyDescent="0.15">
      <c r="A56" s="178"/>
      <c r="B56" s="181"/>
      <c r="C56" s="178" t="s">
        <v>41</v>
      </c>
      <c r="D56" s="75" t="s">
        <v>44</v>
      </c>
      <c r="E56" s="44">
        <v>4480199</v>
      </c>
      <c r="F56" s="67">
        <f t="shared" ref="F56:F68" si="11">E56/$E$69*100</f>
        <v>15.004989272244126</v>
      </c>
      <c r="G56" s="44">
        <v>4606778</v>
      </c>
      <c r="H56" s="67">
        <v>13.415933491971458</v>
      </c>
      <c r="I56" s="44">
        <v>4551640</v>
      </c>
      <c r="J56" s="67">
        <v>14.079764213350046</v>
      </c>
      <c r="K56" s="44">
        <v>4427373</v>
      </c>
      <c r="L56" s="67">
        <v>13.599338391254868</v>
      </c>
      <c r="M56" s="44">
        <v>4407994</v>
      </c>
      <c r="N56" s="67">
        <v>13.527281922533804</v>
      </c>
      <c r="O56" s="44">
        <v>4559953</v>
      </c>
      <c r="P56" s="67">
        <v>13.9164170765109</v>
      </c>
      <c r="Q56" s="44">
        <v>4385164</v>
      </c>
      <c r="R56" s="67">
        <v>13.306617921052982</v>
      </c>
      <c r="S56" s="69"/>
      <c r="T56" s="70"/>
    </row>
    <row r="57" spans="1:20" s="3" customFormat="1" ht="17.100000000000001" customHeight="1" x14ac:dyDescent="0.15">
      <c r="A57" s="178"/>
      <c r="B57" s="181"/>
      <c r="C57" s="178"/>
      <c r="D57" s="75" t="s">
        <v>30</v>
      </c>
      <c r="E57" s="44">
        <v>4180968</v>
      </c>
      <c r="F57" s="67">
        <f t="shared" si="11"/>
        <v>14.002811033080445</v>
      </c>
      <c r="G57" s="44">
        <v>3913677</v>
      </c>
      <c r="H57" s="67">
        <v>11.397473535963394</v>
      </c>
      <c r="I57" s="44">
        <v>3954751</v>
      </c>
      <c r="J57" s="67">
        <v>12.233384363110945</v>
      </c>
      <c r="K57" s="44">
        <v>3712541</v>
      </c>
      <c r="L57" s="67">
        <v>11.403624982672058</v>
      </c>
      <c r="M57" s="44">
        <v>3347414</v>
      </c>
      <c r="N57" s="67">
        <v>10.272566815979461</v>
      </c>
      <c r="O57" s="44">
        <v>3249701</v>
      </c>
      <c r="P57" s="67">
        <v>9.9176887327467078</v>
      </c>
      <c r="Q57" s="44">
        <v>3168328</v>
      </c>
      <c r="R57" s="67">
        <v>9.6141740980665613</v>
      </c>
      <c r="S57" s="69"/>
      <c r="T57" s="70"/>
    </row>
    <row r="58" spans="1:20" s="3" customFormat="1" ht="17.100000000000001" customHeight="1" x14ac:dyDescent="0.15">
      <c r="A58" s="178"/>
      <c r="B58" s="181"/>
      <c r="C58" s="179"/>
      <c r="D58" s="49" t="s">
        <v>45</v>
      </c>
      <c r="E58" s="44">
        <v>4614535</v>
      </c>
      <c r="F58" s="67">
        <f t="shared" si="11"/>
        <v>15.4549046083433</v>
      </c>
      <c r="G58" s="44">
        <v>4743738</v>
      </c>
      <c r="H58" s="67">
        <v>13.814790621848436</v>
      </c>
      <c r="I58" s="44">
        <v>5110246</v>
      </c>
      <c r="J58" s="67">
        <v>15.807721777692263</v>
      </c>
      <c r="K58" s="44">
        <v>5455666</v>
      </c>
      <c r="L58" s="67">
        <v>16.757894147085388</v>
      </c>
      <c r="M58" s="44">
        <v>5914216</v>
      </c>
      <c r="N58" s="67">
        <v>18.149586225108333</v>
      </c>
      <c r="O58" s="44">
        <v>5971757</v>
      </c>
      <c r="P58" s="67">
        <v>18.225069664440291</v>
      </c>
      <c r="Q58" s="44">
        <v>6106836</v>
      </c>
      <c r="R58" s="67">
        <v>18.530967908733061</v>
      </c>
      <c r="S58" s="69"/>
      <c r="T58" s="70"/>
    </row>
    <row r="59" spans="1:20" s="3" customFormat="1" ht="17.100000000000001" customHeight="1" x14ac:dyDescent="0.15">
      <c r="A59" s="178"/>
      <c r="B59" s="181" t="s">
        <v>55</v>
      </c>
      <c r="C59" s="65"/>
      <c r="D59" s="66" t="s">
        <v>2</v>
      </c>
      <c r="E59" s="44">
        <f>SUM(E60:E61)</f>
        <v>4036913</v>
      </c>
      <c r="F59" s="67">
        <f t="shared" si="11"/>
        <v>13.520345024402456</v>
      </c>
      <c r="G59" s="44">
        <v>7089751</v>
      </c>
      <c r="H59" s="67">
        <v>20.646887670870644</v>
      </c>
      <c r="I59" s="44">
        <v>5260250</v>
      </c>
      <c r="J59" s="67">
        <v>16.271734957789846</v>
      </c>
      <c r="K59" s="44">
        <v>4407455</v>
      </c>
      <c r="L59" s="67">
        <v>13.538157275031541</v>
      </c>
      <c r="M59" s="44">
        <v>4728970</v>
      </c>
      <c r="N59" s="67">
        <v>14.512295251128899</v>
      </c>
      <c r="O59" s="44">
        <v>5074918</v>
      </c>
      <c r="P59" s="67">
        <v>15.488027073325656</v>
      </c>
      <c r="Q59" s="44">
        <v>5006493</v>
      </c>
      <c r="R59" s="67">
        <v>15.192017784380768</v>
      </c>
      <c r="S59" s="69"/>
      <c r="T59" s="70"/>
    </row>
    <row r="60" spans="1:20" s="3" customFormat="1" ht="17.100000000000001" customHeight="1" x14ac:dyDescent="0.15">
      <c r="A60" s="178"/>
      <c r="B60" s="181"/>
      <c r="C60" s="178" t="s">
        <v>41</v>
      </c>
      <c r="D60" s="74" t="s">
        <v>46</v>
      </c>
      <c r="E60" s="44">
        <v>3996960</v>
      </c>
      <c r="F60" s="67">
        <f t="shared" si="11"/>
        <v>13.3865352680961</v>
      </c>
      <c r="G60" s="44">
        <v>7076003</v>
      </c>
      <c r="H60" s="67">
        <v>20.60685052264088</v>
      </c>
      <c r="I60" s="44">
        <v>5233709</v>
      </c>
      <c r="J60" s="67">
        <v>16.189634655044788</v>
      </c>
      <c r="K60" s="44">
        <v>4396925</v>
      </c>
      <c r="L60" s="67">
        <v>13.505812805012882</v>
      </c>
      <c r="M60" s="44">
        <v>4728140</v>
      </c>
      <c r="N60" s="67">
        <v>14.509748141492249</v>
      </c>
      <c r="O60" s="44">
        <v>5066632</v>
      </c>
      <c r="P60" s="67">
        <v>15.462739217969258</v>
      </c>
      <c r="Q60" s="44">
        <v>4931761</v>
      </c>
      <c r="R60" s="67">
        <v>14.965246295224119</v>
      </c>
      <c r="S60" s="69"/>
      <c r="T60" s="70"/>
    </row>
    <row r="61" spans="1:20" s="3" customFormat="1" ht="17.100000000000001" customHeight="1" x14ac:dyDescent="0.15">
      <c r="A61" s="178"/>
      <c r="B61" s="181"/>
      <c r="C61" s="179"/>
      <c r="D61" s="49" t="s">
        <v>47</v>
      </c>
      <c r="E61" s="44">
        <v>39953</v>
      </c>
      <c r="F61" s="67">
        <f t="shared" si="11"/>
        <v>0.13380975630635372</v>
      </c>
      <c r="G61" s="44">
        <v>13748</v>
      </c>
      <c r="H61" s="67">
        <v>4.0037148229765708E-2</v>
      </c>
      <c r="I61" s="44">
        <v>26541</v>
      </c>
      <c r="J61" s="67">
        <v>8.2100302745059708E-2</v>
      </c>
      <c r="K61" s="44">
        <v>10530</v>
      </c>
      <c r="L61" s="67">
        <v>3.2344470018657506E-2</v>
      </c>
      <c r="M61" s="44">
        <v>830</v>
      </c>
      <c r="N61" s="67">
        <v>2.5471096366517414E-3</v>
      </c>
      <c r="O61" s="44">
        <v>8286</v>
      </c>
      <c r="P61" s="67">
        <v>2.5287855356397163E-2</v>
      </c>
      <c r="Q61" s="44">
        <v>74732</v>
      </c>
      <c r="R61" s="67">
        <v>0.22677148915664991</v>
      </c>
      <c r="S61" s="69"/>
      <c r="T61" s="70"/>
    </row>
    <row r="62" spans="1:20" s="3" customFormat="1" ht="17.100000000000001" customHeight="1" x14ac:dyDescent="0.15">
      <c r="A62" s="178"/>
      <c r="B62" s="182" t="s">
        <v>56</v>
      </c>
      <c r="C62" s="65"/>
      <c r="D62" s="66" t="s">
        <v>2</v>
      </c>
      <c r="E62" s="44">
        <f>SUM(E63:E68)</f>
        <v>12545447</v>
      </c>
      <c r="F62" s="67">
        <f t="shared" si="11"/>
        <v>42.01695006192967</v>
      </c>
      <c r="G62" s="44">
        <v>13984166</v>
      </c>
      <c r="H62" s="67">
        <v>40.724914679346071</v>
      </c>
      <c r="I62" s="44">
        <v>13450643</v>
      </c>
      <c r="J62" s="67">
        <v>41.6073946880569</v>
      </c>
      <c r="K62" s="44">
        <v>14552762</v>
      </c>
      <c r="L62" s="67">
        <v>44.700985203956151</v>
      </c>
      <c r="M62" s="44">
        <v>14187361</v>
      </c>
      <c r="N62" s="67">
        <v>43.538269785249504</v>
      </c>
      <c r="O62" s="44">
        <v>13910388</v>
      </c>
      <c r="P62" s="67">
        <v>42.452797452976441</v>
      </c>
      <c r="Q62" s="44">
        <v>14287939</v>
      </c>
      <c r="R62" s="67">
        <v>43.35622228776662</v>
      </c>
      <c r="S62" s="69"/>
      <c r="T62" s="70"/>
    </row>
    <row r="63" spans="1:20" s="3" customFormat="1" ht="17.100000000000001" customHeight="1" x14ac:dyDescent="0.15">
      <c r="A63" s="178"/>
      <c r="B63" s="182"/>
      <c r="C63" s="178" t="s">
        <v>41</v>
      </c>
      <c r="D63" s="74" t="s">
        <v>48</v>
      </c>
      <c r="E63" s="44">
        <v>4101569</v>
      </c>
      <c r="F63" s="67">
        <f t="shared" si="11"/>
        <v>13.736889554318696</v>
      </c>
      <c r="G63" s="44">
        <v>4519105</v>
      </c>
      <c r="H63" s="67">
        <v>13.160610761628988</v>
      </c>
      <c r="I63" s="44">
        <v>4973565</v>
      </c>
      <c r="J63" s="67">
        <v>15.384921149249573</v>
      </c>
      <c r="K63" s="44">
        <v>5183687</v>
      </c>
      <c r="L63" s="67">
        <v>15.922469967483824</v>
      </c>
      <c r="M63" s="53">
        <v>5542056</v>
      </c>
      <c r="N63" s="67">
        <v>17.007499089715186</v>
      </c>
      <c r="O63" s="44">
        <v>5343108</v>
      </c>
      <c r="P63" s="67">
        <v>16.306510047985583</v>
      </c>
      <c r="Q63" s="44">
        <v>5245457</v>
      </c>
      <c r="R63" s="67">
        <v>15.917145201482274</v>
      </c>
      <c r="S63" s="69"/>
      <c r="T63" s="70"/>
    </row>
    <row r="64" spans="1:20" s="3" customFormat="1" ht="17.100000000000001" customHeight="1" x14ac:dyDescent="0.15">
      <c r="A64" s="178"/>
      <c r="B64" s="182"/>
      <c r="C64" s="178"/>
      <c r="D64" s="75" t="s">
        <v>49</v>
      </c>
      <c r="E64" s="44">
        <v>203266</v>
      </c>
      <c r="F64" s="67">
        <f t="shared" si="11"/>
        <v>0.68077425788719981</v>
      </c>
      <c r="G64" s="44">
        <v>161910</v>
      </c>
      <c r="H64" s="67">
        <v>0.47151692390757677</v>
      </c>
      <c r="I64" s="44">
        <v>158886</v>
      </c>
      <c r="J64" s="67">
        <v>0.49148821453417568</v>
      </c>
      <c r="K64" s="44">
        <v>164140</v>
      </c>
      <c r="L64" s="67">
        <v>0.50418056114553111</v>
      </c>
      <c r="M64" s="53">
        <v>175922</v>
      </c>
      <c r="N64" s="67">
        <v>0.53987062831210564</v>
      </c>
      <c r="O64" s="44">
        <v>143582</v>
      </c>
      <c r="P64" s="67">
        <v>0.43819464733070451</v>
      </c>
      <c r="Q64" s="44">
        <v>144539</v>
      </c>
      <c r="R64" s="67">
        <v>0.43859824802244046</v>
      </c>
      <c r="S64" s="69"/>
      <c r="T64" s="70"/>
    </row>
    <row r="65" spans="1:20" s="3" customFormat="1" ht="17.100000000000001" customHeight="1" x14ac:dyDescent="0.15">
      <c r="A65" s="178"/>
      <c r="B65" s="182"/>
      <c r="C65" s="178"/>
      <c r="D65" s="75" t="s">
        <v>50</v>
      </c>
      <c r="E65" s="44">
        <v>5060904</v>
      </c>
      <c r="F65" s="67">
        <f t="shared" si="11"/>
        <v>16.949874375637641</v>
      </c>
      <c r="G65" s="44">
        <v>4809510</v>
      </c>
      <c r="H65" s="67">
        <v>14.006332905334625</v>
      </c>
      <c r="I65" s="44">
        <v>4939824</v>
      </c>
      <c r="J65" s="67">
        <v>15.28054880778086</v>
      </c>
      <c r="K65" s="44">
        <v>5145175</v>
      </c>
      <c r="L65" s="67">
        <v>15.804174599073706</v>
      </c>
      <c r="M65" s="53">
        <v>4859679</v>
      </c>
      <c r="N65" s="67">
        <v>14.913415917992889</v>
      </c>
      <c r="O65" s="44">
        <v>4931304</v>
      </c>
      <c r="P65" s="67">
        <v>15.049734765921164</v>
      </c>
      <c r="Q65" s="44">
        <v>4926901</v>
      </c>
      <c r="R65" s="67">
        <v>14.95049880502847</v>
      </c>
      <c r="S65" s="69"/>
      <c r="T65" s="70"/>
    </row>
    <row r="66" spans="1:20" s="3" customFormat="1" ht="17.100000000000001" customHeight="1" x14ac:dyDescent="0.15">
      <c r="A66" s="178"/>
      <c r="B66" s="182"/>
      <c r="C66" s="178"/>
      <c r="D66" s="75" t="s">
        <v>51</v>
      </c>
      <c r="E66" s="44">
        <v>141219</v>
      </c>
      <c r="F66" s="67">
        <f t="shared" si="11"/>
        <v>0.47296773648604523</v>
      </c>
      <c r="G66" s="44">
        <v>1415010</v>
      </c>
      <c r="H66" s="67">
        <v>4.120815036121674</v>
      </c>
      <c r="I66" s="44">
        <v>203357</v>
      </c>
      <c r="J66" s="67">
        <v>0.62905208037855043</v>
      </c>
      <c r="K66" s="44">
        <v>382725</v>
      </c>
      <c r="L66" s="67">
        <v>1.1755970833704363</v>
      </c>
      <c r="M66" s="53">
        <v>369997</v>
      </c>
      <c r="N66" s="67">
        <v>1.1354493063038968</v>
      </c>
      <c r="O66" s="44">
        <v>266719</v>
      </c>
      <c r="P66" s="67">
        <v>0.8139936631429997</v>
      </c>
      <c r="Q66" s="44">
        <v>833471</v>
      </c>
      <c r="R66" s="67">
        <v>2.5291369137569202</v>
      </c>
      <c r="S66" s="69"/>
      <c r="T66" s="70"/>
    </row>
    <row r="67" spans="1:20" s="3" customFormat="1" ht="17.100000000000001" customHeight="1" x14ac:dyDescent="0.15">
      <c r="A67" s="178"/>
      <c r="B67" s="182"/>
      <c r="C67" s="178"/>
      <c r="D67" s="77" t="s">
        <v>52</v>
      </c>
      <c r="E67" s="44">
        <v>0</v>
      </c>
      <c r="F67" s="67">
        <f t="shared" si="11"/>
        <v>0</v>
      </c>
      <c r="G67" s="44">
        <v>0</v>
      </c>
      <c r="H67" s="67">
        <v>0</v>
      </c>
      <c r="I67" s="44">
        <v>0</v>
      </c>
      <c r="J67" s="67">
        <v>0</v>
      </c>
      <c r="K67" s="44">
        <v>388000</v>
      </c>
      <c r="L67" s="67">
        <v>1.1918000348755093</v>
      </c>
      <c r="M67" s="53">
        <v>25000</v>
      </c>
      <c r="N67" s="67">
        <v>7.6720169778666913E-2</v>
      </c>
      <c r="O67" s="44">
        <v>45000</v>
      </c>
      <c r="P67" s="67">
        <v>0.13733447876392377</v>
      </c>
      <c r="Q67" s="44">
        <v>120500</v>
      </c>
      <c r="R67" s="67">
        <v>0.36565279188803074</v>
      </c>
      <c r="S67" s="69"/>
      <c r="T67" s="70"/>
    </row>
    <row r="68" spans="1:20" s="3" customFormat="1" ht="17.100000000000001" customHeight="1" x14ac:dyDescent="0.15">
      <c r="A68" s="178"/>
      <c r="B68" s="182"/>
      <c r="C68" s="179"/>
      <c r="D68" s="75" t="s">
        <v>53</v>
      </c>
      <c r="E68" s="44">
        <v>3038489</v>
      </c>
      <c r="F68" s="67">
        <f t="shared" si="11"/>
        <v>10.17644413760009</v>
      </c>
      <c r="G68" s="44">
        <v>3078631</v>
      </c>
      <c r="H68" s="67">
        <v>8.9656390523532004</v>
      </c>
      <c r="I68" s="44">
        <v>3175011</v>
      </c>
      <c r="J68" s="67">
        <v>9.821384436113739</v>
      </c>
      <c r="K68" s="44">
        <v>3289035</v>
      </c>
      <c r="L68" s="67">
        <v>10.102762958007141</v>
      </c>
      <c r="M68" s="53">
        <v>3214707</v>
      </c>
      <c r="N68" s="67">
        <v>9.8653146731467594</v>
      </c>
      <c r="O68" s="44">
        <v>3180675</v>
      </c>
      <c r="P68" s="67">
        <v>9.70702984983207</v>
      </c>
      <c r="Q68" s="44">
        <v>3017071</v>
      </c>
      <c r="R68" s="67">
        <v>9.1551903275884872</v>
      </c>
      <c r="S68" s="69"/>
      <c r="T68" s="70"/>
    </row>
    <row r="69" spans="1:20" s="3" customFormat="1" ht="17.100000000000001" customHeight="1" x14ac:dyDescent="0.15">
      <c r="A69" s="179"/>
      <c r="B69" s="174" t="s">
        <v>91</v>
      </c>
      <c r="C69" s="174"/>
      <c r="D69" s="175"/>
      <c r="E69" s="44">
        <f>E55+E59+E62</f>
        <v>29858062</v>
      </c>
      <c r="F69" s="67">
        <v>100</v>
      </c>
      <c r="G69" s="44">
        <v>34338110</v>
      </c>
      <c r="H69" s="67">
        <v>100</v>
      </c>
      <c r="I69" s="44">
        <v>32327530</v>
      </c>
      <c r="J69" s="67">
        <v>100</v>
      </c>
      <c r="K69" s="44">
        <v>32555797</v>
      </c>
      <c r="L69" s="67">
        <v>100</v>
      </c>
      <c r="M69" s="44">
        <v>32585955</v>
      </c>
      <c r="N69" s="67">
        <v>100</v>
      </c>
      <c r="O69" s="44">
        <v>32766717</v>
      </c>
      <c r="P69" s="67">
        <v>100</v>
      </c>
      <c r="Q69" s="44">
        <v>32954760</v>
      </c>
      <c r="R69" s="67">
        <v>100</v>
      </c>
      <c r="S69" s="69"/>
      <c r="T69" s="70"/>
    </row>
    <row r="70" spans="1:20" s="3" customFormat="1" ht="17.100000000000001" customHeight="1" x14ac:dyDescent="0.15">
      <c r="A70" s="175" t="s">
        <v>92</v>
      </c>
      <c r="B70" s="176"/>
      <c r="C70" s="176"/>
      <c r="D70" s="176"/>
      <c r="E70" s="44">
        <f>E54-E69</f>
        <v>1221109</v>
      </c>
      <c r="F70" s="82" t="s">
        <v>94</v>
      </c>
      <c r="G70" s="44">
        <v>152147</v>
      </c>
      <c r="H70" s="78" t="s">
        <v>124</v>
      </c>
      <c r="I70" s="44">
        <v>1301616</v>
      </c>
      <c r="J70" s="78" t="s">
        <v>124</v>
      </c>
      <c r="K70" s="44">
        <v>1282650</v>
      </c>
      <c r="L70" s="82" t="s">
        <v>135</v>
      </c>
      <c r="M70" s="44">
        <v>909227</v>
      </c>
      <c r="N70" s="82" t="s">
        <v>124</v>
      </c>
      <c r="O70" s="44">
        <v>1273728</v>
      </c>
      <c r="P70" s="78" t="s">
        <v>124</v>
      </c>
      <c r="Q70" s="44">
        <v>1158868</v>
      </c>
      <c r="R70" s="78" t="s">
        <v>124</v>
      </c>
      <c r="S70" s="69"/>
      <c r="T70" s="80"/>
    </row>
    <row r="71" spans="1:20" s="3" customFormat="1" ht="17.100000000000001" customHeight="1" x14ac:dyDescent="0.15">
      <c r="A71" t="s">
        <v>252</v>
      </c>
      <c r="B71"/>
      <c r="C71"/>
      <c r="D71"/>
      <c r="E71"/>
      <c r="F71"/>
      <c r="G71"/>
      <c r="H71"/>
      <c r="I71"/>
      <c r="J71"/>
      <c r="K71"/>
      <c r="L71"/>
      <c r="M71"/>
      <c r="N71"/>
      <c r="O71"/>
      <c r="P71"/>
    </row>
    <row r="73" spans="1:20" s="3" customFormat="1" ht="17.25" customHeight="1" x14ac:dyDescent="0.15">
      <c r="A73" s="3" t="s">
        <v>131</v>
      </c>
    </row>
    <row r="74" spans="1:20" s="3" customFormat="1" ht="13.5" customHeight="1" x14ac:dyDescent="0.15"/>
    <row r="75" spans="1:20" s="3" customFormat="1" ht="17.100000000000001" customHeight="1" x14ac:dyDescent="0.15">
      <c r="A75"/>
      <c r="B75"/>
      <c r="C75"/>
      <c r="D75"/>
      <c r="E75"/>
      <c r="F75"/>
      <c r="G75"/>
      <c r="H75"/>
      <c r="I75"/>
      <c r="J75"/>
      <c r="K75"/>
      <c r="L75" s="10"/>
      <c r="M75"/>
      <c r="N75"/>
      <c r="O75"/>
      <c r="P75" s="10"/>
      <c r="R75" s="10" t="s">
        <v>57</v>
      </c>
    </row>
    <row r="76" spans="1:20" s="3" customFormat="1" ht="17.100000000000001" customHeight="1" x14ac:dyDescent="0.15">
      <c r="A76" s="185" t="s">
        <v>89</v>
      </c>
      <c r="B76" s="186"/>
      <c r="C76" s="186"/>
      <c r="D76" s="187"/>
      <c r="E76" s="191" t="s">
        <v>296</v>
      </c>
      <c r="F76" s="192"/>
      <c r="G76" s="191" t="s">
        <v>297</v>
      </c>
      <c r="H76" s="192"/>
      <c r="I76" s="191" t="s">
        <v>298</v>
      </c>
      <c r="J76" s="192"/>
      <c r="K76" s="191" t="s">
        <v>299</v>
      </c>
      <c r="L76" s="192"/>
      <c r="M76" s="191" t="s">
        <v>300</v>
      </c>
      <c r="N76" s="192"/>
      <c r="O76" s="191" t="s">
        <v>301</v>
      </c>
      <c r="P76" s="192"/>
      <c r="Q76" s="191" t="s">
        <v>115</v>
      </c>
      <c r="R76" s="192"/>
    </row>
    <row r="77" spans="1:20" s="3" customFormat="1" ht="17.100000000000001" customHeight="1" x14ac:dyDescent="0.15">
      <c r="A77" s="188"/>
      <c r="B77" s="189"/>
      <c r="C77" s="189"/>
      <c r="D77" s="190"/>
      <c r="E77" s="64" t="s">
        <v>37</v>
      </c>
      <c r="F77" s="64" t="s">
        <v>38</v>
      </c>
      <c r="G77" s="64" t="s">
        <v>37</v>
      </c>
      <c r="H77" s="64" t="s">
        <v>38</v>
      </c>
      <c r="I77" s="42" t="s">
        <v>37</v>
      </c>
      <c r="J77" s="42" t="s">
        <v>38</v>
      </c>
      <c r="K77" s="42" t="s">
        <v>37</v>
      </c>
      <c r="L77" s="42" t="s">
        <v>38</v>
      </c>
      <c r="M77" s="42" t="s">
        <v>37</v>
      </c>
      <c r="N77" s="42" t="s">
        <v>38</v>
      </c>
      <c r="O77" s="42" t="s">
        <v>37</v>
      </c>
      <c r="P77" s="42" t="s">
        <v>38</v>
      </c>
      <c r="Q77" s="81" t="s">
        <v>37</v>
      </c>
      <c r="R77" s="81" t="s">
        <v>38</v>
      </c>
    </row>
    <row r="78" spans="1:20" s="3" customFormat="1" ht="17.100000000000001" customHeight="1" x14ac:dyDescent="0.15">
      <c r="A78" s="179" t="s">
        <v>90</v>
      </c>
      <c r="B78" s="182" t="s">
        <v>42</v>
      </c>
      <c r="C78" s="65"/>
      <c r="D78" s="66" t="s">
        <v>2</v>
      </c>
      <c r="E78" s="44">
        <v>16582215</v>
      </c>
      <c r="F78" s="84">
        <v>56.434178698337469</v>
      </c>
      <c r="G78" s="44">
        <v>16426750</v>
      </c>
      <c r="H78" s="67">
        <f>G78/G87*100</f>
        <v>62.953728745894885</v>
      </c>
      <c r="I78" s="53">
        <v>17851683</v>
      </c>
      <c r="J78" s="67">
        <f>I78/I87*100</f>
        <v>62.831523387049515</v>
      </c>
      <c r="K78" s="53">
        <v>17917530</v>
      </c>
      <c r="L78" s="68">
        <f t="shared" ref="L78:L87" si="12">K78/$K$87*100</f>
        <v>58.937973540372738</v>
      </c>
      <c r="M78" s="53">
        <v>18207740</v>
      </c>
      <c r="N78" s="67">
        <f t="shared" ref="N78:N87" si="13">M78/$M$87*100</f>
        <v>55.053063862556705</v>
      </c>
      <c r="O78" s="44">
        <v>16929905</v>
      </c>
      <c r="P78" s="67">
        <v>54.394763293899317</v>
      </c>
      <c r="Q78" s="44">
        <v>17323009</v>
      </c>
      <c r="R78" s="67">
        <v>56.553350760623076</v>
      </c>
    </row>
    <row r="79" spans="1:20" s="3" customFormat="1" ht="17.100000000000001" customHeight="1" x14ac:dyDescent="0.15">
      <c r="A79" s="182"/>
      <c r="B79" s="182"/>
      <c r="C79" s="178" t="s">
        <v>103</v>
      </c>
      <c r="D79" s="71" t="s">
        <v>3</v>
      </c>
      <c r="E79" s="44">
        <v>13897796</v>
      </c>
      <c r="F79" s="84">
        <v>47.298307432212141</v>
      </c>
      <c r="G79" s="44">
        <v>13788332</v>
      </c>
      <c r="H79" s="67">
        <f>G79/G87*100</f>
        <v>52.842279366663661</v>
      </c>
      <c r="I79" s="53">
        <v>15039195</v>
      </c>
      <c r="J79" s="67">
        <f>I79/I87*100</f>
        <v>52.932574052816094</v>
      </c>
      <c r="K79" s="53">
        <v>15228560</v>
      </c>
      <c r="L79" s="68">
        <f t="shared" si="12"/>
        <v>50.092868064849263</v>
      </c>
      <c r="M79" s="53">
        <v>14572895</v>
      </c>
      <c r="N79" s="67">
        <f t="shared" si="13"/>
        <v>44.062718332826222</v>
      </c>
      <c r="O79" s="44">
        <v>14143490</v>
      </c>
      <c r="P79" s="67">
        <v>45.442180018117767</v>
      </c>
      <c r="Q79" s="44">
        <v>14440238</v>
      </c>
      <c r="R79" s="67">
        <v>47.142147457227452</v>
      </c>
    </row>
    <row r="80" spans="1:20" s="3" customFormat="1" ht="17.100000000000001" customHeight="1" x14ac:dyDescent="0.15">
      <c r="A80" s="182"/>
      <c r="B80" s="182"/>
      <c r="C80" s="178"/>
      <c r="D80" s="66" t="s">
        <v>35</v>
      </c>
      <c r="E80" s="44">
        <v>66425</v>
      </c>
      <c r="F80" s="84">
        <v>0.22606390762856865</v>
      </c>
      <c r="G80" s="44">
        <v>145767</v>
      </c>
      <c r="H80" s="67">
        <f>G80/G87*100</f>
        <v>0.55863613789111422</v>
      </c>
      <c r="I80" s="53">
        <v>127980</v>
      </c>
      <c r="J80" s="67">
        <f>I80/I87*100</f>
        <v>0.45044371239813064</v>
      </c>
      <c r="K80" s="53">
        <v>104657</v>
      </c>
      <c r="L80" s="68">
        <f t="shared" si="12"/>
        <v>0.34425902994524293</v>
      </c>
      <c r="M80" s="53">
        <v>145000</v>
      </c>
      <c r="N80" s="67">
        <f t="shared" si="13"/>
        <v>0.43842312445535375</v>
      </c>
      <c r="O80" s="44">
        <v>75668</v>
      </c>
      <c r="P80" s="67">
        <v>0.24311671854760991</v>
      </c>
      <c r="Q80" s="44">
        <v>57549</v>
      </c>
      <c r="R80" s="67">
        <v>0.18787664330850937</v>
      </c>
    </row>
    <row r="81" spans="1:18" s="3" customFormat="1" ht="17.100000000000001" customHeight="1" x14ac:dyDescent="0.15">
      <c r="A81" s="182"/>
      <c r="B81" s="182"/>
      <c r="C81" s="179"/>
      <c r="D81" s="72" t="s">
        <v>39</v>
      </c>
      <c r="E81" s="44">
        <v>246429</v>
      </c>
      <c r="F81" s="84">
        <v>0.83867072176139335</v>
      </c>
      <c r="G81" s="44">
        <v>184768</v>
      </c>
      <c r="H81" s="67">
        <f>G81/G87*100</f>
        <v>0.70810321901298223</v>
      </c>
      <c r="I81" s="53">
        <v>65500</v>
      </c>
      <c r="J81" s="67">
        <f>I81/I87*100</f>
        <v>0.23053651478416592</v>
      </c>
      <c r="K81" s="53">
        <v>801965</v>
      </c>
      <c r="L81" s="68">
        <f t="shared" si="12"/>
        <v>2.6379859249743136</v>
      </c>
      <c r="M81" s="53">
        <v>541638</v>
      </c>
      <c r="N81" s="67">
        <f t="shared" si="13"/>
        <v>1.6377008571293028</v>
      </c>
      <c r="O81" s="44">
        <v>289445</v>
      </c>
      <c r="P81" s="67">
        <v>0.9299693212456116</v>
      </c>
      <c r="Q81" s="44">
        <v>347945</v>
      </c>
      <c r="R81" s="67">
        <v>1.1359144147766127</v>
      </c>
    </row>
    <row r="82" spans="1:18" s="3" customFormat="1" ht="17.100000000000001" customHeight="1" x14ac:dyDescent="0.15">
      <c r="A82" s="182"/>
      <c r="B82" s="182" t="s">
        <v>43</v>
      </c>
      <c r="C82" s="73"/>
      <c r="D82" s="66" t="s">
        <v>2</v>
      </c>
      <c r="E82" s="44">
        <v>12801069</v>
      </c>
      <c r="F82" s="84">
        <v>43.565821301662538</v>
      </c>
      <c r="G82" s="44">
        <v>9666621</v>
      </c>
      <c r="H82" s="67">
        <f>G82/G87*100</f>
        <v>37.046271254105115</v>
      </c>
      <c r="I82" s="53">
        <v>10560302</v>
      </c>
      <c r="J82" s="67">
        <f>I82/I87*100</f>
        <v>37.168476612950485</v>
      </c>
      <c r="K82" s="53">
        <v>12483125</v>
      </c>
      <c r="L82" s="68">
        <f t="shared" si="12"/>
        <v>41.062026459627262</v>
      </c>
      <c r="M82" s="53">
        <v>14865333</v>
      </c>
      <c r="N82" s="67">
        <f t="shared" si="13"/>
        <v>44.946936137443288</v>
      </c>
      <c r="O82" s="44">
        <v>14194240</v>
      </c>
      <c r="P82" s="67">
        <v>45.605236706100683</v>
      </c>
      <c r="Q82" s="44">
        <v>13308260</v>
      </c>
      <c r="R82" s="67">
        <v>43.446649239376924</v>
      </c>
    </row>
    <row r="83" spans="1:18" s="3" customFormat="1" ht="17.100000000000001" customHeight="1" x14ac:dyDescent="0.15">
      <c r="A83" s="182"/>
      <c r="B83" s="182"/>
      <c r="C83" s="183" t="s">
        <v>103</v>
      </c>
      <c r="D83" s="74" t="s">
        <v>9</v>
      </c>
      <c r="E83" s="44">
        <v>468434</v>
      </c>
      <c r="F83" s="84">
        <v>1.5942193527449144</v>
      </c>
      <c r="G83" s="44">
        <v>401939</v>
      </c>
      <c r="H83" s="67">
        <f>G83/G87*100</f>
        <v>1.5403874033753631</v>
      </c>
      <c r="I83" s="53">
        <v>106346</v>
      </c>
      <c r="J83" s="67">
        <f>I83/I87*100</f>
        <v>0.3742997893318612</v>
      </c>
      <c r="K83" s="53">
        <v>193792</v>
      </c>
      <c r="L83" s="68">
        <f t="shared" si="12"/>
        <v>0.6374599494649047</v>
      </c>
      <c r="M83" s="53">
        <v>216888</v>
      </c>
      <c r="N83" s="67">
        <f t="shared" si="13"/>
        <v>0.65578423873705349</v>
      </c>
      <c r="O83" s="44">
        <v>192961</v>
      </c>
      <c r="P83" s="67">
        <v>0.61997205063785688</v>
      </c>
      <c r="Q83" s="44">
        <v>179735</v>
      </c>
      <c r="R83" s="67">
        <v>0.5867696829667749</v>
      </c>
    </row>
    <row r="84" spans="1:18" s="3" customFormat="1" ht="17.100000000000001" customHeight="1" x14ac:dyDescent="0.15">
      <c r="A84" s="182"/>
      <c r="B84" s="182"/>
      <c r="C84" s="184"/>
      <c r="D84" s="75" t="s">
        <v>102</v>
      </c>
      <c r="E84" s="44">
        <v>1779308</v>
      </c>
      <c r="F84" s="84">
        <v>6.0555110177609821</v>
      </c>
      <c r="G84" s="44">
        <v>1383148</v>
      </c>
      <c r="H84" s="67">
        <f>G84/G87*100</f>
        <v>5.3007639373233912</v>
      </c>
      <c r="I84" s="53">
        <v>1270229</v>
      </c>
      <c r="J84" s="67">
        <f>I84/I87*100</f>
        <v>4.4707506356912408</v>
      </c>
      <c r="K84" s="53">
        <v>1617111</v>
      </c>
      <c r="L84" s="68">
        <f t="shared" si="12"/>
        <v>5.3193294683946775</v>
      </c>
      <c r="M84" s="53">
        <v>2401483</v>
      </c>
      <c r="N84" s="67">
        <f t="shared" si="13"/>
        <v>7.261142621975285</v>
      </c>
      <c r="O84" s="44">
        <v>3001258</v>
      </c>
      <c r="P84" s="67">
        <v>9.6428608721621103</v>
      </c>
      <c r="Q84" s="44">
        <v>3410187</v>
      </c>
      <c r="R84" s="67">
        <v>11.133025536748086</v>
      </c>
    </row>
    <row r="85" spans="1:18" s="3" customFormat="1" ht="17.100000000000001" customHeight="1" x14ac:dyDescent="0.15">
      <c r="A85" s="182"/>
      <c r="B85" s="182"/>
      <c r="C85" s="184"/>
      <c r="D85" s="75" t="s">
        <v>40</v>
      </c>
      <c r="E85" s="44">
        <v>4043083</v>
      </c>
      <c r="F85" s="84">
        <v>13.759806425993773</v>
      </c>
      <c r="G85" s="44">
        <v>3145080</v>
      </c>
      <c r="H85" s="67">
        <f>G85/G87*100</f>
        <v>12.05317626457693</v>
      </c>
      <c r="I85" s="53">
        <v>4669121</v>
      </c>
      <c r="J85" s="67">
        <f>I85/I87*100</f>
        <v>16.433631793061977</v>
      </c>
      <c r="K85" s="53">
        <v>5128238</v>
      </c>
      <c r="L85" s="68">
        <f t="shared" si="12"/>
        <v>16.868840490443379</v>
      </c>
      <c r="M85" s="53">
        <v>6647443</v>
      </c>
      <c r="N85" s="67">
        <f t="shared" si="13"/>
        <v>20.099260204819792</v>
      </c>
      <c r="O85" s="44">
        <v>5415159</v>
      </c>
      <c r="P85" s="67">
        <v>17.398579141692085</v>
      </c>
      <c r="Q85" s="44">
        <v>5125256</v>
      </c>
      <c r="R85" s="67">
        <v>16.732104699939139</v>
      </c>
    </row>
    <row r="86" spans="1:18" s="3" customFormat="1" ht="17.100000000000001" customHeight="1" x14ac:dyDescent="0.15">
      <c r="A86" s="182"/>
      <c r="B86" s="182"/>
      <c r="C86" s="184"/>
      <c r="D86" s="75" t="s">
        <v>16</v>
      </c>
      <c r="E86" s="44">
        <v>4245100</v>
      </c>
      <c r="F86" s="84">
        <v>14.447329985307292</v>
      </c>
      <c r="G86" s="44">
        <v>2197900</v>
      </c>
      <c r="H86" s="67">
        <f>G86/G87*100</f>
        <v>8.4232121637330799</v>
      </c>
      <c r="I86" s="53">
        <v>2638600</v>
      </c>
      <c r="J86" s="67">
        <f>I86/I87*100</f>
        <v>9.2869259222824443</v>
      </c>
      <c r="K86" s="53">
        <v>3807500</v>
      </c>
      <c r="L86" s="68">
        <f t="shared" si="12"/>
        <v>12.524401201224119</v>
      </c>
      <c r="M86" s="53">
        <v>3974000</v>
      </c>
      <c r="N86" s="67">
        <f t="shared" si="13"/>
        <v>12.015817217831557</v>
      </c>
      <c r="O86" s="44">
        <v>3999100</v>
      </c>
      <c r="P86" s="67">
        <v>12.848867013053692</v>
      </c>
      <c r="Q86" s="44">
        <v>3044200</v>
      </c>
      <c r="R86" s="67">
        <v>9.938210525982452</v>
      </c>
    </row>
    <row r="87" spans="1:18" s="3" customFormat="1" ht="17.100000000000001" customHeight="1" x14ac:dyDescent="0.15">
      <c r="A87" s="182"/>
      <c r="B87" s="174" t="s">
        <v>91</v>
      </c>
      <c r="C87" s="174"/>
      <c r="D87" s="175"/>
      <c r="E87" s="44">
        <v>29383284</v>
      </c>
      <c r="F87" s="84">
        <v>100</v>
      </c>
      <c r="G87" s="44">
        <f>SUM(G78,G82)</f>
        <v>26093371</v>
      </c>
      <c r="H87" s="67">
        <f>SUM(H78,H82)</f>
        <v>100</v>
      </c>
      <c r="I87" s="53">
        <f>I78+I82</f>
        <v>28411985</v>
      </c>
      <c r="J87" s="67">
        <f>SUM(J78,J82)</f>
        <v>100</v>
      </c>
      <c r="K87" s="53">
        <v>30400655</v>
      </c>
      <c r="L87" s="68">
        <f t="shared" si="12"/>
        <v>100</v>
      </c>
      <c r="M87" s="53">
        <f>M78+M82</f>
        <v>33073073</v>
      </c>
      <c r="N87" s="67">
        <f t="shared" si="13"/>
        <v>100</v>
      </c>
      <c r="O87" s="44">
        <v>31124145</v>
      </c>
      <c r="P87" s="67">
        <v>100</v>
      </c>
      <c r="Q87" s="44">
        <v>30631269</v>
      </c>
      <c r="R87" s="67">
        <v>100</v>
      </c>
    </row>
    <row r="88" spans="1:18" s="3" customFormat="1" ht="17.100000000000001" customHeight="1" x14ac:dyDescent="0.15">
      <c r="A88" s="177" t="s">
        <v>101</v>
      </c>
      <c r="B88" s="181" t="s">
        <v>54</v>
      </c>
      <c r="C88" s="65"/>
      <c r="D88" s="76" t="s">
        <v>2</v>
      </c>
      <c r="E88" s="44">
        <v>9949263</v>
      </c>
      <c r="F88" s="84">
        <v>34.875530177998613</v>
      </c>
      <c r="G88" s="44">
        <f>SUM(G89:G91)</f>
        <v>9788857</v>
      </c>
      <c r="H88" s="67">
        <f>G88/G102*100</f>
        <v>38.904639357587541</v>
      </c>
      <c r="I88" s="53">
        <f>SUM(I89:I91)</f>
        <v>9935186</v>
      </c>
      <c r="J88" s="67">
        <f>I88/I102*100</f>
        <v>35.58711934449861</v>
      </c>
      <c r="K88" s="59">
        <f>SUM(K89:K91)</f>
        <v>11168012</v>
      </c>
      <c r="L88" s="68">
        <f t="shared" ref="L88:L102" si="14">K88/$K$102*100</f>
        <v>38.345601932770087</v>
      </c>
      <c r="M88" s="44">
        <f>SUM(M89:M91)</f>
        <v>11543419</v>
      </c>
      <c r="N88" s="67">
        <f t="shared" ref="N88:N102" si="15">M88/$M$102*100</f>
        <v>35.917602788819877</v>
      </c>
      <c r="O88" s="44">
        <v>13077283</v>
      </c>
      <c r="P88" s="67">
        <v>43.413843793219527</v>
      </c>
      <c r="Q88" s="44">
        <v>13461811</v>
      </c>
      <c r="R88" s="67">
        <v>45.397406558334566</v>
      </c>
    </row>
    <row r="89" spans="1:18" s="3" customFormat="1" ht="17.100000000000001" customHeight="1" x14ac:dyDescent="0.15">
      <c r="A89" s="178"/>
      <c r="B89" s="181"/>
      <c r="C89" s="178" t="s">
        <v>103</v>
      </c>
      <c r="D89" s="75" t="s">
        <v>44</v>
      </c>
      <c r="E89" s="44">
        <v>4415432</v>
      </c>
      <c r="F89" s="84">
        <v>15.477581803285407</v>
      </c>
      <c r="G89" s="44">
        <v>4446635</v>
      </c>
      <c r="H89" s="67">
        <f>G89/G102*100</f>
        <v>17.672618062540529</v>
      </c>
      <c r="I89" s="53">
        <v>4345892</v>
      </c>
      <c r="J89" s="67">
        <f>I89/I102*100</f>
        <v>15.566671551222267</v>
      </c>
      <c r="K89" s="59">
        <v>4407435</v>
      </c>
      <c r="L89" s="68">
        <f t="shared" si="14"/>
        <v>15.13301991926213</v>
      </c>
      <c r="M89" s="44">
        <v>4632867</v>
      </c>
      <c r="N89" s="67">
        <f t="shared" si="15"/>
        <v>14.415267840440652</v>
      </c>
      <c r="O89" s="44">
        <v>4480250</v>
      </c>
      <c r="P89" s="67">
        <v>14.873492731982003</v>
      </c>
      <c r="Q89" s="44">
        <v>4702408</v>
      </c>
      <c r="R89" s="67">
        <v>15.75797986460848</v>
      </c>
    </row>
    <row r="90" spans="1:18" s="3" customFormat="1" ht="17.100000000000001" customHeight="1" x14ac:dyDescent="0.15">
      <c r="A90" s="178"/>
      <c r="B90" s="181"/>
      <c r="C90" s="178"/>
      <c r="D90" s="75" t="s">
        <v>30</v>
      </c>
      <c r="E90" s="44">
        <v>3334873</v>
      </c>
      <c r="F90" s="84">
        <v>11.689857223725292</v>
      </c>
      <c r="G90" s="44">
        <v>3127201</v>
      </c>
      <c r="H90" s="67">
        <f>G90/G102*100</f>
        <v>12.42868570903499</v>
      </c>
      <c r="I90" s="53">
        <v>3122975</v>
      </c>
      <c r="J90" s="67">
        <f>I90/I102*100</f>
        <v>11.186271101002593</v>
      </c>
      <c r="K90" s="59">
        <v>4083613</v>
      </c>
      <c r="L90" s="68">
        <f t="shared" si="14"/>
        <v>14.021170334119004</v>
      </c>
      <c r="M90" s="44">
        <v>4076350</v>
      </c>
      <c r="N90" s="67">
        <f t="shared" si="15"/>
        <v>12.683652921912122</v>
      </c>
      <c r="O90" s="44">
        <v>4354904</v>
      </c>
      <c r="P90" s="67">
        <v>14.457370234357311</v>
      </c>
      <c r="Q90" s="44">
        <v>4200131</v>
      </c>
      <c r="R90" s="67">
        <v>14.164145864569358</v>
      </c>
    </row>
    <row r="91" spans="1:18" s="3" customFormat="1" ht="17.100000000000001" customHeight="1" x14ac:dyDescent="0.15">
      <c r="A91" s="178"/>
      <c r="B91" s="181"/>
      <c r="C91" s="179"/>
      <c r="D91" s="49" t="s">
        <v>45</v>
      </c>
      <c r="E91" s="44">
        <v>2198958</v>
      </c>
      <c r="F91" s="84">
        <v>7.7080911509879142</v>
      </c>
      <c r="G91" s="44">
        <v>2215021</v>
      </c>
      <c r="H91" s="67">
        <f>G91/G102*100</f>
        <v>8.8033355860120253</v>
      </c>
      <c r="I91" s="53">
        <v>2466319</v>
      </c>
      <c r="J91" s="67">
        <f>I91/I102*100</f>
        <v>8.8341766922737506</v>
      </c>
      <c r="K91" s="59">
        <v>2676964</v>
      </c>
      <c r="L91" s="68">
        <f t="shared" si="14"/>
        <v>9.1914116793889491</v>
      </c>
      <c r="M91" s="44">
        <v>2834202</v>
      </c>
      <c r="N91" s="67">
        <f t="shared" si="15"/>
        <v>8.8186820264671049</v>
      </c>
      <c r="O91" s="44">
        <v>4242129</v>
      </c>
      <c r="P91" s="67">
        <v>14.082980826880211</v>
      </c>
      <c r="Q91" s="44">
        <v>4559272</v>
      </c>
      <c r="R91" s="67">
        <v>15.375280829156726</v>
      </c>
    </row>
    <row r="92" spans="1:18" s="3" customFormat="1" ht="17.100000000000001" customHeight="1" x14ac:dyDescent="0.15">
      <c r="A92" s="178"/>
      <c r="B92" s="181" t="s">
        <v>55</v>
      </c>
      <c r="C92" s="65"/>
      <c r="D92" s="66" t="s">
        <v>2</v>
      </c>
      <c r="E92" s="44">
        <v>5162884</v>
      </c>
      <c r="F92" s="84">
        <v>18.097653740533968</v>
      </c>
      <c r="G92" s="44">
        <f>SUM(G93:G94)</f>
        <v>4639407</v>
      </c>
      <c r="H92" s="67">
        <f>G92/G102*100</f>
        <v>18.438767280803791</v>
      </c>
      <c r="I92" s="53">
        <f>SUM(I93:I94)</f>
        <v>6687658</v>
      </c>
      <c r="J92" s="67">
        <f>I92/I102*100</f>
        <v>23.954708385045926</v>
      </c>
      <c r="K92" s="59">
        <f>SUM(K93:K94)</f>
        <v>6641823</v>
      </c>
      <c r="L92" s="68">
        <f t="shared" si="14"/>
        <v>22.804837679787308</v>
      </c>
      <c r="M92" s="44">
        <v>7315916</v>
      </c>
      <c r="N92" s="67">
        <f t="shared" si="15"/>
        <v>22.763633973987428</v>
      </c>
      <c r="O92" s="44">
        <v>5038955</v>
      </c>
      <c r="P92" s="67">
        <v>16.728276450931169</v>
      </c>
      <c r="Q92" s="44">
        <v>3916720</v>
      </c>
      <c r="R92" s="67">
        <v>13.208395974000837</v>
      </c>
    </row>
    <row r="93" spans="1:18" s="3" customFormat="1" ht="17.100000000000001" customHeight="1" x14ac:dyDescent="0.15">
      <c r="A93" s="178"/>
      <c r="B93" s="181"/>
      <c r="C93" s="178" t="s">
        <v>103</v>
      </c>
      <c r="D93" s="74" t="s">
        <v>46</v>
      </c>
      <c r="E93" s="44">
        <v>5161042</v>
      </c>
      <c r="F93" s="84">
        <v>18.091196907843155</v>
      </c>
      <c r="G93" s="44">
        <v>4638947</v>
      </c>
      <c r="H93" s="67">
        <f>G93/G102*100</f>
        <v>18.43693906591573</v>
      </c>
      <c r="I93" s="53">
        <v>6687658</v>
      </c>
      <c r="J93" s="67">
        <f>I93/I102*100</f>
        <v>23.954708385045926</v>
      </c>
      <c r="K93" s="59">
        <v>6641823</v>
      </c>
      <c r="L93" s="68">
        <f t="shared" si="14"/>
        <v>22.804837679787308</v>
      </c>
      <c r="M93" s="44">
        <v>7315916</v>
      </c>
      <c r="N93" s="67">
        <f t="shared" si="15"/>
        <v>22.763633973987428</v>
      </c>
      <c r="O93" s="44">
        <v>5038955</v>
      </c>
      <c r="P93" s="67">
        <v>16.728276450931169</v>
      </c>
      <c r="Q93" s="44">
        <v>3787557</v>
      </c>
      <c r="R93" s="67">
        <v>12.772818233138617</v>
      </c>
    </row>
    <row r="94" spans="1:18" s="3" customFormat="1" ht="17.100000000000001" customHeight="1" x14ac:dyDescent="0.15">
      <c r="A94" s="178"/>
      <c r="B94" s="181"/>
      <c r="C94" s="179"/>
      <c r="D94" s="49" t="s">
        <v>47</v>
      </c>
      <c r="E94" s="44">
        <v>1842</v>
      </c>
      <c r="F94" s="84">
        <v>6.4568326908107107E-3</v>
      </c>
      <c r="G94" s="44">
        <v>460</v>
      </c>
      <c r="H94" s="67">
        <f>G94/G102*100</f>
        <v>1.8282148880599922E-3</v>
      </c>
      <c r="I94" s="53">
        <v>0</v>
      </c>
      <c r="J94" s="67">
        <f>I94/I102*100</f>
        <v>0</v>
      </c>
      <c r="K94" s="59">
        <v>0</v>
      </c>
      <c r="L94" s="68">
        <f t="shared" si="14"/>
        <v>0</v>
      </c>
      <c r="M94" s="44">
        <v>0</v>
      </c>
      <c r="N94" s="67">
        <f t="shared" si="15"/>
        <v>0</v>
      </c>
      <c r="O94" s="44">
        <v>0</v>
      </c>
      <c r="P94" s="67">
        <v>0</v>
      </c>
      <c r="Q94" s="44">
        <v>129163</v>
      </c>
      <c r="R94" s="67">
        <v>0.4355777408622189</v>
      </c>
    </row>
    <row r="95" spans="1:18" s="3" customFormat="1" ht="17.100000000000001" customHeight="1" x14ac:dyDescent="0.15">
      <c r="A95" s="178"/>
      <c r="B95" s="182" t="s">
        <v>56</v>
      </c>
      <c r="C95" s="65"/>
      <c r="D95" s="66" t="s">
        <v>2</v>
      </c>
      <c r="E95" s="44">
        <v>13415772</v>
      </c>
      <c r="F95" s="84">
        <v>47.026816081467423</v>
      </c>
      <c r="G95" s="44">
        <f>SUM(G96:G101)</f>
        <v>10732892</v>
      </c>
      <c r="H95" s="67">
        <f>G95/G102*100</f>
        <v>42.656593361608664</v>
      </c>
      <c r="I95" s="53">
        <f>SUM(I96:I101)</f>
        <v>11295083</v>
      </c>
      <c r="J95" s="67">
        <f>I95/I102*100</f>
        <v>40.458172270455464</v>
      </c>
      <c r="K95" s="59">
        <f>SUM(K96:K101)</f>
        <v>11314788</v>
      </c>
      <c r="L95" s="68">
        <f t="shared" si="14"/>
        <v>38.849560387442608</v>
      </c>
      <c r="M95" s="44">
        <f>SUM(M96:M101)</f>
        <v>13279277</v>
      </c>
      <c r="N95" s="67">
        <f t="shared" si="15"/>
        <v>41.318763237192698</v>
      </c>
      <c r="O95" s="44">
        <v>12006142</v>
      </c>
      <c r="P95" s="67">
        <v>39.857879755849304</v>
      </c>
      <c r="Q95" s="44">
        <v>12274729</v>
      </c>
      <c r="R95" s="67">
        <v>41.394197467664604</v>
      </c>
    </row>
    <row r="96" spans="1:18" s="3" customFormat="1" ht="17.100000000000001" customHeight="1" x14ac:dyDescent="0.15">
      <c r="A96" s="178"/>
      <c r="B96" s="182"/>
      <c r="C96" s="178" t="s">
        <v>103</v>
      </c>
      <c r="D96" s="74" t="s">
        <v>48</v>
      </c>
      <c r="E96" s="44">
        <v>4629394</v>
      </c>
      <c r="F96" s="84">
        <v>16.227590943454377</v>
      </c>
      <c r="G96" s="44">
        <v>3969961</v>
      </c>
      <c r="H96" s="67">
        <f>G96/G102*100</f>
        <v>15.778134359168552</v>
      </c>
      <c r="I96" s="53">
        <v>3785560</v>
      </c>
      <c r="J96" s="67">
        <f>I96/I102*100</f>
        <v>13.559602759904058</v>
      </c>
      <c r="K96" s="53">
        <v>3617159</v>
      </c>
      <c r="L96" s="68">
        <f t="shared" si="14"/>
        <v>12.419590804660373</v>
      </c>
      <c r="M96" s="53">
        <v>4006560</v>
      </c>
      <c r="N96" s="67">
        <f t="shared" si="15"/>
        <v>12.466499797813297</v>
      </c>
      <c r="O96" s="44">
        <v>3773069</v>
      </c>
      <c r="P96" s="67">
        <v>12.525799754202691</v>
      </c>
      <c r="Q96" s="44">
        <v>4142698</v>
      </c>
      <c r="R96" s="67">
        <v>13.970463955733702</v>
      </c>
    </row>
    <row r="97" spans="1:18" s="3" customFormat="1" ht="17.100000000000001" customHeight="1" x14ac:dyDescent="0.15">
      <c r="A97" s="178"/>
      <c r="B97" s="182"/>
      <c r="C97" s="178"/>
      <c r="D97" s="75" t="s">
        <v>49</v>
      </c>
      <c r="E97" s="44">
        <v>135974</v>
      </c>
      <c r="F97" s="84">
        <v>0.47663483621080105</v>
      </c>
      <c r="G97" s="44">
        <v>176829</v>
      </c>
      <c r="H97" s="67">
        <f>G97/G102*100</f>
        <v>0.70278567487121812</v>
      </c>
      <c r="I97" s="53">
        <v>149440</v>
      </c>
      <c r="J97" s="67">
        <f>I97/I102*100</f>
        <v>0.53528329664304952</v>
      </c>
      <c r="K97" s="53">
        <v>145605</v>
      </c>
      <c r="L97" s="68">
        <f t="shared" si="14"/>
        <v>0.49993780177000058</v>
      </c>
      <c r="M97" s="53">
        <v>171846</v>
      </c>
      <c r="N97" s="67">
        <f t="shared" si="15"/>
        <v>0.53470261876897485</v>
      </c>
      <c r="O97" s="44">
        <v>250504</v>
      </c>
      <c r="P97" s="67">
        <v>0.83162087457896749</v>
      </c>
      <c r="Q97" s="44">
        <v>174911</v>
      </c>
      <c r="R97" s="67">
        <v>0.58985420152792645</v>
      </c>
    </row>
    <row r="98" spans="1:18" s="3" customFormat="1" ht="17.100000000000001" customHeight="1" x14ac:dyDescent="0.15">
      <c r="A98" s="178"/>
      <c r="B98" s="182"/>
      <c r="C98" s="178"/>
      <c r="D98" s="75" t="s">
        <v>50</v>
      </c>
      <c r="E98" s="44">
        <v>3886947</v>
      </c>
      <c r="F98" s="84">
        <v>13.625063223153431</v>
      </c>
      <c r="G98" s="44">
        <v>3489963</v>
      </c>
      <c r="H98" s="67">
        <f>G98/G102*100</f>
        <v>13.870439816040248</v>
      </c>
      <c r="I98" s="53">
        <v>3853881</v>
      </c>
      <c r="J98" s="67">
        <f>I98/I102*100</f>
        <v>13.804323651967426</v>
      </c>
      <c r="K98" s="53">
        <v>4836716</v>
      </c>
      <c r="L98" s="68">
        <f t="shared" si="14"/>
        <v>16.606965178570725</v>
      </c>
      <c r="M98" s="53">
        <v>5873487</v>
      </c>
      <c r="N98" s="67">
        <f t="shared" si="15"/>
        <v>18.275484330188249</v>
      </c>
      <c r="O98" s="44">
        <v>4757255</v>
      </c>
      <c r="P98" s="67">
        <v>15.793091382553436</v>
      </c>
      <c r="Q98" s="44">
        <v>4919905</v>
      </c>
      <c r="R98" s="67">
        <v>16.591447281007216</v>
      </c>
    </row>
    <row r="99" spans="1:18" s="3" customFormat="1" ht="17.100000000000001" customHeight="1" x14ac:dyDescent="0.15">
      <c r="A99" s="178"/>
      <c r="B99" s="182"/>
      <c r="C99" s="178"/>
      <c r="D99" s="75" t="s">
        <v>51</v>
      </c>
      <c r="E99" s="44">
        <v>2173249</v>
      </c>
      <c r="F99" s="84">
        <v>7.6179724150226305</v>
      </c>
      <c r="G99" s="44">
        <v>628725</v>
      </c>
      <c r="H99" s="67">
        <f>G99/G102*100</f>
        <v>2.498792185859823</v>
      </c>
      <c r="I99" s="53">
        <v>928635</v>
      </c>
      <c r="J99" s="67">
        <f>I99/I102*100</f>
        <v>3.3263035611490785</v>
      </c>
      <c r="K99" s="53">
        <v>29194</v>
      </c>
      <c r="L99" s="68">
        <f t="shared" si="14"/>
        <v>0.10023820737525083</v>
      </c>
      <c r="M99" s="53">
        <v>385695</v>
      </c>
      <c r="N99" s="67">
        <f t="shared" si="15"/>
        <v>1.2000984983421188</v>
      </c>
      <c r="O99" s="44">
        <v>164472</v>
      </c>
      <c r="P99" s="67">
        <v>0.5460126324679524</v>
      </c>
      <c r="Q99" s="44">
        <v>13512</v>
      </c>
      <c r="R99" s="67">
        <v>4.5566659449922199E-2</v>
      </c>
    </row>
    <row r="100" spans="1:18" s="3" customFormat="1" ht="17.100000000000001" customHeight="1" x14ac:dyDescent="0.15">
      <c r="A100" s="178"/>
      <c r="B100" s="182"/>
      <c r="C100" s="178"/>
      <c r="D100" s="77" t="s">
        <v>52</v>
      </c>
      <c r="E100" s="44">
        <v>0</v>
      </c>
      <c r="F100" s="84">
        <v>0</v>
      </c>
      <c r="G100" s="44">
        <v>15000</v>
      </c>
      <c r="H100" s="67">
        <f>G100/G102*100</f>
        <v>5.961570287152148E-2</v>
      </c>
      <c r="I100" s="53">
        <v>0</v>
      </c>
      <c r="J100" s="67">
        <f>I100/I102*100</f>
        <v>0</v>
      </c>
      <c r="K100" s="53">
        <v>6100</v>
      </c>
      <c r="L100" s="68">
        <f t="shared" si="14"/>
        <v>2.094447711821025E-2</v>
      </c>
      <c r="M100" s="53">
        <v>0</v>
      </c>
      <c r="N100" s="67">
        <f t="shared" si="15"/>
        <v>0</v>
      </c>
      <c r="O100" s="44">
        <v>0</v>
      </c>
      <c r="P100" s="67">
        <v>0</v>
      </c>
      <c r="Q100" s="44"/>
      <c r="R100" s="67">
        <v>0</v>
      </c>
    </row>
    <row r="101" spans="1:18" s="3" customFormat="1" ht="17.100000000000001" customHeight="1" x14ac:dyDescent="0.15">
      <c r="A101" s="178"/>
      <c r="B101" s="182"/>
      <c r="C101" s="179"/>
      <c r="D101" s="75" t="s">
        <v>53</v>
      </c>
      <c r="E101" s="44">
        <v>2590208</v>
      </c>
      <c r="F101" s="84">
        <v>9.0795546636261832</v>
      </c>
      <c r="G101" s="44">
        <v>2452414</v>
      </c>
      <c r="H101" s="67">
        <f>G101/G102*100</f>
        <v>9.7468256227972994</v>
      </c>
      <c r="I101" s="53">
        <v>2577567</v>
      </c>
      <c r="J101" s="67">
        <f>I101/I102*100</f>
        <v>9.2326590007918572</v>
      </c>
      <c r="K101" s="53">
        <v>2680014</v>
      </c>
      <c r="L101" s="68">
        <f t="shared" si="14"/>
        <v>9.201883917948054</v>
      </c>
      <c r="M101" s="53">
        <v>2841689</v>
      </c>
      <c r="N101" s="67">
        <f t="shared" si="15"/>
        <v>8.8419779920800572</v>
      </c>
      <c r="O101" s="44">
        <v>3060842</v>
      </c>
      <c r="P101" s="67">
        <v>10.161355112046259</v>
      </c>
      <c r="Q101" s="44">
        <v>3023703</v>
      </c>
      <c r="R101" s="67">
        <v>10.196865369945835</v>
      </c>
    </row>
    <row r="102" spans="1:18" s="3" customFormat="1" ht="17.100000000000001" customHeight="1" x14ac:dyDescent="0.15">
      <c r="A102" s="179"/>
      <c r="B102" s="174" t="s">
        <v>91</v>
      </c>
      <c r="C102" s="174"/>
      <c r="D102" s="175"/>
      <c r="E102" s="44">
        <v>28527919</v>
      </c>
      <c r="F102" s="84">
        <v>100</v>
      </c>
      <c r="G102" s="44">
        <f>SUM(G88,G92,G95)</f>
        <v>25161156</v>
      </c>
      <c r="H102" s="67">
        <f>SUM(H88,H92,H95)</f>
        <v>100</v>
      </c>
      <c r="I102" s="44">
        <f>SUM(I88,I92,I95)</f>
        <v>27917927</v>
      </c>
      <c r="J102" s="67">
        <f>SUM(J88,J92,J95)</f>
        <v>100</v>
      </c>
      <c r="K102" s="59">
        <f>SUM(K88,K92,K95)</f>
        <v>29124623</v>
      </c>
      <c r="L102" s="68">
        <f t="shared" si="14"/>
        <v>100</v>
      </c>
      <c r="M102" s="44">
        <f>SUM(M88,M92,M95)</f>
        <v>32138612</v>
      </c>
      <c r="N102" s="67">
        <f t="shared" si="15"/>
        <v>100</v>
      </c>
      <c r="O102" s="44">
        <v>30122380</v>
      </c>
      <c r="P102" s="67">
        <v>100</v>
      </c>
      <c r="Q102" s="44">
        <v>29653260</v>
      </c>
      <c r="R102" s="67">
        <v>100</v>
      </c>
    </row>
    <row r="103" spans="1:18" s="3" customFormat="1" ht="17.100000000000001" customHeight="1" x14ac:dyDescent="0.15">
      <c r="A103" s="175" t="s">
        <v>92</v>
      </c>
      <c r="B103" s="176"/>
      <c r="C103" s="176"/>
      <c r="D103" s="176"/>
      <c r="E103" s="44">
        <v>855365</v>
      </c>
      <c r="F103" s="48" t="s">
        <v>104</v>
      </c>
      <c r="G103" s="44">
        <f>G87-G102</f>
        <v>932215</v>
      </c>
      <c r="H103" s="48" t="s">
        <v>104</v>
      </c>
      <c r="I103" s="44">
        <f>I87-I102</f>
        <v>494058</v>
      </c>
      <c r="J103" s="48" t="s">
        <v>96</v>
      </c>
      <c r="K103" s="59">
        <f>K87-K102</f>
        <v>1276032</v>
      </c>
      <c r="L103" s="79" t="s">
        <v>96</v>
      </c>
      <c r="M103" s="44">
        <f>M87-M102</f>
        <v>934461</v>
      </c>
      <c r="N103" s="82" t="s">
        <v>109</v>
      </c>
      <c r="O103" s="44">
        <v>1001765</v>
      </c>
      <c r="P103" s="78" t="s">
        <v>96</v>
      </c>
      <c r="Q103" s="44">
        <v>978009</v>
      </c>
      <c r="R103" s="78" t="s">
        <v>116</v>
      </c>
    </row>
    <row r="104" spans="1:18" s="3" customFormat="1" ht="17.100000000000001" customHeight="1" x14ac:dyDescent="0.15">
      <c r="A104" t="s">
        <v>252</v>
      </c>
      <c r="B104"/>
      <c r="C104"/>
      <c r="D104"/>
      <c r="E104"/>
      <c r="F104"/>
      <c r="G104"/>
      <c r="H104"/>
      <c r="I104"/>
      <c r="J104"/>
      <c r="K104"/>
      <c r="L104"/>
      <c r="M104"/>
      <c r="N104"/>
      <c r="O104"/>
      <c r="P104"/>
    </row>
    <row r="105" spans="1:18" s="3" customFormat="1" ht="27.75" customHeight="1" x14ac:dyDescent="0.15">
      <c r="A105"/>
      <c r="B105"/>
      <c r="C105"/>
      <c r="D105"/>
      <c r="E105"/>
      <c r="F105"/>
      <c r="G105"/>
      <c r="H105"/>
      <c r="I105"/>
      <c r="J105"/>
      <c r="K105"/>
      <c r="L105"/>
      <c r="M105"/>
      <c r="N105"/>
      <c r="O105"/>
      <c r="P105"/>
    </row>
    <row r="106" spans="1:18" ht="15" customHeight="1" x14ac:dyDescent="0.15"/>
    <row r="107" spans="1:18" ht="15" customHeight="1" x14ac:dyDescent="0.15"/>
    <row r="108" spans="1:18" ht="15" customHeight="1" x14ac:dyDescent="0.15"/>
    <row r="109" spans="1:18" ht="15" customHeight="1" x14ac:dyDescent="0.15"/>
  </sheetData>
  <mergeCells count="69">
    <mergeCell ref="Q4:R4"/>
    <mergeCell ref="K4:L4"/>
    <mergeCell ref="A70:D70"/>
    <mergeCell ref="A55:A69"/>
    <mergeCell ref="B55:B58"/>
    <mergeCell ref="C56:C58"/>
    <mergeCell ref="B59:B61"/>
    <mergeCell ref="C60:C61"/>
    <mergeCell ref="B62:B68"/>
    <mergeCell ref="C63:C68"/>
    <mergeCell ref="A45:A54"/>
    <mergeCell ref="I43:J43"/>
    <mergeCell ref="K43:L43"/>
    <mergeCell ref="M43:N43"/>
    <mergeCell ref="A6:A15"/>
    <mergeCell ref="B6:B9"/>
    <mergeCell ref="Q76:R76"/>
    <mergeCell ref="I76:J76"/>
    <mergeCell ref="B69:D69"/>
    <mergeCell ref="O43:P43"/>
    <mergeCell ref="Q43:R43"/>
    <mergeCell ref="B45:B48"/>
    <mergeCell ref="C46:C48"/>
    <mergeCell ref="B49:B53"/>
    <mergeCell ref="C50:C53"/>
    <mergeCell ref="B54:D54"/>
    <mergeCell ref="A43:D44"/>
    <mergeCell ref="O76:P76"/>
    <mergeCell ref="M76:N76"/>
    <mergeCell ref="K76:L76"/>
    <mergeCell ref="E43:F43"/>
    <mergeCell ref="G43:H43"/>
    <mergeCell ref="A103:D103"/>
    <mergeCell ref="A88:A102"/>
    <mergeCell ref="G76:H76"/>
    <mergeCell ref="E76:F76"/>
    <mergeCell ref="A4:D5"/>
    <mergeCell ref="E4:F4"/>
    <mergeCell ref="G4:H4"/>
    <mergeCell ref="B102:D102"/>
    <mergeCell ref="B88:B91"/>
    <mergeCell ref="C89:C91"/>
    <mergeCell ref="B92:B94"/>
    <mergeCell ref="C93:C94"/>
    <mergeCell ref="A78:A87"/>
    <mergeCell ref="B78:B81"/>
    <mergeCell ref="C79:C81"/>
    <mergeCell ref="B82:B86"/>
    <mergeCell ref="A76:D77"/>
    <mergeCell ref="C83:C86"/>
    <mergeCell ref="B87:D87"/>
    <mergeCell ref="B95:B101"/>
    <mergeCell ref="C96:C101"/>
    <mergeCell ref="O4:P4"/>
    <mergeCell ref="M4:N4"/>
    <mergeCell ref="I4:J4"/>
    <mergeCell ref="A31:D31"/>
    <mergeCell ref="A16:A30"/>
    <mergeCell ref="B16:B19"/>
    <mergeCell ref="C17:C19"/>
    <mergeCell ref="B20:B22"/>
    <mergeCell ref="C21:C22"/>
    <mergeCell ref="B23:B29"/>
    <mergeCell ref="C7:C9"/>
    <mergeCell ref="B10:B14"/>
    <mergeCell ref="C11:C14"/>
    <mergeCell ref="B15:D15"/>
    <mergeCell ref="C24:C29"/>
    <mergeCell ref="B30:D30"/>
  </mergeCells>
  <phoneticPr fontId="3"/>
  <pageMargins left="0.86614173228346458" right="0.19685039370078741" top="0.94488188976377963" bottom="0.82677165354330717" header="0.31496062992125984" footer="0.51181102362204722"/>
  <pageSetup paperSize="9" scale="78" orientation="landscape" r:id="rId1"/>
  <headerFooter scaleWithDoc="0" alignWithMargins="0">
    <oddFooter>&amp;A</oddFooter>
  </headerFooter>
  <rowBreaks count="1" manualBreakCount="1">
    <brk id="72"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8E6CF-3B2E-40B4-A89C-FDC22078BAA8}">
  <dimension ref="A1:T223"/>
  <sheetViews>
    <sheetView view="pageBreakPreview" zoomScaleNormal="100" zoomScaleSheetLayoutView="100" workbookViewId="0"/>
  </sheetViews>
  <sheetFormatPr defaultRowHeight="13.5" x14ac:dyDescent="0.15"/>
  <cols>
    <col min="3" max="3" width="17.25" bestFit="1" customWidth="1"/>
    <col min="4" max="4" width="12.875" customWidth="1"/>
    <col min="5" max="10" width="14.25" customWidth="1"/>
    <col min="11" max="11" width="17.625" customWidth="1"/>
    <col min="12" max="12" width="7.625" customWidth="1"/>
    <col min="13" max="19" width="9.5" customWidth="1"/>
  </cols>
  <sheetData>
    <row r="1" spans="1:11" ht="17.25" x14ac:dyDescent="0.2">
      <c r="A1" s="3" t="s">
        <v>132</v>
      </c>
      <c r="B1" s="2"/>
      <c r="C1" s="2"/>
      <c r="D1" s="2"/>
      <c r="E1" s="65"/>
      <c r="F1" s="65"/>
      <c r="G1" s="65"/>
      <c r="H1" s="65"/>
      <c r="I1" s="65"/>
      <c r="J1" s="65"/>
      <c r="K1" s="65"/>
    </row>
    <row r="2" spans="1:11" ht="17.25" x14ac:dyDescent="0.2">
      <c r="A2" s="2"/>
      <c r="B2" s="2"/>
      <c r="C2" s="2"/>
      <c r="D2" s="2"/>
      <c r="E2" s="65"/>
      <c r="F2" s="65"/>
      <c r="G2" s="65"/>
      <c r="H2" s="65"/>
      <c r="I2" s="65"/>
      <c r="J2" s="65"/>
      <c r="K2" s="65"/>
    </row>
    <row r="3" spans="1:11" ht="14.25" x14ac:dyDescent="0.15">
      <c r="D3" s="41" t="s">
        <v>17</v>
      </c>
      <c r="E3" s="85" t="s">
        <v>31</v>
      </c>
    </row>
    <row r="4" spans="1:11" ht="14.25" x14ac:dyDescent="0.15">
      <c r="A4" s="173" t="s">
        <v>93</v>
      </c>
      <c r="B4" s="173"/>
      <c r="C4" s="202"/>
      <c r="D4" s="87" t="s">
        <v>318</v>
      </c>
      <c r="E4" s="87" t="s">
        <v>322</v>
      </c>
    </row>
    <row r="5" spans="1:11" x14ac:dyDescent="0.15">
      <c r="A5" s="196" t="s">
        <v>65</v>
      </c>
      <c r="B5" s="193" t="s">
        <v>2</v>
      </c>
      <c r="C5" s="194"/>
      <c r="D5" s="54">
        <v>31396274</v>
      </c>
      <c r="E5" s="54">
        <v>15702245</v>
      </c>
    </row>
    <row r="6" spans="1:11" x14ac:dyDescent="0.15">
      <c r="A6" s="197"/>
      <c r="B6" s="193" t="s">
        <v>60</v>
      </c>
      <c r="C6" s="194"/>
      <c r="D6" s="89"/>
      <c r="E6" s="89"/>
      <c r="F6" t="s">
        <v>136</v>
      </c>
    </row>
    <row r="7" spans="1:11" x14ac:dyDescent="0.15">
      <c r="A7" s="197"/>
      <c r="B7" s="193" t="s">
        <v>58</v>
      </c>
      <c r="C7" s="194"/>
      <c r="D7" s="90">
        <v>7760496</v>
      </c>
      <c r="E7" s="90">
        <v>7684915</v>
      </c>
    </row>
    <row r="8" spans="1:11" x14ac:dyDescent="0.15">
      <c r="A8" s="197"/>
      <c r="B8" s="193" t="s">
        <v>61</v>
      </c>
      <c r="C8" s="194"/>
      <c r="D8" s="89"/>
      <c r="E8" s="89"/>
    </row>
    <row r="9" spans="1:11" x14ac:dyDescent="0.15">
      <c r="A9" s="197"/>
      <c r="B9" s="204" t="s">
        <v>106</v>
      </c>
      <c r="C9" s="205"/>
      <c r="D9" s="90">
        <v>1219958</v>
      </c>
      <c r="E9" s="90">
        <v>1281635</v>
      </c>
    </row>
    <row r="10" spans="1:11" x14ac:dyDescent="0.15">
      <c r="A10" s="197"/>
      <c r="B10" s="193" t="s">
        <v>88</v>
      </c>
      <c r="C10" s="194"/>
      <c r="D10" s="90">
        <v>6417750</v>
      </c>
      <c r="E10" s="90">
        <v>6605327</v>
      </c>
    </row>
    <row r="11" spans="1:11" x14ac:dyDescent="0.15">
      <c r="A11" s="197"/>
      <c r="B11" s="193" t="s">
        <v>62</v>
      </c>
      <c r="C11" s="194"/>
      <c r="D11" s="91"/>
      <c r="E11" s="91"/>
    </row>
    <row r="12" spans="1:11" x14ac:dyDescent="0.15">
      <c r="A12" s="197"/>
      <c r="B12" s="193" t="s">
        <v>64</v>
      </c>
      <c r="C12" s="194"/>
      <c r="D12" s="91"/>
      <c r="E12" s="91"/>
    </row>
    <row r="13" spans="1:11" x14ac:dyDescent="0.15">
      <c r="A13" s="197"/>
      <c r="B13" s="193" t="s">
        <v>63</v>
      </c>
      <c r="C13" s="194"/>
      <c r="D13" s="90">
        <v>44767</v>
      </c>
      <c r="E13" s="90">
        <v>45947</v>
      </c>
    </row>
    <row r="14" spans="1:11" x14ac:dyDescent="0.15">
      <c r="A14" s="197"/>
      <c r="B14" s="193" t="s">
        <v>71</v>
      </c>
      <c r="C14" s="194"/>
      <c r="D14" s="89"/>
      <c r="E14" s="89"/>
      <c r="F14" t="s">
        <v>123</v>
      </c>
    </row>
    <row r="15" spans="1:11" x14ac:dyDescent="0.15">
      <c r="A15" s="197"/>
      <c r="B15" s="194" t="s">
        <v>320</v>
      </c>
      <c r="C15" s="195"/>
      <c r="D15" s="53">
        <v>64405</v>
      </c>
      <c r="E15" s="53">
        <v>84421</v>
      </c>
    </row>
    <row r="16" spans="1:11" x14ac:dyDescent="0.15">
      <c r="A16" s="196" t="s">
        <v>70</v>
      </c>
      <c r="B16" s="199" t="s">
        <v>107</v>
      </c>
      <c r="C16" s="88" t="s">
        <v>2</v>
      </c>
      <c r="D16" s="92">
        <v>2284310</v>
      </c>
      <c r="E16" s="92">
        <v>2402912</v>
      </c>
    </row>
    <row r="17" spans="1:6" x14ac:dyDescent="0.15">
      <c r="A17" s="197"/>
      <c r="B17" s="200"/>
      <c r="C17" s="88" t="s">
        <v>66</v>
      </c>
      <c r="D17" s="90">
        <v>1936689</v>
      </c>
      <c r="E17" s="90">
        <v>1937869</v>
      </c>
    </row>
    <row r="18" spans="1:6" x14ac:dyDescent="0.15">
      <c r="A18" s="197"/>
      <c r="B18" s="201"/>
      <c r="C18" s="88" t="s">
        <v>67</v>
      </c>
      <c r="D18" s="90">
        <v>347621</v>
      </c>
      <c r="E18" s="90">
        <v>465042</v>
      </c>
    </row>
    <row r="19" spans="1:6" x14ac:dyDescent="0.15">
      <c r="A19" s="197"/>
      <c r="B19" s="199" t="s">
        <v>262</v>
      </c>
      <c r="C19" s="1" t="s">
        <v>2</v>
      </c>
      <c r="D19" s="53">
        <v>3752030</v>
      </c>
      <c r="E19" s="53">
        <v>3270564</v>
      </c>
    </row>
    <row r="20" spans="1:6" x14ac:dyDescent="0.15">
      <c r="A20" s="197"/>
      <c r="B20" s="200"/>
      <c r="C20" s="1" t="s">
        <v>66</v>
      </c>
      <c r="D20" s="53">
        <v>1806770</v>
      </c>
      <c r="E20" s="53">
        <v>1805783</v>
      </c>
    </row>
    <row r="21" spans="1:6" x14ac:dyDescent="0.15">
      <c r="A21" s="197"/>
      <c r="B21" s="201"/>
      <c r="C21" s="1" t="s">
        <v>67</v>
      </c>
      <c r="D21" s="53">
        <v>1945260</v>
      </c>
      <c r="E21" s="53">
        <v>1464781</v>
      </c>
    </row>
    <row r="22" spans="1:6" x14ac:dyDescent="0.15">
      <c r="A22" s="197"/>
      <c r="B22" s="199" t="s">
        <v>125</v>
      </c>
      <c r="C22" s="88" t="s">
        <v>2</v>
      </c>
      <c r="D22" s="89"/>
      <c r="E22" s="89"/>
      <c r="F22" t="s">
        <v>127</v>
      </c>
    </row>
    <row r="23" spans="1:6" x14ac:dyDescent="0.15">
      <c r="A23" s="197"/>
      <c r="B23" s="200"/>
      <c r="C23" s="88" t="s">
        <v>66</v>
      </c>
      <c r="D23" s="89"/>
      <c r="E23" s="89"/>
    </row>
    <row r="24" spans="1:6" x14ac:dyDescent="0.15">
      <c r="A24" s="197"/>
      <c r="B24" s="201"/>
      <c r="C24" s="88" t="s">
        <v>67</v>
      </c>
      <c r="D24" s="89"/>
      <c r="E24" s="89"/>
    </row>
    <row r="25" spans="1:6" x14ac:dyDescent="0.15">
      <c r="A25" s="197"/>
      <c r="B25" s="199" t="s">
        <v>126</v>
      </c>
      <c r="C25" s="88" t="s">
        <v>2</v>
      </c>
      <c r="D25" s="90">
        <v>1908109</v>
      </c>
      <c r="E25" s="90">
        <v>2020851</v>
      </c>
    </row>
    <row r="26" spans="1:6" x14ac:dyDescent="0.15">
      <c r="A26" s="197"/>
      <c r="B26" s="200"/>
      <c r="C26" s="88" t="s">
        <v>66</v>
      </c>
      <c r="D26" s="90">
        <v>1850209</v>
      </c>
      <c r="E26" s="90">
        <v>1937869</v>
      </c>
    </row>
    <row r="27" spans="1:6" x14ac:dyDescent="0.15">
      <c r="A27" s="198"/>
      <c r="B27" s="201"/>
      <c r="C27" s="88" t="s">
        <v>67</v>
      </c>
      <c r="D27" s="90">
        <v>57900</v>
      </c>
      <c r="E27" s="90">
        <v>74700</v>
      </c>
    </row>
    <row r="28" spans="1:6" x14ac:dyDescent="0.15">
      <c r="A28" s="93"/>
      <c r="B28" s="94"/>
      <c r="C28" s="95"/>
      <c r="D28" s="96"/>
      <c r="E28" s="96"/>
    </row>
    <row r="29" spans="1:6" ht="14.25" x14ac:dyDescent="0.15">
      <c r="D29" s="97" t="s">
        <v>19</v>
      </c>
      <c r="E29" s="85" t="s">
        <v>31</v>
      </c>
    </row>
    <row r="30" spans="1:6" ht="14.25" x14ac:dyDescent="0.15">
      <c r="A30" s="202" t="s">
        <v>93</v>
      </c>
      <c r="B30" s="203"/>
      <c r="C30" s="203"/>
      <c r="D30" s="87" t="s">
        <v>318</v>
      </c>
      <c r="E30" s="87" t="s">
        <v>322</v>
      </c>
    </row>
    <row r="31" spans="1:6" x14ac:dyDescent="0.15">
      <c r="A31" s="196" t="s">
        <v>65</v>
      </c>
      <c r="B31" s="193" t="s">
        <v>2</v>
      </c>
      <c r="C31" s="194"/>
      <c r="D31" s="54">
        <v>32154464</v>
      </c>
      <c r="E31" s="54">
        <v>15313808</v>
      </c>
    </row>
    <row r="32" spans="1:6" x14ac:dyDescent="0.15">
      <c r="A32" s="197"/>
      <c r="B32" s="193" t="s">
        <v>60</v>
      </c>
      <c r="C32" s="194"/>
      <c r="D32" s="89"/>
      <c r="E32" s="89"/>
      <c r="F32" t="s">
        <v>136</v>
      </c>
    </row>
    <row r="33" spans="1:6" x14ac:dyDescent="0.15">
      <c r="A33" s="197"/>
      <c r="B33" s="193" t="s">
        <v>58</v>
      </c>
      <c r="C33" s="194"/>
      <c r="D33" s="90">
        <v>7623740</v>
      </c>
      <c r="E33" s="90">
        <v>7549663</v>
      </c>
    </row>
    <row r="34" spans="1:6" x14ac:dyDescent="0.15">
      <c r="A34" s="197"/>
      <c r="B34" s="193" t="s">
        <v>61</v>
      </c>
      <c r="C34" s="194"/>
      <c r="D34" s="89"/>
      <c r="E34" s="89"/>
    </row>
    <row r="35" spans="1:6" x14ac:dyDescent="0.15">
      <c r="A35" s="197"/>
      <c r="B35" s="204" t="s">
        <v>106</v>
      </c>
      <c r="C35" s="205"/>
      <c r="D35" s="90">
        <v>1214586</v>
      </c>
      <c r="E35" s="90">
        <v>1281595</v>
      </c>
    </row>
    <row r="36" spans="1:6" x14ac:dyDescent="0.15">
      <c r="A36" s="197"/>
      <c r="B36" s="193" t="s">
        <v>88</v>
      </c>
      <c r="C36" s="194"/>
      <c r="D36" s="90">
        <v>6249754</v>
      </c>
      <c r="E36" s="90">
        <v>6370095</v>
      </c>
    </row>
    <row r="37" spans="1:6" x14ac:dyDescent="0.15">
      <c r="A37" s="197"/>
      <c r="B37" s="193" t="s">
        <v>62</v>
      </c>
      <c r="C37" s="194"/>
      <c r="D37" s="91"/>
      <c r="E37" s="91"/>
    </row>
    <row r="38" spans="1:6" x14ac:dyDescent="0.15">
      <c r="A38" s="197"/>
      <c r="B38" s="193" t="s">
        <v>64</v>
      </c>
      <c r="C38" s="194"/>
      <c r="D38" s="91"/>
      <c r="E38" s="91"/>
    </row>
    <row r="39" spans="1:6" x14ac:dyDescent="0.15">
      <c r="A39" s="197"/>
      <c r="B39" s="193" t="s">
        <v>63</v>
      </c>
      <c r="C39" s="194"/>
      <c r="D39" s="90">
        <v>43057</v>
      </c>
      <c r="E39" s="90">
        <v>43378</v>
      </c>
    </row>
    <row r="40" spans="1:6" x14ac:dyDescent="0.15">
      <c r="A40" s="197"/>
      <c r="B40" s="193" t="s">
        <v>71</v>
      </c>
      <c r="C40" s="194"/>
      <c r="D40" s="89"/>
      <c r="E40" s="89"/>
      <c r="F40" t="s">
        <v>123</v>
      </c>
    </row>
    <row r="41" spans="1:6" x14ac:dyDescent="0.15">
      <c r="A41" s="197"/>
      <c r="B41" s="194" t="s">
        <v>129</v>
      </c>
      <c r="C41" s="195"/>
      <c r="D41" s="53">
        <v>49193</v>
      </c>
      <c r="E41" s="53">
        <v>69077</v>
      </c>
    </row>
    <row r="42" spans="1:6" x14ac:dyDescent="0.15">
      <c r="A42" s="196" t="s">
        <v>70</v>
      </c>
      <c r="B42" s="199" t="s">
        <v>107</v>
      </c>
      <c r="C42" s="88" t="s">
        <v>2</v>
      </c>
      <c r="D42" s="92">
        <v>2531592</v>
      </c>
      <c r="E42" s="92">
        <v>2739457</v>
      </c>
    </row>
    <row r="43" spans="1:6" x14ac:dyDescent="0.15">
      <c r="A43" s="197"/>
      <c r="B43" s="200"/>
      <c r="C43" s="88" t="s">
        <v>87</v>
      </c>
      <c r="D43" s="90">
        <v>1653946</v>
      </c>
      <c r="E43" s="90">
        <v>1648431</v>
      </c>
    </row>
    <row r="44" spans="1:6" x14ac:dyDescent="0.15">
      <c r="A44" s="197"/>
      <c r="B44" s="201"/>
      <c r="C44" s="88" t="s">
        <v>86</v>
      </c>
      <c r="D44" s="90">
        <v>977646</v>
      </c>
      <c r="E44" s="90">
        <v>1091026</v>
      </c>
    </row>
    <row r="45" spans="1:6" x14ac:dyDescent="0.15">
      <c r="A45" s="197"/>
      <c r="B45" s="199" t="s">
        <v>262</v>
      </c>
      <c r="C45" s="1" t="s">
        <v>2</v>
      </c>
      <c r="D45" s="53">
        <v>3977160</v>
      </c>
      <c r="E45" s="53">
        <v>3543169</v>
      </c>
    </row>
    <row r="46" spans="1:6" x14ac:dyDescent="0.15">
      <c r="A46" s="197"/>
      <c r="B46" s="200"/>
      <c r="C46" s="1" t="s">
        <v>87</v>
      </c>
      <c r="D46" s="53">
        <v>1728399</v>
      </c>
      <c r="E46" s="53">
        <v>1706633</v>
      </c>
    </row>
    <row r="47" spans="1:6" x14ac:dyDescent="0.15">
      <c r="A47" s="197"/>
      <c r="B47" s="201"/>
      <c r="C47" s="1" t="s">
        <v>86</v>
      </c>
      <c r="D47" s="53">
        <v>2248761</v>
      </c>
      <c r="E47" s="53">
        <v>1836537</v>
      </c>
    </row>
    <row r="48" spans="1:6" x14ac:dyDescent="0.15">
      <c r="A48" s="197"/>
      <c r="B48" s="199" t="s">
        <v>125</v>
      </c>
      <c r="C48" s="88" t="s">
        <v>2</v>
      </c>
      <c r="D48" s="89"/>
      <c r="E48" s="89"/>
    </row>
    <row r="49" spans="1:19" x14ac:dyDescent="0.15">
      <c r="A49" s="197"/>
      <c r="B49" s="200"/>
      <c r="C49" s="88" t="s">
        <v>87</v>
      </c>
      <c r="D49" s="89"/>
      <c r="E49" s="89"/>
      <c r="F49" t="s">
        <v>137</v>
      </c>
    </row>
    <row r="50" spans="1:19" x14ac:dyDescent="0.15">
      <c r="A50" s="197"/>
      <c r="B50" s="201"/>
      <c r="C50" s="88" t="s">
        <v>86</v>
      </c>
      <c r="D50" s="89"/>
      <c r="E50" s="89"/>
    </row>
    <row r="51" spans="1:19" x14ac:dyDescent="0.15">
      <c r="A51" s="197"/>
      <c r="B51" s="199" t="s">
        <v>126</v>
      </c>
      <c r="C51" s="88" t="s">
        <v>2</v>
      </c>
      <c r="D51" s="90">
        <v>1928315</v>
      </c>
      <c r="E51" s="90">
        <v>2038671</v>
      </c>
    </row>
    <row r="52" spans="1:19" x14ac:dyDescent="0.15">
      <c r="A52" s="197"/>
      <c r="B52" s="200"/>
      <c r="C52" s="88" t="s">
        <v>87</v>
      </c>
      <c r="D52" s="90">
        <v>1840830</v>
      </c>
      <c r="E52" s="90">
        <v>1932591</v>
      </c>
    </row>
    <row r="53" spans="1:19" x14ac:dyDescent="0.15">
      <c r="A53" s="198"/>
      <c r="B53" s="201"/>
      <c r="C53" s="88" t="s">
        <v>86</v>
      </c>
      <c r="D53" s="90">
        <v>87485</v>
      </c>
      <c r="E53" s="90">
        <v>106080</v>
      </c>
    </row>
    <row r="54" spans="1:19" x14ac:dyDescent="0.15">
      <c r="A54" t="s">
        <v>253</v>
      </c>
      <c r="B54" s="98"/>
      <c r="C54" s="95"/>
      <c r="D54" s="96"/>
      <c r="E54" s="96"/>
      <c r="F54" s="99"/>
      <c r="H54" s="99"/>
      <c r="I54" s="99"/>
    </row>
    <row r="55" spans="1:19" s="100" customFormat="1" ht="17.25" x14ac:dyDescent="0.2">
      <c r="A55" s="3" t="s">
        <v>132</v>
      </c>
      <c r="B55" s="2"/>
      <c r="C55" s="2"/>
      <c r="D55" s="2"/>
      <c r="E55"/>
      <c r="F55"/>
      <c r="G55"/>
      <c r="H55"/>
      <c r="I55"/>
      <c r="J55"/>
      <c r="K55"/>
      <c r="M55" s="2"/>
      <c r="N55" s="2"/>
      <c r="O55" s="2"/>
      <c r="P55" s="2"/>
    </row>
    <row r="56" spans="1:19" s="100" customFormat="1" ht="12.95" customHeight="1" x14ac:dyDescent="0.2">
      <c r="A56" s="2"/>
      <c r="B56" s="2"/>
      <c r="C56" s="2"/>
      <c r="D56" s="2"/>
      <c r="E56"/>
      <c r="F56"/>
      <c r="G56"/>
      <c r="H56"/>
      <c r="I56"/>
      <c r="J56"/>
      <c r="K56"/>
      <c r="M56" s="2"/>
      <c r="N56" s="2"/>
      <c r="O56" s="2"/>
      <c r="P56" s="2"/>
    </row>
    <row r="57" spans="1:19" s="100" customFormat="1" ht="14.25" x14ac:dyDescent="0.15">
      <c r="A57"/>
      <c r="B57"/>
      <c r="C57"/>
      <c r="D57" s="41" t="s">
        <v>17</v>
      </c>
      <c r="E57"/>
      <c r="F57"/>
      <c r="G57"/>
      <c r="H57"/>
      <c r="I57"/>
      <c r="J57" s="101" t="s">
        <v>31</v>
      </c>
      <c r="K57"/>
      <c r="L57"/>
      <c r="M57"/>
      <c r="N57"/>
      <c r="O57"/>
      <c r="P57" s="41"/>
      <c r="Q57"/>
      <c r="R57"/>
      <c r="S57"/>
    </row>
    <row r="58" spans="1:19" s="100" customFormat="1" ht="14.25" x14ac:dyDescent="0.15">
      <c r="A58" s="173" t="s">
        <v>93</v>
      </c>
      <c r="B58" s="173"/>
      <c r="C58" s="202"/>
      <c r="D58" s="87" t="s">
        <v>291</v>
      </c>
      <c r="E58" s="87" t="s">
        <v>292</v>
      </c>
      <c r="F58" s="87" t="s">
        <v>261</v>
      </c>
      <c r="G58" s="87" t="s">
        <v>293</v>
      </c>
      <c r="H58" s="87" t="s">
        <v>294</v>
      </c>
      <c r="I58" s="87" t="s">
        <v>309</v>
      </c>
      <c r="J58" s="87" t="s">
        <v>314</v>
      </c>
      <c r="K58" s="102"/>
      <c r="L58" s="102"/>
      <c r="M58" s="102"/>
      <c r="N58" s="102"/>
    </row>
    <row r="59" spans="1:19" s="100" customFormat="1" ht="13.5" customHeight="1" x14ac:dyDescent="0.15">
      <c r="A59" s="196" t="s">
        <v>65</v>
      </c>
      <c r="B59" s="193" t="s">
        <v>2</v>
      </c>
      <c r="C59" s="194"/>
      <c r="D59" s="90">
        <v>17951006</v>
      </c>
      <c r="E59" s="54">
        <v>16633027</v>
      </c>
      <c r="F59" s="54">
        <v>17001624</v>
      </c>
      <c r="G59" s="54">
        <f>SUM(G60:G69)</f>
        <v>14408262</v>
      </c>
      <c r="H59" s="54">
        <f>SUM(H60:H69)</f>
        <v>14883157</v>
      </c>
      <c r="I59" s="54">
        <f>SUM(I60:I69)</f>
        <v>15091796</v>
      </c>
      <c r="J59" s="54">
        <f>SUM(J60:J69)</f>
        <v>15291471</v>
      </c>
      <c r="K59" s="96"/>
      <c r="L59" s="99"/>
      <c r="M59" s="99"/>
      <c r="N59" s="99"/>
    </row>
    <row r="60" spans="1:19" s="100" customFormat="1" x14ac:dyDescent="0.15">
      <c r="A60" s="197"/>
      <c r="B60" s="193" t="s">
        <v>60</v>
      </c>
      <c r="C60" s="194"/>
      <c r="D60" s="89"/>
      <c r="E60" s="103"/>
      <c r="F60" s="103"/>
      <c r="G60" s="103"/>
      <c r="H60" s="103"/>
      <c r="I60" s="103"/>
      <c r="J60" s="103"/>
      <c r="K60" t="s">
        <v>136</v>
      </c>
      <c r="L60" s="99"/>
      <c r="M60" s="99"/>
      <c r="N60" s="99"/>
    </row>
    <row r="61" spans="1:19" s="100" customFormat="1" x14ac:dyDescent="0.15">
      <c r="A61" s="197"/>
      <c r="B61" s="193" t="s">
        <v>58</v>
      </c>
      <c r="C61" s="194"/>
      <c r="D61" s="90">
        <v>9454100</v>
      </c>
      <c r="E61" s="54">
        <v>8018352</v>
      </c>
      <c r="F61" s="54">
        <v>8046549</v>
      </c>
      <c r="G61" s="54">
        <v>7818174</v>
      </c>
      <c r="H61" s="54">
        <v>8056834</v>
      </c>
      <c r="I61" s="54">
        <v>8077586</v>
      </c>
      <c r="J61" s="54">
        <v>8074924</v>
      </c>
      <c r="K61" s="96"/>
      <c r="L61" s="99"/>
      <c r="M61" s="99"/>
      <c r="N61" s="99"/>
    </row>
    <row r="62" spans="1:19" s="100" customFormat="1" x14ac:dyDescent="0.15">
      <c r="A62" s="197"/>
      <c r="B62" s="193" t="s">
        <v>61</v>
      </c>
      <c r="C62" s="194"/>
      <c r="D62" s="89"/>
      <c r="E62" s="89"/>
      <c r="F62" s="103"/>
      <c r="G62" s="103"/>
      <c r="H62" s="103"/>
      <c r="I62" s="103"/>
      <c r="J62" s="103"/>
      <c r="K62" s="96"/>
      <c r="L62" s="99"/>
      <c r="M62" s="99"/>
      <c r="N62" s="99"/>
    </row>
    <row r="63" spans="1:19" s="100" customFormat="1" x14ac:dyDescent="0.15">
      <c r="A63" s="197"/>
      <c r="B63" s="204" t="s">
        <v>106</v>
      </c>
      <c r="C63" s="205"/>
      <c r="D63" s="90">
        <v>686235</v>
      </c>
      <c r="E63" s="54">
        <v>748335</v>
      </c>
      <c r="F63" s="54">
        <v>775262</v>
      </c>
      <c r="G63" s="54">
        <v>827763</v>
      </c>
      <c r="H63" s="54">
        <v>837237</v>
      </c>
      <c r="I63" s="54">
        <v>902493</v>
      </c>
      <c r="J63" s="54">
        <v>961884</v>
      </c>
      <c r="K63" s="96"/>
      <c r="L63" s="99"/>
      <c r="M63" s="99"/>
      <c r="N63" s="99"/>
    </row>
    <row r="64" spans="1:19" s="100" customFormat="1" x14ac:dyDescent="0.15">
      <c r="A64" s="197"/>
      <c r="B64" s="193" t="s">
        <v>88</v>
      </c>
      <c r="C64" s="194"/>
      <c r="D64" s="90">
        <v>5426565</v>
      </c>
      <c r="E64" s="54">
        <v>5421647</v>
      </c>
      <c r="F64" s="54">
        <v>5608273</v>
      </c>
      <c r="G64" s="54">
        <v>5632561</v>
      </c>
      <c r="H64" s="54">
        <v>5868224</v>
      </c>
      <c r="I64" s="54">
        <v>6006155</v>
      </c>
      <c r="J64" s="54">
        <v>6150184</v>
      </c>
      <c r="K64" s="96"/>
      <c r="L64" s="99"/>
      <c r="M64" s="99"/>
      <c r="N64" s="99"/>
    </row>
    <row r="65" spans="1:14" s="100" customFormat="1" x14ac:dyDescent="0.15">
      <c r="A65" s="197"/>
      <c r="B65" s="193" t="s">
        <v>62</v>
      </c>
      <c r="C65" s="194"/>
      <c r="D65" s="90">
        <v>2161627</v>
      </c>
      <c r="E65" s="54">
        <v>2253774</v>
      </c>
      <c r="F65" s="54">
        <v>2279598</v>
      </c>
      <c r="G65" s="103"/>
      <c r="H65" s="103"/>
      <c r="I65" s="103"/>
      <c r="J65" s="103"/>
      <c r="K65" s="96"/>
      <c r="L65" s="99"/>
      <c r="M65" s="99"/>
      <c r="N65" s="99"/>
    </row>
    <row r="66" spans="1:14" s="100" customFormat="1" x14ac:dyDescent="0.15">
      <c r="A66" s="197"/>
      <c r="B66" s="193" t="s">
        <v>64</v>
      </c>
      <c r="C66" s="194"/>
      <c r="D66" s="90">
        <v>22685</v>
      </c>
      <c r="E66" s="54">
        <v>31169</v>
      </c>
      <c r="F66" s="54">
        <v>29828</v>
      </c>
      <c r="G66" s="103"/>
      <c r="H66" s="103"/>
      <c r="I66" s="103"/>
      <c r="J66" s="103"/>
      <c r="K66" s="96"/>
      <c r="L66" s="99"/>
      <c r="M66" s="99"/>
      <c r="N66" s="99"/>
    </row>
    <row r="67" spans="1:14" s="100" customFormat="1" x14ac:dyDescent="0.15">
      <c r="A67" s="197"/>
      <c r="B67" s="193" t="s">
        <v>63</v>
      </c>
      <c r="C67" s="194"/>
      <c r="D67" s="90">
        <v>59013</v>
      </c>
      <c r="E67" s="54">
        <v>53879</v>
      </c>
      <c r="F67" s="54">
        <v>109611</v>
      </c>
      <c r="G67" s="54">
        <v>47891</v>
      </c>
      <c r="H67" s="54">
        <v>44565</v>
      </c>
      <c r="I67" s="54">
        <v>42358</v>
      </c>
      <c r="J67" s="54">
        <v>44300</v>
      </c>
      <c r="K67" s="96"/>
      <c r="L67" s="99"/>
      <c r="M67" s="99"/>
      <c r="N67" s="99"/>
    </row>
    <row r="68" spans="1:14" s="100" customFormat="1" x14ac:dyDescent="0.15">
      <c r="A68" s="197"/>
      <c r="B68" s="193" t="s">
        <v>71</v>
      </c>
      <c r="C68" s="194"/>
      <c r="D68" s="89"/>
      <c r="E68" s="89"/>
      <c r="F68" s="103"/>
      <c r="G68" s="103"/>
      <c r="H68" s="103"/>
      <c r="I68" s="103"/>
      <c r="J68" s="103"/>
      <c r="K68" t="s">
        <v>123</v>
      </c>
      <c r="L68" s="99"/>
      <c r="M68" s="99"/>
      <c r="N68" s="99"/>
    </row>
    <row r="69" spans="1:14" s="100" customFormat="1" x14ac:dyDescent="0.15">
      <c r="A69" s="197"/>
      <c r="B69" s="194" t="s">
        <v>129</v>
      </c>
      <c r="C69" s="195"/>
      <c r="D69" s="53">
        <v>140781</v>
      </c>
      <c r="E69" s="54">
        <v>105871</v>
      </c>
      <c r="F69" s="54">
        <v>152502</v>
      </c>
      <c r="G69" s="54">
        <v>81873</v>
      </c>
      <c r="H69" s="54">
        <v>76297</v>
      </c>
      <c r="I69" s="54">
        <v>63204</v>
      </c>
      <c r="J69" s="54">
        <v>60179</v>
      </c>
      <c r="K69" s="96"/>
      <c r="L69" s="99"/>
      <c r="M69" s="99"/>
      <c r="N69" s="99"/>
    </row>
    <row r="70" spans="1:14" s="100" customFormat="1" ht="13.5" customHeight="1" x14ac:dyDescent="0.15">
      <c r="A70" s="196" t="s">
        <v>70</v>
      </c>
      <c r="B70" s="199" t="s">
        <v>107</v>
      </c>
      <c r="C70" s="88" t="s">
        <v>2</v>
      </c>
      <c r="D70" s="92">
        <v>2109608</v>
      </c>
      <c r="E70" s="54">
        <v>2051715</v>
      </c>
      <c r="F70" s="54">
        <v>2138496</v>
      </c>
      <c r="G70" s="54">
        <f>SUM(G71:G72)</f>
        <v>2197451</v>
      </c>
      <c r="H70" s="54">
        <v>2120373</v>
      </c>
      <c r="I70" s="54">
        <v>2256244</v>
      </c>
      <c r="J70" s="54">
        <v>2292710</v>
      </c>
      <c r="K70" s="96"/>
      <c r="L70" s="99"/>
      <c r="M70" s="99"/>
      <c r="N70" s="99"/>
    </row>
    <row r="71" spans="1:14" s="100" customFormat="1" x14ac:dyDescent="0.15">
      <c r="A71" s="197"/>
      <c r="B71" s="200"/>
      <c r="C71" s="88" t="s">
        <v>66</v>
      </c>
      <c r="D71" s="90">
        <v>1780210</v>
      </c>
      <c r="E71" s="54">
        <v>1759263</v>
      </c>
      <c r="F71" s="54">
        <v>1796556</v>
      </c>
      <c r="G71" s="54">
        <v>1811274</v>
      </c>
      <c r="H71" s="54">
        <v>1798734</v>
      </c>
      <c r="I71" s="54">
        <v>1936559</v>
      </c>
      <c r="J71" s="54">
        <v>1926495</v>
      </c>
      <c r="K71" s="96"/>
      <c r="L71" s="99"/>
      <c r="M71" s="99"/>
      <c r="N71" s="99"/>
    </row>
    <row r="72" spans="1:14" s="100" customFormat="1" ht="13.5" customHeight="1" x14ac:dyDescent="0.15">
      <c r="A72" s="197"/>
      <c r="B72" s="201"/>
      <c r="C72" s="88" t="s">
        <v>67</v>
      </c>
      <c r="D72" s="90">
        <v>329398</v>
      </c>
      <c r="E72" s="54">
        <v>292452</v>
      </c>
      <c r="F72" s="54">
        <v>341939</v>
      </c>
      <c r="G72" s="54">
        <v>386177</v>
      </c>
      <c r="H72" s="54">
        <v>321640</v>
      </c>
      <c r="I72" s="54">
        <v>319685</v>
      </c>
      <c r="J72" s="54">
        <v>366215</v>
      </c>
      <c r="K72" s="96"/>
      <c r="L72" s="99"/>
      <c r="M72" s="99"/>
      <c r="N72" s="99"/>
    </row>
    <row r="73" spans="1:14" s="100" customFormat="1" ht="13.5" customHeight="1" x14ac:dyDescent="0.15">
      <c r="A73" s="197"/>
      <c r="B73" s="199" t="s">
        <v>262</v>
      </c>
      <c r="C73" s="1" t="s">
        <v>2</v>
      </c>
      <c r="D73" s="89"/>
      <c r="E73" s="89"/>
      <c r="F73" s="103"/>
      <c r="G73" s="54">
        <f>SUM(G74:G75)</f>
        <v>3477471</v>
      </c>
      <c r="H73" s="54">
        <v>3642662</v>
      </c>
      <c r="I73" s="54">
        <v>3695933</v>
      </c>
      <c r="J73" s="54">
        <v>3562492</v>
      </c>
      <c r="K73" s="96"/>
      <c r="L73" s="99"/>
      <c r="M73" s="99"/>
      <c r="N73" s="99"/>
    </row>
    <row r="74" spans="1:14" s="100" customFormat="1" ht="13.5" customHeight="1" x14ac:dyDescent="0.15">
      <c r="A74" s="197"/>
      <c r="B74" s="200"/>
      <c r="C74" s="1" t="s">
        <v>66</v>
      </c>
      <c r="D74" s="89"/>
      <c r="E74" s="89"/>
      <c r="F74" s="103"/>
      <c r="G74" s="54">
        <v>1668298</v>
      </c>
      <c r="H74" s="54">
        <v>1707257</v>
      </c>
      <c r="I74" s="54">
        <v>1580335</v>
      </c>
      <c r="J74" s="54">
        <v>1689445</v>
      </c>
      <c r="K74" s="96"/>
      <c r="L74" s="99"/>
      <c r="M74" s="99"/>
      <c r="N74" s="99"/>
    </row>
    <row r="75" spans="1:14" s="100" customFormat="1" ht="13.5" customHeight="1" x14ac:dyDescent="0.15">
      <c r="A75" s="197"/>
      <c r="B75" s="201"/>
      <c r="C75" s="1" t="s">
        <v>67</v>
      </c>
      <c r="D75" s="89"/>
      <c r="E75" s="89"/>
      <c r="F75" s="103"/>
      <c r="G75" s="54">
        <v>1809173</v>
      </c>
      <c r="H75" s="54">
        <v>1935405</v>
      </c>
      <c r="I75" s="54">
        <v>2115598</v>
      </c>
      <c r="J75" s="54">
        <v>1873047</v>
      </c>
      <c r="K75" s="96"/>
      <c r="L75" s="99"/>
      <c r="M75" s="99"/>
      <c r="N75" s="99"/>
    </row>
    <row r="76" spans="1:14" s="100" customFormat="1" x14ac:dyDescent="0.15">
      <c r="A76" s="197"/>
      <c r="B76" s="199" t="s">
        <v>125</v>
      </c>
      <c r="C76" s="88" t="s">
        <v>2</v>
      </c>
      <c r="D76" s="89"/>
      <c r="E76" s="89"/>
      <c r="F76" s="103"/>
      <c r="G76" s="103"/>
      <c r="H76" s="103"/>
      <c r="I76" s="103"/>
      <c r="J76" s="103"/>
      <c r="K76" t="s">
        <v>127</v>
      </c>
      <c r="L76" s="99"/>
      <c r="M76" s="99"/>
      <c r="N76" s="99"/>
    </row>
    <row r="77" spans="1:14" s="100" customFormat="1" x14ac:dyDescent="0.15">
      <c r="A77" s="197"/>
      <c r="B77" s="200"/>
      <c r="C77" s="88" t="s">
        <v>66</v>
      </c>
      <c r="D77" s="89"/>
      <c r="E77" s="89"/>
      <c r="F77" s="103"/>
      <c r="G77" s="103"/>
      <c r="H77" s="103"/>
      <c r="I77" s="103"/>
      <c r="J77" s="103"/>
      <c r="K77" s="96"/>
      <c r="L77" s="99"/>
      <c r="M77" s="99"/>
      <c r="N77" s="99"/>
    </row>
    <row r="78" spans="1:14" s="100" customFormat="1" ht="13.5" customHeight="1" x14ac:dyDescent="0.15">
      <c r="A78" s="197"/>
      <c r="B78" s="201"/>
      <c r="C78" s="88" t="s">
        <v>67</v>
      </c>
      <c r="D78" s="89"/>
      <c r="E78" s="89"/>
      <c r="F78" s="103"/>
      <c r="G78" s="103"/>
      <c r="H78" s="103"/>
      <c r="I78" s="103"/>
      <c r="J78" s="103"/>
      <c r="K78" s="96"/>
      <c r="L78" s="99"/>
      <c r="M78" s="99"/>
      <c r="N78" s="99"/>
    </row>
    <row r="79" spans="1:14" s="100" customFormat="1" x14ac:dyDescent="0.15">
      <c r="A79" s="197"/>
      <c r="B79" s="199" t="s">
        <v>126</v>
      </c>
      <c r="C79" s="88" t="s">
        <v>2</v>
      </c>
      <c r="D79" s="90">
        <v>1790106</v>
      </c>
      <c r="E79" s="54">
        <v>1948952</v>
      </c>
      <c r="F79" s="54">
        <v>1775652</v>
      </c>
      <c r="G79" s="54">
        <f>SUM(G80:G81)</f>
        <v>1815967</v>
      </c>
      <c r="H79" s="54">
        <v>1921193</v>
      </c>
      <c r="I79" s="54">
        <v>1892457</v>
      </c>
      <c r="J79" s="54">
        <v>1941846</v>
      </c>
      <c r="K79" s="96"/>
      <c r="L79" s="99"/>
      <c r="M79" s="99"/>
      <c r="N79" s="99"/>
    </row>
    <row r="80" spans="1:14" s="100" customFormat="1" x14ac:dyDescent="0.15">
      <c r="A80" s="197"/>
      <c r="B80" s="200"/>
      <c r="C80" s="88" t="s">
        <v>66</v>
      </c>
      <c r="D80" s="90">
        <v>1565106</v>
      </c>
      <c r="E80" s="54">
        <v>1661052</v>
      </c>
      <c r="F80" s="54">
        <v>1691752</v>
      </c>
      <c r="G80" s="54">
        <v>1736167</v>
      </c>
      <c r="H80" s="54">
        <v>1841193</v>
      </c>
      <c r="I80" s="54">
        <v>1803557</v>
      </c>
      <c r="J80" s="54">
        <v>1859346</v>
      </c>
      <c r="K80" s="96"/>
      <c r="L80" s="99"/>
      <c r="M80" s="99"/>
      <c r="N80" s="99"/>
    </row>
    <row r="81" spans="1:19" s="100" customFormat="1" ht="14.25" x14ac:dyDescent="0.15">
      <c r="A81" s="198"/>
      <c r="B81" s="201"/>
      <c r="C81" s="88" t="s">
        <v>67</v>
      </c>
      <c r="D81" s="90">
        <v>225000</v>
      </c>
      <c r="E81" s="54">
        <v>287900</v>
      </c>
      <c r="F81" s="54">
        <v>83900</v>
      </c>
      <c r="G81" s="54">
        <v>79800</v>
      </c>
      <c r="H81" s="54">
        <v>80000</v>
      </c>
      <c r="I81" s="54">
        <v>88900</v>
      </c>
      <c r="J81" s="54">
        <v>82500</v>
      </c>
      <c r="K81" s="41"/>
      <c r="L81"/>
      <c r="M81"/>
      <c r="N81"/>
    </row>
    <row r="82" spans="1:19" s="100" customFormat="1" ht="14.25" x14ac:dyDescent="0.15">
      <c r="A82" s="93"/>
      <c r="B82" s="94"/>
      <c r="C82" s="95"/>
      <c r="D82" s="96"/>
      <c r="E82" s="104"/>
      <c r="F82" s="105"/>
      <c r="G82" s="105"/>
      <c r="H82" s="105"/>
      <c r="I82" s="104"/>
      <c r="J82" s="105"/>
      <c r="K82" s="41"/>
      <c r="L82"/>
      <c r="M82"/>
      <c r="N82"/>
    </row>
    <row r="83" spans="1:19" s="100" customFormat="1" ht="14.25" x14ac:dyDescent="0.15">
      <c r="A83"/>
      <c r="B83"/>
      <c r="C83"/>
      <c r="D83" s="97" t="s">
        <v>19</v>
      </c>
      <c r="E83"/>
      <c r="F83" s="40"/>
      <c r="G83"/>
      <c r="H83" s="101"/>
      <c r="I83"/>
      <c r="J83" s="101" t="s">
        <v>31</v>
      </c>
      <c r="K83"/>
      <c r="L83" s="213"/>
      <c r="M83" s="213"/>
      <c r="N83" s="213"/>
      <c r="O83" s="102"/>
      <c r="P83" s="102"/>
      <c r="Q83" s="102"/>
      <c r="R83" s="102"/>
      <c r="S83" s="102"/>
    </row>
    <row r="84" spans="1:19" s="100" customFormat="1" ht="14.25" x14ac:dyDescent="0.15">
      <c r="A84" s="202" t="s">
        <v>93</v>
      </c>
      <c r="B84" s="203"/>
      <c r="C84" s="203"/>
      <c r="D84" s="87" t="s">
        <v>291</v>
      </c>
      <c r="E84" s="87" t="s">
        <v>292</v>
      </c>
      <c r="F84" s="87" t="s">
        <v>261</v>
      </c>
      <c r="G84" s="87" t="s">
        <v>293</v>
      </c>
      <c r="H84" s="87" t="s">
        <v>294</v>
      </c>
      <c r="I84" s="87" t="s">
        <v>309</v>
      </c>
      <c r="J84" s="87" t="s">
        <v>314</v>
      </c>
      <c r="K84" s="96"/>
      <c r="L84" s="99"/>
      <c r="M84" s="99"/>
      <c r="N84" s="99"/>
    </row>
    <row r="85" spans="1:19" s="100" customFormat="1" ht="13.5" customHeight="1" x14ac:dyDescent="0.15">
      <c r="A85" s="196" t="s">
        <v>65</v>
      </c>
      <c r="B85" s="193" t="s">
        <v>2</v>
      </c>
      <c r="C85" s="194"/>
      <c r="D85" s="90">
        <v>17506966</v>
      </c>
      <c r="E85" s="54">
        <v>16262254</v>
      </c>
      <c r="F85" s="54">
        <v>16523477</v>
      </c>
      <c r="G85" s="54">
        <f>SUM(G86:G95)</f>
        <v>14169451</v>
      </c>
      <c r="H85" s="54">
        <v>14672432</v>
      </c>
      <c r="I85" s="54">
        <f>SUM(I86:I95)</f>
        <v>14842931</v>
      </c>
      <c r="J85" s="54">
        <f>SUM(J86:J95)</f>
        <v>15022123</v>
      </c>
      <c r="K85" s="96"/>
      <c r="L85" s="99"/>
      <c r="M85" s="99"/>
      <c r="N85" s="99"/>
    </row>
    <row r="86" spans="1:19" s="100" customFormat="1" x14ac:dyDescent="0.15">
      <c r="A86" s="197"/>
      <c r="B86" s="193" t="s">
        <v>60</v>
      </c>
      <c r="C86" s="194"/>
      <c r="D86" s="89"/>
      <c r="E86" s="103"/>
      <c r="F86" s="103"/>
      <c r="G86" s="103"/>
      <c r="H86" s="103"/>
      <c r="I86" s="103"/>
      <c r="J86" s="103"/>
      <c r="K86" t="s">
        <v>136</v>
      </c>
      <c r="L86" s="99"/>
      <c r="M86" s="99"/>
      <c r="N86" s="99"/>
    </row>
    <row r="87" spans="1:19" s="100" customFormat="1" x14ac:dyDescent="0.15">
      <c r="A87" s="197"/>
      <c r="B87" s="193" t="s">
        <v>58</v>
      </c>
      <c r="C87" s="194"/>
      <c r="D87" s="90">
        <v>9186667</v>
      </c>
      <c r="E87" s="54">
        <v>7851055</v>
      </c>
      <c r="F87" s="54">
        <v>7889487</v>
      </c>
      <c r="G87" s="54">
        <v>7692831</v>
      </c>
      <c r="H87" s="54">
        <v>7973204</v>
      </c>
      <c r="I87" s="54">
        <v>7973748</v>
      </c>
      <c r="J87" s="54">
        <v>7961514</v>
      </c>
      <c r="K87" s="96"/>
      <c r="L87" s="99"/>
      <c r="M87" s="99"/>
      <c r="N87" s="99"/>
    </row>
    <row r="88" spans="1:19" s="100" customFormat="1" x14ac:dyDescent="0.15">
      <c r="A88" s="197"/>
      <c r="B88" s="193" t="s">
        <v>61</v>
      </c>
      <c r="C88" s="194"/>
      <c r="D88" s="89"/>
      <c r="E88" s="89"/>
      <c r="F88" s="103"/>
      <c r="G88" s="103"/>
      <c r="H88" s="103"/>
      <c r="I88" s="103"/>
      <c r="J88" s="103"/>
      <c r="K88" s="96"/>
      <c r="L88" s="99"/>
      <c r="M88" s="99"/>
      <c r="N88" s="99"/>
    </row>
    <row r="89" spans="1:19" s="100" customFormat="1" x14ac:dyDescent="0.15">
      <c r="A89" s="197"/>
      <c r="B89" s="204" t="s">
        <v>106</v>
      </c>
      <c r="C89" s="205"/>
      <c r="D89" s="90">
        <v>681638</v>
      </c>
      <c r="E89" s="54">
        <v>742925</v>
      </c>
      <c r="F89" s="54">
        <v>770176</v>
      </c>
      <c r="G89" s="54">
        <v>821644</v>
      </c>
      <c r="H89" s="54">
        <v>831943</v>
      </c>
      <c r="I89" s="54">
        <v>895541</v>
      </c>
      <c r="J89" s="54">
        <v>928180</v>
      </c>
      <c r="K89" s="96"/>
      <c r="L89" s="99"/>
      <c r="M89" s="99"/>
      <c r="N89" s="99"/>
    </row>
    <row r="90" spans="1:19" s="100" customFormat="1" x14ac:dyDescent="0.15">
      <c r="A90" s="197"/>
      <c r="B90" s="193" t="s">
        <v>88</v>
      </c>
      <c r="C90" s="194"/>
      <c r="D90" s="90">
        <v>5310289</v>
      </c>
      <c r="E90" s="54">
        <v>5309662</v>
      </c>
      <c r="F90" s="54">
        <v>5531476</v>
      </c>
      <c r="G90" s="54">
        <v>5538510</v>
      </c>
      <c r="H90" s="54">
        <v>5766544</v>
      </c>
      <c r="I90" s="54">
        <v>5877397</v>
      </c>
      <c r="J90" s="54">
        <v>6038596</v>
      </c>
      <c r="K90" s="96"/>
      <c r="L90" s="99"/>
      <c r="M90" s="99"/>
      <c r="N90" s="99"/>
    </row>
    <row r="91" spans="1:19" s="100" customFormat="1" x14ac:dyDescent="0.15">
      <c r="A91" s="197"/>
      <c r="B91" s="193" t="s">
        <v>62</v>
      </c>
      <c r="C91" s="194"/>
      <c r="D91" s="90">
        <v>2113564</v>
      </c>
      <c r="E91" s="54">
        <v>2227365</v>
      </c>
      <c r="F91" s="54">
        <v>2079110</v>
      </c>
      <c r="G91" s="103"/>
      <c r="H91" s="103"/>
      <c r="I91" s="103"/>
      <c r="J91" s="103"/>
      <c r="K91" s="96"/>
      <c r="L91" s="99"/>
      <c r="M91" s="99"/>
      <c r="N91" s="99"/>
    </row>
    <row r="92" spans="1:19" s="100" customFormat="1" x14ac:dyDescent="0.15">
      <c r="A92" s="197"/>
      <c r="B92" s="193" t="s">
        <v>64</v>
      </c>
      <c r="C92" s="194"/>
      <c r="D92" s="90">
        <v>19659</v>
      </c>
      <c r="E92" s="54">
        <v>25263</v>
      </c>
      <c r="F92" s="54">
        <v>16288</v>
      </c>
      <c r="G92" s="103"/>
      <c r="H92" s="103"/>
      <c r="I92" s="103"/>
      <c r="J92" s="103"/>
      <c r="K92" s="96"/>
      <c r="L92" s="99"/>
      <c r="M92" s="99"/>
      <c r="N92" s="99"/>
    </row>
    <row r="93" spans="1:19" s="100" customFormat="1" x14ac:dyDescent="0.15">
      <c r="A93" s="197"/>
      <c r="B93" s="193" t="s">
        <v>63</v>
      </c>
      <c r="C93" s="194"/>
      <c r="D93" s="90">
        <v>55677</v>
      </c>
      <c r="E93" s="54">
        <v>53389</v>
      </c>
      <c r="F93" s="54">
        <v>108200</v>
      </c>
      <c r="G93" s="54">
        <v>46490</v>
      </c>
      <c r="H93" s="54">
        <v>42915</v>
      </c>
      <c r="I93" s="54">
        <v>41620</v>
      </c>
      <c r="J93" s="54">
        <v>43260</v>
      </c>
      <c r="K93" s="96"/>
      <c r="L93" s="99"/>
      <c r="M93" s="99"/>
      <c r="N93" s="99"/>
    </row>
    <row r="94" spans="1:19" s="100" customFormat="1" x14ac:dyDescent="0.15">
      <c r="A94" s="197"/>
      <c r="B94" s="193" t="s">
        <v>71</v>
      </c>
      <c r="C94" s="194"/>
      <c r="D94" s="89"/>
      <c r="E94" s="89"/>
      <c r="F94" s="103"/>
      <c r="G94" s="103"/>
      <c r="H94" s="103"/>
      <c r="I94" s="103"/>
      <c r="J94" s="103"/>
      <c r="K94" t="s">
        <v>123</v>
      </c>
      <c r="L94" s="99"/>
      <c r="M94" s="99"/>
      <c r="N94" s="99"/>
    </row>
    <row r="95" spans="1:19" s="100" customFormat="1" x14ac:dyDescent="0.15">
      <c r="A95" s="197"/>
      <c r="B95" s="194" t="s">
        <v>129</v>
      </c>
      <c r="C95" s="195"/>
      <c r="D95" s="53">
        <v>139472</v>
      </c>
      <c r="E95" s="54">
        <v>52595</v>
      </c>
      <c r="F95" s="54">
        <v>128740</v>
      </c>
      <c r="G95" s="54">
        <v>69976</v>
      </c>
      <c r="H95" s="54">
        <v>57826</v>
      </c>
      <c r="I95" s="54">
        <v>54625</v>
      </c>
      <c r="J95" s="54">
        <v>50573</v>
      </c>
      <c r="K95" s="96"/>
      <c r="L95" s="99"/>
      <c r="M95" s="99"/>
      <c r="N95" s="99"/>
    </row>
    <row r="96" spans="1:19" s="100" customFormat="1" ht="13.5" customHeight="1" x14ac:dyDescent="0.15">
      <c r="A96" s="196" t="s">
        <v>70</v>
      </c>
      <c r="B96" s="199" t="s">
        <v>107</v>
      </c>
      <c r="C96" s="88" t="s">
        <v>2</v>
      </c>
      <c r="D96" s="92">
        <v>2410224</v>
      </c>
      <c r="E96" s="54">
        <v>2380524</v>
      </c>
      <c r="F96" s="54">
        <v>2593634</v>
      </c>
      <c r="G96" s="54">
        <f>SUM(G97:G98)</f>
        <v>2352650</v>
      </c>
      <c r="H96" s="54">
        <v>2543953</v>
      </c>
      <c r="I96" s="54">
        <v>2626598</v>
      </c>
      <c r="J96" s="54">
        <v>2580895</v>
      </c>
      <c r="K96" s="96"/>
      <c r="L96" s="99"/>
      <c r="M96" s="99"/>
      <c r="N96" s="99"/>
    </row>
    <row r="97" spans="1:20" s="100" customFormat="1" x14ac:dyDescent="0.15">
      <c r="A97" s="197"/>
      <c r="B97" s="200"/>
      <c r="C97" s="88" t="s">
        <v>87</v>
      </c>
      <c r="D97" s="90">
        <v>1566263</v>
      </c>
      <c r="E97" s="54">
        <v>1540151</v>
      </c>
      <c r="F97" s="54">
        <v>1567217</v>
      </c>
      <c r="G97" s="54">
        <v>1572624</v>
      </c>
      <c r="H97" s="54">
        <v>1581891</v>
      </c>
      <c r="I97" s="54">
        <v>1631584</v>
      </c>
      <c r="J97" s="54">
        <v>1587500</v>
      </c>
      <c r="K97" s="96"/>
      <c r="L97" s="99"/>
      <c r="M97" s="99"/>
      <c r="N97" s="99"/>
    </row>
    <row r="98" spans="1:20" s="100" customFormat="1" x14ac:dyDescent="0.15">
      <c r="A98" s="197"/>
      <c r="B98" s="201"/>
      <c r="C98" s="88" t="s">
        <v>86</v>
      </c>
      <c r="D98" s="90">
        <v>843961</v>
      </c>
      <c r="E98" s="54">
        <v>840373</v>
      </c>
      <c r="F98" s="54">
        <v>1026417</v>
      </c>
      <c r="G98" s="54">
        <v>780026</v>
      </c>
      <c r="H98" s="54">
        <v>962062</v>
      </c>
      <c r="I98" s="54">
        <v>995014</v>
      </c>
      <c r="J98" s="54">
        <v>993395</v>
      </c>
      <c r="K98" s="96"/>
      <c r="L98" s="99"/>
      <c r="M98" s="99"/>
      <c r="N98" s="99"/>
    </row>
    <row r="99" spans="1:20" s="100" customFormat="1" x14ac:dyDescent="0.15">
      <c r="A99" s="197"/>
      <c r="B99" s="199" t="s">
        <v>262</v>
      </c>
      <c r="C99" s="1" t="s">
        <v>2</v>
      </c>
      <c r="D99" s="89"/>
      <c r="E99" s="89"/>
      <c r="F99" s="103"/>
      <c r="G99" s="54">
        <f>SUM(G100:G101)</f>
        <v>3803555</v>
      </c>
      <c r="H99" s="54">
        <v>3992932</v>
      </c>
      <c r="I99" s="54">
        <v>3958927</v>
      </c>
      <c r="J99" s="54">
        <v>3826905</v>
      </c>
      <c r="K99" s="96"/>
      <c r="L99" s="99"/>
      <c r="M99" s="99"/>
      <c r="N99" s="99"/>
    </row>
    <row r="100" spans="1:20" s="100" customFormat="1" x14ac:dyDescent="0.15">
      <c r="A100" s="197"/>
      <c r="B100" s="200"/>
      <c r="C100" s="1" t="s">
        <v>87</v>
      </c>
      <c r="D100" s="89"/>
      <c r="E100" s="89"/>
      <c r="F100" s="103"/>
      <c r="G100" s="54">
        <v>1609806</v>
      </c>
      <c r="H100" s="54">
        <v>1556189</v>
      </c>
      <c r="I100" s="54">
        <v>1498493</v>
      </c>
      <c r="J100" s="54">
        <v>1532863</v>
      </c>
      <c r="K100" s="96"/>
      <c r="L100" s="99"/>
      <c r="M100" s="99"/>
      <c r="N100" s="99"/>
    </row>
    <row r="101" spans="1:20" s="100" customFormat="1" x14ac:dyDescent="0.15">
      <c r="A101" s="197"/>
      <c r="B101" s="201"/>
      <c r="C101" s="1" t="s">
        <v>86</v>
      </c>
      <c r="D101" s="89"/>
      <c r="E101" s="89"/>
      <c r="F101" s="103"/>
      <c r="G101" s="54">
        <v>2193749</v>
      </c>
      <c r="H101" s="54">
        <v>2436743</v>
      </c>
      <c r="I101" s="54">
        <v>2460434</v>
      </c>
      <c r="J101" s="54">
        <v>2294042</v>
      </c>
      <c r="K101" s="96"/>
      <c r="L101" s="99"/>
      <c r="M101" s="99"/>
      <c r="N101" s="99"/>
    </row>
    <row r="102" spans="1:20" s="100" customFormat="1" x14ac:dyDescent="0.15">
      <c r="A102" s="197"/>
      <c r="B102" s="199" t="s">
        <v>125</v>
      </c>
      <c r="C102" s="88" t="s">
        <v>2</v>
      </c>
      <c r="D102" s="89"/>
      <c r="E102" s="89"/>
      <c r="F102" s="103"/>
      <c r="G102" s="103"/>
      <c r="H102" s="103"/>
      <c r="I102" s="103"/>
      <c r="J102" s="103"/>
      <c r="K102" s="96"/>
      <c r="L102" s="99"/>
      <c r="M102" s="99"/>
      <c r="N102" s="99"/>
    </row>
    <row r="103" spans="1:20" s="100" customFormat="1" x14ac:dyDescent="0.15">
      <c r="A103" s="197"/>
      <c r="B103" s="200"/>
      <c r="C103" s="88" t="s">
        <v>87</v>
      </c>
      <c r="D103" s="89"/>
      <c r="E103" s="89"/>
      <c r="F103" s="103"/>
      <c r="G103" s="103"/>
      <c r="H103" s="103"/>
      <c r="I103" s="103"/>
      <c r="J103" s="103"/>
      <c r="K103" t="s">
        <v>137</v>
      </c>
      <c r="L103" s="99"/>
      <c r="M103" s="96"/>
      <c r="N103" s="96"/>
    </row>
    <row r="104" spans="1:20" s="100" customFormat="1" x14ac:dyDescent="0.15">
      <c r="A104" s="197"/>
      <c r="B104" s="201"/>
      <c r="C104" s="88" t="s">
        <v>86</v>
      </c>
      <c r="D104" s="89"/>
      <c r="E104" s="89"/>
      <c r="F104" s="103"/>
      <c r="G104" s="103"/>
      <c r="H104" s="103"/>
      <c r="I104" s="103"/>
      <c r="J104" s="103"/>
      <c r="K104" s="96"/>
      <c r="L104" s="99"/>
      <c r="M104" s="99"/>
      <c r="N104" s="99"/>
    </row>
    <row r="105" spans="1:20" ht="13.5" customHeight="1" x14ac:dyDescent="0.15">
      <c r="A105" s="197"/>
      <c r="B105" s="199" t="s">
        <v>126</v>
      </c>
      <c r="C105" s="88" t="s">
        <v>2</v>
      </c>
      <c r="D105" s="90">
        <v>1878938</v>
      </c>
      <c r="E105" s="54">
        <v>1992060</v>
      </c>
      <c r="F105" s="54">
        <v>1861881</v>
      </c>
      <c r="G105" s="54">
        <f>SUM(G106:G107)</f>
        <v>1898256</v>
      </c>
      <c r="H105" s="54">
        <v>2010021</v>
      </c>
      <c r="I105" s="54">
        <v>1970470</v>
      </c>
      <c r="J105" s="54">
        <v>1999778</v>
      </c>
      <c r="K105" s="96"/>
      <c r="L105" s="99"/>
      <c r="M105" s="99"/>
      <c r="N105" s="99"/>
    </row>
    <row r="106" spans="1:20" ht="13.5" customHeight="1" x14ac:dyDescent="0.15">
      <c r="A106" s="197"/>
      <c r="B106" s="200"/>
      <c r="C106" s="88" t="s">
        <v>87</v>
      </c>
      <c r="D106" s="90">
        <v>1548882</v>
      </c>
      <c r="E106" s="54">
        <v>1622357</v>
      </c>
      <c r="F106" s="54">
        <v>1676896</v>
      </c>
      <c r="G106" s="54">
        <v>1718281</v>
      </c>
      <c r="H106" s="54">
        <v>1836233</v>
      </c>
      <c r="I106" s="54">
        <v>1797986</v>
      </c>
      <c r="J106" s="54">
        <v>1844388</v>
      </c>
      <c r="K106" s="96"/>
      <c r="L106" s="99"/>
      <c r="M106" s="99"/>
      <c r="N106" s="99"/>
    </row>
    <row r="107" spans="1:20" ht="13.5" customHeight="1" x14ac:dyDescent="0.15">
      <c r="A107" s="198"/>
      <c r="B107" s="201"/>
      <c r="C107" s="88" t="s">
        <v>86</v>
      </c>
      <c r="D107" s="90">
        <v>330056</v>
      </c>
      <c r="E107" s="54">
        <v>369703</v>
      </c>
      <c r="F107" s="54">
        <v>184984</v>
      </c>
      <c r="G107" s="54">
        <v>179975</v>
      </c>
      <c r="H107" s="54">
        <v>173788</v>
      </c>
      <c r="I107" s="54">
        <v>172484</v>
      </c>
      <c r="J107" s="54">
        <v>155390</v>
      </c>
    </row>
    <row r="108" spans="1:20" ht="13.5" customHeight="1" x14ac:dyDescent="0.15">
      <c r="A108" t="s">
        <v>253</v>
      </c>
      <c r="B108" s="98"/>
      <c r="C108" s="95"/>
      <c r="D108" s="96"/>
      <c r="E108" s="96"/>
      <c r="F108" s="99"/>
      <c r="H108" s="99"/>
      <c r="I108" s="99"/>
    </row>
    <row r="109" spans="1:20" s="100" customFormat="1" ht="17.25" x14ac:dyDescent="0.2">
      <c r="A109" s="3" t="s">
        <v>132</v>
      </c>
      <c r="B109" s="2"/>
      <c r="C109" s="2"/>
      <c r="D109" s="2"/>
      <c r="E109"/>
      <c r="F109"/>
      <c r="G109"/>
      <c r="H109"/>
      <c r="I109"/>
      <c r="J109"/>
      <c r="K109"/>
      <c r="M109" s="2"/>
      <c r="N109" s="2"/>
      <c r="O109" s="2"/>
      <c r="P109" s="2"/>
    </row>
    <row r="110" spans="1:20" s="100" customFormat="1" ht="12.95" customHeight="1" x14ac:dyDescent="0.2">
      <c r="A110" s="2"/>
      <c r="B110" s="2"/>
      <c r="C110" s="2"/>
      <c r="D110" s="2"/>
      <c r="E110"/>
      <c r="F110"/>
      <c r="G110"/>
      <c r="H110"/>
      <c r="I110"/>
      <c r="J110"/>
      <c r="K110"/>
      <c r="M110" s="2"/>
      <c r="N110" s="2"/>
      <c r="O110" s="2"/>
      <c r="P110" s="2"/>
    </row>
    <row r="111" spans="1:20" s="100" customFormat="1" ht="14.25" x14ac:dyDescent="0.15">
      <c r="A111"/>
      <c r="B111"/>
      <c r="C111"/>
      <c r="D111" s="41" t="s">
        <v>17</v>
      </c>
      <c r="E111"/>
      <c r="F111" s="40"/>
      <c r="G111"/>
      <c r="H111"/>
      <c r="I111"/>
      <c r="J111" s="101" t="s">
        <v>31</v>
      </c>
      <c r="K111"/>
      <c r="M111"/>
      <c r="N111"/>
      <c r="O111"/>
      <c r="P111"/>
      <c r="Q111" s="41"/>
      <c r="R111"/>
      <c r="S111"/>
      <c r="T111"/>
    </row>
    <row r="112" spans="1:20" s="100" customFormat="1" ht="14.25" x14ac:dyDescent="0.15">
      <c r="A112" s="173" t="s">
        <v>93</v>
      </c>
      <c r="B112" s="173"/>
      <c r="C112" s="173"/>
      <c r="D112" s="87" t="s">
        <v>284</v>
      </c>
      <c r="E112" s="87" t="s">
        <v>285</v>
      </c>
      <c r="F112" s="87" t="s">
        <v>286</v>
      </c>
      <c r="G112" s="87" t="s">
        <v>287</v>
      </c>
      <c r="H112" s="87" t="s">
        <v>288</v>
      </c>
      <c r="I112" s="87" t="s">
        <v>289</v>
      </c>
      <c r="J112" s="87" t="s">
        <v>290</v>
      </c>
      <c r="K112" s="102"/>
      <c r="M112" s="213"/>
      <c r="N112" s="213"/>
      <c r="O112" s="213"/>
      <c r="P112" s="102"/>
      <c r="Q112" s="102"/>
      <c r="R112" s="102"/>
      <c r="S112" s="102"/>
      <c r="T112" s="102"/>
    </row>
    <row r="113" spans="1:20" s="100" customFormat="1" ht="13.5" customHeight="1" x14ac:dyDescent="0.15">
      <c r="A113" s="196" t="s">
        <v>65</v>
      </c>
      <c r="B113" s="193" t="s">
        <v>2</v>
      </c>
      <c r="C113" s="193"/>
      <c r="D113" s="106">
        <v>14856049</v>
      </c>
      <c r="E113" s="90">
        <v>15054500</v>
      </c>
      <c r="F113" s="53">
        <f>SUM(F114:F122)</f>
        <v>15590901</v>
      </c>
      <c r="G113" s="53">
        <v>15966181</v>
      </c>
      <c r="H113" s="53">
        <v>16328521</v>
      </c>
      <c r="I113" s="53">
        <v>18077511</v>
      </c>
      <c r="J113" s="8">
        <v>17883200</v>
      </c>
      <c r="K113"/>
      <c r="M113" s="107"/>
      <c r="N113" s="214"/>
      <c r="O113" s="214"/>
      <c r="P113" s="108"/>
      <c r="Q113" s="108"/>
      <c r="R113" s="99"/>
      <c r="S113" s="99"/>
      <c r="T113" s="99"/>
    </row>
    <row r="114" spans="1:20" s="100" customFormat="1" x14ac:dyDescent="0.15">
      <c r="A114" s="197"/>
      <c r="B114" s="193" t="s">
        <v>60</v>
      </c>
      <c r="C114" s="193"/>
      <c r="D114" s="106">
        <v>70990</v>
      </c>
      <c r="E114" s="90">
        <v>80364</v>
      </c>
      <c r="F114" s="53">
        <v>15272</v>
      </c>
      <c r="G114" s="53">
        <v>23128</v>
      </c>
      <c r="H114" s="53">
        <v>23100</v>
      </c>
      <c r="I114" s="53">
        <v>4685</v>
      </c>
      <c r="J114" s="103"/>
      <c r="K114" t="s">
        <v>136</v>
      </c>
      <c r="M114" s="107"/>
      <c r="N114" s="211"/>
      <c r="O114" s="211"/>
      <c r="P114" s="108"/>
      <c r="Q114" s="108"/>
      <c r="R114" s="99"/>
      <c r="S114" s="99"/>
      <c r="T114" s="99"/>
    </row>
    <row r="115" spans="1:20" s="100" customFormat="1" x14ac:dyDescent="0.15">
      <c r="A115" s="197"/>
      <c r="B115" s="193" t="s">
        <v>58</v>
      </c>
      <c r="C115" s="193"/>
      <c r="D115" s="106">
        <v>7671103</v>
      </c>
      <c r="E115" s="90">
        <v>8026886</v>
      </c>
      <c r="F115" s="53">
        <v>8249420</v>
      </c>
      <c r="G115" s="53">
        <v>8455562</v>
      </c>
      <c r="H115" s="53">
        <v>8553644</v>
      </c>
      <c r="I115" s="53">
        <v>9901224</v>
      </c>
      <c r="J115" s="8">
        <v>9620896</v>
      </c>
      <c r="K115"/>
      <c r="M115" s="107"/>
      <c r="N115" s="211"/>
      <c r="O115" s="211"/>
      <c r="P115" s="108"/>
      <c r="Q115" s="108"/>
      <c r="R115" s="99"/>
      <c r="S115" s="99"/>
      <c r="T115" s="99"/>
    </row>
    <row r="116" spans="1:20" s="100" customFormat="1" x14ac:dyDescent="0.15">
      <c r="A116" s="197"/>
      <c r="B116" s="193" t="s">
        <v>61</v>
      </c>
      <c r="C116" s="193"/>
      <c r="D116" s="106">
        <v>37099</v>
      </c>
      <c r="E116" s="91"/>
      <c r="F116" s="89"/>
      <c r="G116" s="89"/>
      <c r="H116" s="89"/>
      <c r="I116" s="89"/>
      <c r="J116" s="8"/>
      <c r="K116"/>
      <c r="M116" s="107"/>
      <c r="N116" s="211"/>
      <c r="O116" s="211"/>
      <c r="P116" s="108"/>
      <c r="Q116" s="108"/>
      <c r="R116" s="99"/>
      <c r="S116" s="99"/>
      <c r="T116" s="99"/>
    </row>
    <row r="117" spans="1:20" s="100" customFormat="1" x14ac:dyDescent="0.15">
      <c r="A117" s="197"/>
      <c r="B117" s="204" t="s">
        <v>106</v>
      </c>
      <c r="C117" s="209"/>
      <c r="D117" s="106">
        <v>522333</v>
      </c>
      <c r="E117" s="90">
        <v>530803</v>
      </c>
      <c r="F117" s="53">
        <v>560009</v>
      </c>
      <c r="G117" s="53">
        <v>577483</v>
      </c>
      <c r="H117" s="53">
        <v>600181</v>
      </c>
      <c r="I117" s="53">
        <v>608208</v>
      </c>
      <c r="J117" s="8">
        <v>638854</v>
      </c>
      <c r="K117"/>
      <c r="M117" s="107"/>
      <c r="N117" s="215"/>
      <c r="O117" s="215"/>
      <c r="P117" s="108"/>
      <c r="Q117" s="108"/>
      <c r="R117" s="99"/>
      <c r="S117" s="99"/>
      <c r="T117" s="99"/>
    </row>
    <row r="118" spans="1:20" s="100" customFormat="1" x14ac:dyDescent="0.15">
      <c r="A118" s="197"/>
      <c r="B118" s="193" t="s">
        <v>88</v>
      </c>
      <c r="C118" s="193"/>
      <c r="D118" s="106">
        <v>4383113</v>
      </c>
      <c r="E118" s="90">
        <v>4541200</v>
      </c>
      <c r="F118" s="53">
        <v>4855902</v>
      </c>
      <c r="G118" s="53">
        <v>5066588</v>
      </c>
      <c r="H118" s="53">
        <v>5172547</v>
      </c>
      <c r="I118" s="53">
        <v>5343983</v>
      </c>
      <c r="J118" s="8">
        <v>5371022</v>
      </c>
      <c r="K118"/>
      <c r="M118" s="107"/>
      <c r="N118" s="211"/>
      <c r="O118" s="211"/>
      <c r="P118" s="108"/>
      <c r="Q118" s="108"/>
      <c r="R118" s="99"/>
      <c r="S118" s="99"/>
      <c r="T118" s="99"/>
    </row>
    <row r="119" spans="1:20" s="100" customFormat="1" x14ac:dyDescent="0.15">
      <c r="A119" s="197"/>
      <c r="B119" s="193" t="s">
        <v>62</v>
      </c>
      <c r="C119" s="193"/>
      <c r="D119" s="106">
        <v>2037435</v>
      </c>
      <c r="E119" s="90">
        <v>1741135</v>
      </c>
      <c r="F119" s="53">
        <v>1800804</v>
      </c>
      <c r="G119" s="53">
        <v>1756606</v>
      </c>
      <c r="H119" s="53">
        <v>1893596</v>
      </c>
      <c r="I119" s="53">
        <v>1977652</v>
      </c>
      <c r="J119" s="8">
        <v>2097049</v>
      </c>
      <c r="K119"/>
      <c r="M119" s="107"/>
      <c r="N119" s="211"/>
      <c r="O119" s="211"/>
      <c r="P119" s="108"/>
      <c r="Q119" s="108"/>
      <c r="R119" s="99"/>
      <c r="S119" s="99"/>
      <c r="T119" s="99"/>
    </row>
    <row r="120" spans="1:20" s="100" customFormat="1" x14ac:dyDescent="0.15">
      <c r="A120" s="197"/>
      <c r="B120" s="193" t="s">
        <v>64</v>
      </c>
      <c r="C120" s="193"/>
      <c r="D120" s="106">
        <v>18240</v>
      </c>
      <c r="E120" s="90">
        <v>18686</v>
      </c>
      <c r="F120" s="53">
        <v>16849</v>
      </c>
      <c r="G120" s="53">
        <v>16588</v>
      </c>
      <c r="H120" s="53">
        <v>17078</v>
      </c>
      <c r="I120" s="53">
        <v>17552</v>
      </c>
      <c r="J120" s="8">
        <v>19824</v>
      </c>
      <c r="K120"/>
      <c r="M120" s="107"/>
      <c r="N120" s="211"/>
      <c r="O120" s="211"/>
      <c r="P120" s="108"/>
      <c r="Q120" s="108"/>
      <c r="R120" s="99"/>
      <c r="S120" s="99"/>
      <c r="T120" s="99"/>
    </row>
    <row r="121" spans="1:20" s="100" customFormat="1" x14ac:dyDescent="0.15">
      <c r="A121" s="197"/>
      <c r="B121" s="193" t="s">
        <v>63</v>
      </c>
      <c r="C121" s="193"/>
      <c r="D121" s="106">
        <v>80715</v>
      </c>
      <c r="E121" s="90">
        <v>82780</v>
      </c>
      <c r="F121" s="53">
        <v>78430</v>
      </c>
      <c r="G121" s="53">
        <v>70226</v>
      </c>
      <c r="H121" s="53">
        <v>68375</v>
      </c>
      <c r="I121" s="53">
        <v>59327</v>
      </c>
      <c r="J121" s="8">
        <v>59238</v>
      </c>
      <c r="K121"/>
      <c r="M121" s="107"/>
      <c r="N121" s="211"/>
      <c r="O121" s="211"/>
      <c r="P121" s="108"/>
      <c r="Q121" s="108"/>
      <c r="R121" s="99"/>
      <c r="S121" s="99"/>
      <c r="T121" s="99"/>
    </row>
    <row r="122" spans="1:20" s="100" customFormat="1" x14ac:dyDescent="0.15">
      <c r="A122" s="197"/>
      <c r="B122" s="193" t="s">
        <v>71</v>
      </c>
      <c r="C122" s="193"/>
      <c r="D122" s="106">
        <v>35021</v>
      </c>
      <c r="E122" s="90">
        <v>32646</v>
      </c>
      <c r="F122" s="53">
        <v>14215</v>
      </c>
      <c r="G122" s="89"/>
      <c r="H122" s="89"/>
      <c r="I122" s="89"/>
      <c r="J122" s="103"/>
      <c r="K122" t="s">
        <v>123</v>
      </c>
      <c r="M122" s="107"/>
      <c r="N122" s="211"/>
      <c r="O122" s="211"/>
      <c r="P122" s="108"/>
      <c r="Q122" s="108"/>
      <c r="R122" s="99"/>
      <c r="S122" s="99"/>
      <c r="T122" s="99"/>
    </row>
    <row r="123" spans="1:20" s="100" customFormat="1" x14ac:dyDescent="0.15">
      <c r="A123" s="197"/>
      <c r="B123" s="194" t="s">
        <v>129</v>
      </c>
      <c r="C123" s="210"/>
      <c r="D123" s="89"/>
      <c r="E123" s="89"/>
      <c r="F123" s="89"/>
      <c r="G123" s="89"/>
      <c r="H123" s="89"/>
      <c r="I123" s="53">
        <v>164880</v>
      </c>
      <c r="J123" s="8">
        <v>76317</v>
      </c>
      <c r="K123"/>
      <c r="M123" s="107"/>
      <c r="N123" s="212"/>
      <c r="O123" s="95"/>
      <c r="P123" s="108"/>
      <c r="Q123" s="108"/>
      <c r="R123" s="99"/>
      <c r="S123" s="99"/>
      <c r="T123" s="99"/>
    </row>
    <row r="124" spans="1:20" s="100" customFormat="1" x14ac:dyDescent="0.15">
      <c r="A124" s="196" t="s">
        <v>70</v>
      </c>
      <c r="B124" s="206" t="s">
        <v>107</v>
      </c>
      <c r="C124" s="1" t="s">
        <v>2</v>
      </c>
      <c r="D124" s="106">
        <v>1488504</v>
      </c>
      <c r="E124" s="90">
        <v>1538145</v>
      </c>
      <c r="F124" s="53">
        <f>SUM(F125:F126)</f>
        <v>1512140</v>
      </c>
      <c r="G124" s="53">
        <v>1556034</v>
      </c>
      <c r="H124" s="53">
        <v>2012641</v>
      </c>
      <c r="I124" s="53">
        <v>2014330</v>
      </c>
      <c r="J124" s="8">
        <v>2042303</v>
      </c>
      <c r="K124"/>
      <c r="M124" s="107"/>
      <c r="N124" s="212"/>
      <c r="O124" s="95"/>
      <c r="P124" s="108"/>
      <c r="Q124" s="108"/>
      <c r="R124" s="99"/>
      <c r="S124" s="99"/>
      <c r="T124" s="99"/>
    </row>
    <row r="125" spans="1:20" s="100" customFormat="1" x14ac:dyDescent="0.15">
      <c r="A125" s="197"/>
      <c r="B125" s="206"/>
      <c r="C125" s="1" t="s">
        <v>66</v>
      </c>
      <c r="D125" s="106">
        <v>1411736</v>
      </c>
      <c r="E125" s="90">
        <v>1425714</v>
      </c>
      <c r="F125" s="53">
        <v>1457883</v>
      </c>
      <c r="G125" s="53">
        <v>1489019</v>
      </c>
      <c r="H125" s="53">
        <v>1692002</v>
      </c>
      <c r="I125" s="53">
        <v>1705527</v>
      </c>
      <c r="J125" s="8">
        <v>1752144</v>
      </c>
      <c r="K125"/>
      <c r="M125" s="107"/>
      <c r="N125" s="212"/>
      <c r="O125" s="95"/>
      <c r="P125" s="108"/>
      <c r="Q125" s="108"/>
      <c r="R125" s="99"/>
      <c r="S125" s="99"/>
      <c r="T125" s="99"/>
    </row>
    <row r="126" spans="1:20" s="100" customFormat="1" ht="13.5" customHeight="1" x14ac:dyDescent="0.15">
      <c r="A126" s="197"/>
      <c r="B126" s="206"/>
      <c r="C126" s="1" t="s">
        <v>67</v>
      </c>
      <c r="D126" s="106">
        <v>76768</v>
      </c>
      <c r="E126" s="90">
        <v>112431</v>
      </c>
      <c r="F126" s="53">
        <v>54257</v>
      </c>
      <c r="G126" s="53">
        <v>67015</v>
      </c>
      <c r="H126" s="53">
        <v>320639</v>
      </c>
      <c r="I126" s="53">
        <v>308803</v>
      </c>
      <c r="J126" s="8">
        <v>290159</v>
      </c>
      <c r="K126"/>
      <c r="M126" s="107"/>
      <c r="N126" s="98"/>
      <c r="O126" s="95"/>
      <c r="P126" s="108"/>
      <c r="Q126" s="108"/>
      <c r="R126" s="99"/>
      <c r="S126" s="99"/>
      <c r="T126" s="99"/>
    </row>
    <row r="127" spans="1:20" s="100" customFormat="1" x14ac:dyDescent="0.15">
      <c r="A127" s="197"/>
      <c r="B127" s="199" t="s">
        <v>125</v>
      </c>
      <c r="C127" s="1" t="s">
        <v>2</v>
      </c>
      <c r="D127" s="106">
        <v>5878468</v>
      </c>
      <c r="E127" s="90">
        <v>5644813</v>
      </c>
      <c r="F127" s="53">
        <f>SUM(F128:F129)</f>
        <v>5684225</v>
      </c>
      <c r="G127" s="53">
        <v>241160</v>
      </c>
      <c r="H127" s="89"/>
      <c r="I127" s="89"/>
      <c r="J127" s="103"/>
      <c r="K127" t="s">
        <v>127</v>
      </c>
      <c r="M127" s="107"/>
      <c r="N127" s="98"/>
      <c r="O127" s="95"/>
      <c r="P127" s="108"/>
      <c r="Q127" s="108"/>
      <c r="R127" s="99"/>
      <c r="S127" s="99"/>
      <c r="T127" s="99"/>
    </row>
    <row r="128" spans="1:20" s="100" customFormat="1" x14ac:dyDescent="0.15">
      <c r="A128" s="197"/>
      <c r="B128" s="200"/>
      <c r="C128" s="1" t="s">
        <v>66</v>
      </c>
      <c r="D128" s="106">
        <v>5873777</v>
      </c>
      <c r="E128" s="90">
        <v>5644791</v>
      </c>
      <c r="F128" s="53">
        <v>5362192</v>
      </c>
      <c r="G128" s="53">
        <v>241160</v>
      </c>
      <c r="H128" s="89"/>
      <c r="I128" s="89"/>
      <c r="J128" s="103"/>
      <c r="K128"/>
      <c r="M128" s="107"/>
      <c r="N128" s="98"/>
      <c r="O128" s="95"/>
      <c r="P128" s="108"/>
      <c r="Q128" s="108"/>
      <c r="R128" s="99"/>
      <c r="S128" s="99"/>
      <c r="T128" s="99"/>
    </row>
    <row r="129" spans="1:20" s="100" customFormat="1" ht="13.5" customHeight="1" x14ac:dyDescent="0.15">
      <c r="A129" s="197"/>
      <c r="B129" s="201"/>
      <c r="C129" s="1" t="s">
        <v>67</v>
      </c>
      <c r="D129" s="106">
        <v>4691</v>
      </c>
      <c r="E129" s="90">
        <v>22</v>
      </c>
      <c r="F129" s="53">
        <v>322033</v>
      </c>
      <c r="G129" s="53">
        <v>0</v>
      </c>
      <c r="H129" s="89"/>
      <c r="I129" s="89"/>
      <c r="J129" s="103"/>
      <c r="K129"/>
      <c r="M129" s="107"/>
      <c r="N129" s="212"/>
      <c r="O129" s="95"/>
      <c r="P129" s="108"/>
      <c r="Q129" s="108"/>
      <c r="R129" s="99"/>
      <c r="S129" s="99"/>
      <c r="T129" s="99"/>
    </row>
    <row r="130" spans="1:20" s="100" customFormat="1" x14ac:dyDescent="0.15">
      <c r="A130" s="197"/>
      <c r="B130" s="199" t="s">
        <v>126</v>
      </c>
      <c r="C130" s="1" t="s">
        <v>2</v>
      </c>
      <c r="D130" s="106"/>
      <c r="E130" s="90"/>
      <c r="F130" s="53"/>
      <c r="G130" s="53">
        <v>1231492</v>
      </c>
      <c r="H130" s="53">
        <v>1192622</v>
      </c>
      <c r="I130" s="53">
        <v>1117312</v>
      </c>
      <c r="J130" s="8">
        <v>1350124</v>
      </c>
      <c r="K130"/>
      <c r="M130" s="107"/>
      <c r="N130" s="212"/>
      <c r="O130" s="95"/>
      <c r="P130" s="108"/>
      <c r="Q130" s="108"/>
      <c r="R130" s="99"/>
      <c r="S130" s="99"/>
      <c r="T130" s="99"/>
    </row>
    <row r="131" spans="1:20" s="100" customFormat="1" x14ac:dyDescent="0.15">
      <c r="A131" s="197"/>
      <c r="B131" s="200"/>
      <c r="C131" s="1" t="s">
        <v>66</v>
      </c>
      <c r="D131" s="106"/>
      <c r="E131" s="90"/>
      <c r="F131" s="53"/>
      <c r="G131" s="53">
        <v>561792</v>
      </c>
      <c r="H131" s="53">
        <v>859422</v>
      </c>
      <c r="I131" s="53">
        <v>1026312</v>
      </c>
      <c r="J131" s="8">
        <v>1325124</v>
      </c>
      <c r="K131"/>
      <c r="M131" s="107"/>
      <c r="N131" s="212"/>
      <c r="O131" s="95"/>
      <c r="P131" s="108"/>
      <c r="Q131" s="108"/>
      <c r="R131" s="99"/>
      <c r="S131" s="99"/>
      <c r="T131" s="99"/>
    </row>
    <row r="132" spans="1:20" s="100" customFormat="1" ht="14.25" x14ac:dyDescent="0.15">
      <c r="A132" s="198"/>
      <c r="B132" s="201"/>
      <c r="C132" s="1" t="s">
        <v>67</v>
      </c>
      <c r="D132" s="106"/>
      <c r="E132" s="90"/>
      <c r="F132" s="53"/>
      <c r="G132" s="53">
        <v>669700</v>
      </c>
      <c r="H132" s="53">
        <v>333200</v>
      </c>
      <c r="I132" s="53">
        <v>91000</v>
      </c>
      <c r="J132" s="8">
        <v>25000</v>
      </c>
      <c r="K132"/>
      <c r="M132"/>
      <c r="N132"/>
      <c r="O132"/>
      <c r="P132"/>
      <c r="Q132" s="41"/>
      <c r="R132"/>
      <c r="S132"/>
      <c r="T132"/>
    </row>
    <row r="133" spans="1:20" s="100" customFormat="1" ht="14.25" x14ac:dyDescent="0.15">
      <c r="A133" s="93"/>
      <c r="B133" s="94"/>
      <c r="C133" s="95"/>
      <c r="D133" s="96"/>
      <c r="E133" s="96"/>
      <c r="F133" s="109"/>
      <c r="G133" s="109"/>
      <c r="H133" s="109"/>
      <c r="I133" s="99"/>
      <c r="J133" s="4"/>
      <c r="K133"/>
      <c r="M133"/>
      <c r="N133"/>
      <c r="O133"/>
      <c r="P133"/>
      <c r="Q133" s="41"/>
      <c r="R133"/>
      <c r="S133"/>
      <c r="T133"/>
    </row>
    <row r="134" spans="1:20" s="100" customFormat="1" ht="14.25" x14ac:dyDescent="0.15">
      <c r="A134"/>
      <c r="B134"/>
      <c r="C134"/>
      <c r="D134" s="97" t="s">
        <v>19</v>
      </c>
      <c r="E134"/>
      <c r="F134" s="40"/>
      <c r="G134" s="40"/>
      <c r="H134" s="40"/>
      <c r="I134"/>
      <c r="J134" s="101" t="s">
        <v>31</v>
      </c>
      <c r="K134"/>
      <c r="M134" s="213"/>
      <c r="N134" s="213"/>
      <c r="O134" s="213"/>
      <c r="P134" s="102"/>
      <c r="Q134" s="102"/>
      <c r="R134" s="102"/>
      <c r="S134" s="102"/>
      <c r="T134" s="102"/>
    </row>
    <row r="135" spans="1:20" s="100" customFormat="1" ht="14.25" x14ac:dyDescent="0.15">
      <c r="A135" s="202" t="s">
        <v>93</v>
      </c>
      <c r="B135" s="203"/>
      <c r="C135" s="207"/>
      <c r="D135" s="87" t="s">
        <v>284</v>
      </c>
      <c r="E135" s="87" t="s">
        <v>285</v>
      </c>
      <c r="F135" s="87" t="s">
        <v>286</v>
      </c>
      <c r="G135" s="87" t="s">
        <v>287</v>
      </c>
      <c r="H135" s="87" t="s">
        <v>288</v>
      </c>
      <c r="I135" s="87" t="s">
        <v>289</v>
      </c>
      <c r="J135" s="87" t="s">
        <v>290</v>
      </c>
      <c r="K135"/>
      <c r="M135" s="107"/>
      <c r="N135" s="214"/>
      <c r="O135" s="214"/>
      <c r="P135" s="108"/>
      <c r="Q135" s="108"/>
      <c r="R135" s="99"/>
      <c r="S135" s="99"/>
      <c r="T135" s="99"/>
    </row>
    <row r="136" spans="1:20" s="100" customFormat="1" ht="13.5" customHeight="1" x14ac:dyDescent="0.15">
      <c r="A136" s="196" t="s">
        <v>65</v>
      </c>
      <c r="B136" s="193" t="s">
        <v>2</v>
      </c>
      <c r="C136" s="193"/>
      <c r="D136" s="90">
        <v>14305616</v>
      </c>
      <c r="E136" s="110">
        <v>14656757</v>
      </c>
      <c r="F136" s="53">
        <f>SUM(F137:F145)</f>
        <v>15071534</v>
      </c>
      <c r="G136" s="53">
        <v>15597855</v>
      </c>
      <c r="H136" s="53">
        <v>15880650</v>
      </c>
      <c r="I136" s="53">
        <v>17512915</v>
      </c>
      <c r="J136" s="8">
        <v>17385584</v>
      </c>
      <c r="K136"/>
      <c r="M136" s="107"/>
      <c r="N136" s="211"/>
      <c r="O136" s="211"/>
      <c r="P136" s="108"/>
      <c r="Q136" s="108"/>
      <c r="R136" s="99"/>
      <c r="S136" s="99"/>
      <c r="T136" s="99"/>
    </row>
    <row r="137" spans="1:20" s="100" customFormat="1" x14ac:dyDescent="0.15">
      <c r="A137" s="197"/>
      <c r="B137" s="193" t="s">
        <v>60</v>
      </c>
      <c r="C137" s="193"/>
      <c r="D137" s="90">
        <v>67135</v>
      </c>
      <c r="E137" s="110">
        <v>75729</v>
      </c>
      <c r="F137" s="53">
        <v>10668</v>
      </c>
      <c r="G137" s="53">
        <v>21917</v>
      </c>
      <c r="H137" s="53">
        <v>18549</v>
      </c>
      <c r="I137" s="53">
        <v>4685</v>
      </c>
      <c r="J137" s="89"/>
      <c r="K137" t="s">
        <v>136</v>
      </c>
      <c r="M137" s="107"/>
      <c r="N137" s="211"/>
      <c r="O137" s="211"/>
      <c r="P137" s="108"/>
      <c r="Q137" s="108"/>
      <c r="R137" s="99"/>
      <c r="S137" s="99"/>
      <c r="T137" s="99"/>
    </row>
    <row r="138" spans="1:20" s="100" customFormat="1" x14ac:dyDescent="0.15">
      <c r="A138" s="197"/>
      <c r="B138" s="193" t="s">
        <v>58</v>
      </c>
      <c r="C138" s="193"/>
      <c r="D138" s="90">
        <v>7257453</v>
      </c>
      <c r="E138" s="110">
        <v>7725575</v>
      </c>
      <c r="F138" s="53">
        <v>7883331</v>
      </c>
      <c r="G138" s="53">
        <v>8230703</v>
      </c>
      <c r="H138" s="53">
        <v>8207947</v>
      </c>
      <c r="I138" s="53">
        <v>9536922</v>
      </c>
      <c r="J138" s="8">
        <v>9313525</v>
      </c>
      <c r="K138"/>
      <c r="M138" s="107"/>
      <c r="N138" s="211"/>
      <c r="O138" s="211"/>
      <c r="P138" s="108"/>
      <c r="Q138" s="108"/>
      <c r="R138" s="99"/>
      <c r="S138" s="99"/>
      <c r="T138" s="99"/>
    </row>
    <row r="139" spans="1:20" s="100" customFormat="1" x14ac:dyDescent="0.15">
      <c r="A139" s="197"/>
      <c r="B139" s="193" t="s">
        <v>61</v>
      </c>
      <c r="C139" s="193"/>
      <c r="D139" s="90">
        <v>16472</v>
      </c>
      <c r="E139" s="91"/>
      <c r="F139" s="89"/>
      <c r="G139" s="89"/>
      <c r="H139" s="89"/>
      <c r="I139" s="89"/>
      <c r="J139" s="89"/>
      <c r="K139"/>
      <c r="M139" s="107"/>
      <c r="N139" s="215"/>
      <c r="O139" s="215"/>
      <c r="P139" s="108"/>
      <c r="Q139" s="108"/>
      <c r="R139" s="99"/>
      <c r="S139" s="99"/>
      <c r="T139" s="99"/>
    </row>
    <row r="140" spans="1:20" s="100" customFormat="1" x14ac:dyDescent="0.15">
      <c r="A140" s="197"/>
      <c r="B140" s="204" t="s">
        <v>106</v>
      </c>
      <c r="C140" s="209"/>
      <c r="D140" s="90">
        <v>518911</v>
      </c>
      <c r="E140" s="110">
        <v>529046</v>
      </c>
      <c r="F140" s="53">
        <v>557942</v>
      </c>
      <c r="G140" s="53">
        <v>573932</v>
      </c>
      <c r="H140" s="53">
        <v>597242</v>
      </c>
      <c r="I140" s="53">
        <v>604500</v>
      </c>
      <c r="J140" s="8">
        <v>634801</v>
      </c>
      <c r="K140"/>
      <c r="M140" s="107"/>
      <c r="N140" s="211"/>
      <c r="O140" s="211"/>
      <c r="P140" s="108"/>
      <c r="Q140" s="108"/>
      <c r="R140" s="99"/>
      <c r="S140" s="99"/>
      <c r="T140" s="99"/>
    </row>
    <row r="141" spans="1:20" s="100" customFormat="1" x14ac:dyDescent="0.15">
      <c r="A141" s="197"/>
      <c r="B141" s="193" t="s">
        <v>88</v>
      </c>
      <c r="C141" s="193"/>
      <c r="D141" s="90">
        <v>4333229</v>
      </c>
      <c r="E141" s="110">
        <v>4507908</v>
      </c>
      <c r="F141" s="53">
        <v>4755131</v>
      </c>
      <c r="G141" s="53">
        <v>5001528</v>
      </c>
      <c r="H141" s="53">
        <v>5128123</v>
      </c>
      <c r="I141" s="53">
        <v>5220202</v>
      </c>
      <c r="J141" s="8">
        <v>5274592</v>
      </c>
      <c r="K141"/>
      <c r="M141" s="107"/>
      <c r="N141" s="211"/>
      <c r="O141" s="211"/>
      <c r="P141" s="108"/>
      <c r="Q141" s="108"/>
      <c r="R141" s="99"/>
      <c r="S141" s="99"/>
      <c r="T141" s="99"/>
    </row>
    <row r="142" spans="1:20" s="100" customFormat="1" x14ac:dyDescent="0.15">
      <c r="A142" s="197"/>
      <c r="B142" s="193" t="s">
        <v>62</v>
      </c>
      <c r="C142" s="193"/>
      <c r="D142" s="90">
        <v>1995797</v>
      </c>
      <c r="E142" s="110">
        <v>1700559</v>
      </c>
      <c r="F142" s="53">
        <v>1758266</v>
      </c>
      <c r="G142" s="53">
        <v>1688210</v>
      </c>
      <c r="H142" s="53">
        <v>1847282</v>
      </c>
      <c r="I142" s="53">
        <v>1918652</v>
      </c>
      <c r="J142" s="8">
        <v>2012940</v>
      </c>
      <c r="K142"/>
      <c r="M142" s="107"/>
      <c r="N142" s="211"/>
      <c r="O142" s="211"/>
      <c r="P142" s="108"/>
      <c r="Q142" s="108"/>
      <c r="R142" s="99"/>
      <c r="S142" s="99"/>
      <c r="T142" s="99"/>
    </row>
    <row r="143" spans="1:20" s="100" customFormat="1" x14ac:dyDescent="0.15">
      <c r="A143" s="197"/>
      <c r="B143" s="193" t="s">
        <v>64</v>
      </c>
      <c r="C143" s="193"/>
      <c r="D143" s="90">
        <v>16651</v>
      </c>
      <c r="E143" s="110">
        <v>16322</v>
      </c>
      <c r="F143" s="53">
        <v>16167</v>
      </c>
      <c r="G143" s="53">
        <v>15351</v>
      </c>
      <c r="H143" s="53">
        <v>15204</v>
      </c>
      <c r="I143" s="53">
        <v>15574</v>
      </c>
      <c r="J143" s="8">
        <v>17080</v>
      </c>
      <c r="K143"/>
      <c r="M143" s="107"/>
      <c r="N143" s="211"/>
      <c r="O143" s="211"/>
      <c r="P143" s="108"/>
      <c r="Q143" s="108"/>
      <c r="R143" s="99"/>
      <c r="S143" s="99"/>
      <c r="T143" s="99"/>
    </row>
    <row r="144" spans="1:20" s="100" customFormat="1" x14ac:dyDescent="0.15">
      <c r="A144" s="197"/>
      <c r="B144" s="193" t="s">
        <v>63</v>
      </c>
      <c r="C144" s="193"/>
      <c r="D144" s="90">
        <v>72735</v>
      </c>
      <c r="E144" s="110">
        <v>75177</v>
      </c>
      <c r="F144" s="53">
        <v>75814</v>
      </c>
      <c r="G144" s="53">
        <v>66214</v>
      </c>
      <c r="H144" s="53">
        <v>66303</v>
      </c>
      <c r="I144" s="53">
        <v>57685</v>
      </c>
      <c r="J144" s="8">
        <v>57236</v>
      </c>
      <c r="K144"/>
      <c r="M144" s="107"/>
      <c r="N144" s="211"/>
      <c r="O144" s="211"/>
      <c r="P144" s="108"/>
      <c r="Q144" s="108"/>
      <c r="R144" s="99"/>
      <c r="S144" s="99"/>
      <c r="T144" s="99"/>
    </row>
    <row r="145" spans="1:20" s="100" customFormat="1" x14ac:dyDescent="0.15">
      <c r="A145" s="197"/>
      <c r="B145" s="193" t="s">
        <v>71</v>
      </c>
      <c r="C145" s="193"/>
      <c r="D145" s="90">
        <v>27233</v>
      </c>
      <c r="E145" s="110">
        <v>26441</v>
      </c>
      <c r="F145" s="53">
        <v>14215</v>
      </c>
      <c r="G145" s="89"/>
      <c r="H145" s="89"/>
      <c r="I145" s="89"/>
      <c r="J145" s="89"/>
      <c r="K145" t="s">
        <v>123</v>
      </c>
      <c r="M145" s="107"/>
      <c r="N145" s="212"/>
      <c r="O145" s="95"/>
      <c r="P145" s="108"/>
      <c r="Q145" s="108"/>
      <c r="R145" s="99"/>
      <c r="S145" s="99"/>
      <c r="T145" s="99"/>
    </row>
    <row r="146" spans="1:20" s="100" customFormat="1" x14ac:dyDescent="0.15">
      <c r="A146" s="197"/>
      <c r="B146" s="194" t="s">
        <v>129</v>
      </c>
      <c r="C146" s="210"/>
      <c r="D146" s="89"/>
      <c r="E146" s="89"/>
      <c r="F146" s="89"/>
      <c r="G146" s="89"/>
      <c r="H146" s="89"/>
      <c r="I146" s="53">
        <v>154695</v>
      </c>
      <c r="J146" s="8">
        <v>75410</v>
      </c>
      <c r="K146"/>
      <c r="M146" s="107"/>
      <c r="N146" s="212"/>
      <c r="O146" s="95"/>
      <c r="P146" s="108"/>
      <c r="Q146" s="108"/>
      <c r="R146" s="99"/>
      <c r="S146" s="99"/>
      <c r="T146" s="99"/>
    </row>
    <row r="147" spans="1:20" s="100" customFormat="1" x14ac:dyDescent="0.15">
      <c r="A147" s="196" t="s">
        <v>70</v>
      </c>
      <c r="B147" s="206" t="s">
        <v>68</v>
      </c>
      <c r="C147" s="1" t="s">
        <v>2</v>
      </c>
      <c r="D147" s="90">
        <v>2111420</v>
      </c>
      <c r="E147" s="110">
        <v>2252679</v>
      </c>
      <c r="F147" s="53">
        <f>SUM(F148:F149)</f>
        <v>2180709</v>
      </c>
      <c r="G147" s="53">
        <v>2059663</v>
      </c>
      <c r="H147" s="53">
        <v>2289625</v>
      </c>
      <c r="I147" s="53">
        <v>2322291</v>
      </c>
      <c r="J147" s="8">
        <v>2303861</v>
      </c>
      <c r="K147"/>
      <c r="M147" s="107"/>
      <c r="N147" s="212"/>
      <c r="O147" s="95"/>
      <c r="P147" s="108"/>
      <c r="Q147" s="108"/>
      <c r="R147" s="99"/>
      <c r="S147" s="99"/>
      <c r="T147" s="99"/>
    </row>
    <row r="148" spans="1:20" s="100" customFormat="1" x14ac:dyDescent="0.15">
      <c r="A148" s="197"/>
      <c r="B148" s="206"/>
      <c r="C148" s="1" t="s">
        <v>87</v>
      </c>
      <c r="D148" s="90">
        <v>1442347</v>
      </c>
      <c r="E148" s="110">
        <v>1459528</v>
      </c>
      <c r="F148" s="53">
        <v>1475312</v>
      </c>
      <c r="G148" s="53">
        <v>1492045</v>
      </c>
      <c r="H148" s="53">
        <v>1622359</v>
      </c>
      <c r="I148" s="53">
        <v>1559028</v>
      </c>
      <c r="J148" s="8">
        <v>1533585</v>
      </c>
      <c r="K148"/>
      <c r="M148" s="107"/>
      <c r="N148" s="98"/>
      <c r="O148" s="95"/>
      <c r="P148" s="108"/>
      <c r="Q148" s="108"/>
      <c r="R148" s="99"/>
      <c r="S148" s="99"/>
      <c r="T148" s="99"/>
    </row>
    <row r="149" spans="1:20" s="100" customFormat="1" x14ac:dyDescent="0.15">
      <c r="A149" s="197"/>
      <c r="B149" s="206"/>
      <c r="C149" s="1" t="s">
        <v>86</v>
      </c>
      <c r="D149" s="90">
        <v>669073</v>
      </c>
      <c r="E149" s="110">
        <v>793151</v>
      </c>
      <c r="F149" s="53">
        <v>705397</v>
      </c>
      <c r="G149" s="53">
        <v>567618</v>
      </c>
      <c r="H149" s="53">
        <v>667266</v>
      </c>
      <c r="I149" s="53">
        <v>763263</v>
      </c>
      <c r="J149" s="8">
        <v>770276</v>
      </c>
      <c r="K149"/>
      <c r="M149" s="107"/>
      <c r="N149" s="98"/>
      <c r="O149" s="95"/>
      <c r="P149" s="108"/>
      <c r="Q149" s="108"/>
      <c r="R149" s="99"/>
      <c r="S149" s="99"/>
      <c r="T149" s="99"/>
    </row>
    <row r="150" spans="1:20" s="100" customFormat="1" x14ac:dyDescent="0.15">
      <c r="A150" s="197"/>
      <c r="B150" s="199" t="s">
        <v>125</v>
      </c>
      <c r="C150" s="1" t="s">
        <v>2</v>
      </c>
      <c r="D150" s="90">
        <v>5772870</v>
      </c>
      <c r="E150" s="110">
        <v>5743629</v>
      </c>
      <c r="F150" s="53">
        <v>5327283</v>
      </c>
      <c r="G150" s="53">
        <v>345496</v>
      </c>
      <c r="H150" s="89"/>
      <c r="I150" s="89"/>
      <c r="J150" s="89"/>
      <c r="K150"/>
      <c r="M150" s="107"/>
      <c r="N150" s="98"/>
      <c r="O150" s="95"/>
      <c r="P150" s="108"/>
      <c r="Q150" s="108"/>
      <c r="R150" s="99"/>
      <c r="S150" s="99"/>
      <c r="T150" s="99"/>
    </row>
    <row r="151" spans="1:20" s="100" customFormat="1" x14ac:dyDescent="0.15">
      <c r="A151" s="197"/>
      <c r="B151" s="200"/>
      <c r="C151" s="1" t="s">
        <v>87</v>
      </c>
      <c r="D151" s="90">
        <v>5584943</v>
      </c>
      <c r="E151" s="110">
        <v>5439191</v>
      </c>
      <c r="F151" s="53">
        <v>5131631</v>
      </c>
      <c r="G151" s="53">
        <v>342436</v>
      </c>
      <c r="H151" s="89"/>
      <c r="I151" s="89"/>
      <c r="J151" s="89"/>
      <c r="K151" t="s">
        <v>137</v>
      </c>
      <c r="M151" s="107"/>
      <c r="N151" s="212"/>
      <c r="O151" s="95"/>
      <c r="P151" s="108"/>
      <c r="Q151" s="108"/>
      <c r="R151" s="99"/>
      <c r="S151" s="96"/>
      <c r="T151" s="96"/>
    </row>
    <row r="152" spans="1:20" s="100" customFormat="1" x14ac:dyDescent="0.15">
      <c r="A152" s="197"/>
      <c r="B152" s="201"/>
      <c r="C152" s="1" t="s">
        <v>86</v>
      </c>
      <c r="D152" s="90">
        <v>187927</v>
      </c>
      <c r="E152" s="110">
        <v>304438</v>
      </c>
      <c r="F152" s="53">
        <v>195652</v>
      </c>
      <c r="G152" s="53">
        <v>3060</v>
      </c>
      <c r="H152" s="89"/>
      <c r="I152" s="89"/>
      <c r="J152" s="89"/>
      <c r="K152"/>
      <c r="M152" s="107"/>
      <c r="N152" s="212"/>
      <c r="O152" s="95"/>
      <c r="P152" s="108"/>
      <c r="Q152" s="108"/>
      <c r="R152" s="99"/>
      <c r="S152" s="99"/>
      <c r="T152" s="99"/>
    </row>
    <row r="153" spans="1:20" ht="15" customHeight="1" x14ac:dyDescent="0.15">
      <c r="A153" s="197"/>
      <c r="B153" s="199" t="s">
        <v>126</v>
      </c>
      <c r="C153" s="1" t="s">
        <v>2</v>
      </c>
      <c r="D153" s="90"/>
      <c r="E153" s="110"/>
      <c r="F153" s="53"/>
      <c r="G153" s="53">
        <v>1059655</v>
      </c>
      <c r="H153" s="53">
        <v>1377709</v>
      </c>
      <c r="I153" s="53">
        <v>1103884</v>
      </c>
      <c r="J153" s="8">
        <v>1421416</v>
      </c>
      <c r="M153" s="107"/>
      <c r="N153" s="212"/>
      <c r="O153" s="95"/>
      <c r="P153" s="108"/>
      <c r="Q153" s="108"/>
      <c r="R153" s="99"/>
      <c r="S153" s="99"/>
      <c r="T153" s="99"/>
    </row>
    <row r="154" spans="1:20" ht="15" customHeight="1" x14ac:dyDescent="0.15">
      <c r="A154" s="197"/>
      <c r="B154" s="200"/>
      <c r="C154" s="1" t="s">
        <v>87</v>
      </c>
      <c r="D154" s="90"/>
      <c r="E154" s="110"/>
      <c r="F154" s="53"/>
      <c r="G154" s="53">
        <v>550018</v>
      </c>
      <c r="H154" s="53">
        <v>903000</v>
      </c>
      <c r="I154" s="53">
        <v>1003943</v>
      </c>
      <c r="J154" s="8">
        <v>1312576</v>
      </c>
      <c r="N154" s="98"/>
      <c r="O154" s="95"/>
      <c r="P154" s="108"/>
      <c r="Q154" s="108"/>
      <c r="R154" s="99"/>
      <c r="S154" s="99"/>
      <c r="T154" s="99"/>
    </row>
    <row r="155" spans="1:20" ht="20.25" customHeight="1" x14ac:dyDescent="0.15">
      <c r="A155" s="198"/>
      <c r="B155" s="201"/>
      <c r="C155" s="1" t="s">
        <v>86</v>
      </c>
      <c r="D155" s="90"/>
      <c r="E155" s="110"/>
      <c r="F155" s="53"/>
      <c r="G155" s="53">
        <v>509637</v>
      </c>
      <c r="H155" s="53">
        <v>474709</v>
      </c>
      <c r="I155" s="53">
        <v>99941</v>
      </c>
      <c r="J155" s="8">
        <v>108840</v>
      </c>
    </row>
    <row r="156" spans="1:20" ht="15" customHeight="1" x14ac:dyDescent="0.15">
      <c r="A156" t="s">
        <v>253</v>
      </c>
      <c r="B156" s="98"/>
      <c r="C156" s="95"/>
      <c r="D156" s="96"/>
      <c r="E156" s="96"/>
      <c r="F156" s="99"/>
      <c r="H156" s="99"/>
      <c r="I156" s="99"/>
    </row>
    <row r="157" spans="1:20" ht="15" customHeight="1" x14ac:dyDescent="0.2">
      <c r="A157" s="2"/>
      <c r="B157" s="2"/>
      <c r="C157" s="2"/>
      <c r="D157" s="2"/>
      <c r="L157" s="102"/>
    </row>
    <row r="158" spans="1:20" ht="15" customHeight="1" x14ac:dyDescent="0.2">
      <c r="A158" s="2"/>
      <c r="B158" s="2"/>
      <c r="C158" s="2"/>
      <c r="D158" s="2"/>
      <c r="L158" s="102"/>
    </row>
    <row r="159" spans="1:20" ht="15" customHeight="1" x14ac:dyDescent="0.2">
      <c r="A159" s="2"/>
      <c r="B159" s="2"/>
      <c r="C159" s="2"/>
      <c r="D159" s="2"/>
      <c r="L159" s="102"/>
    </row>
    <row r="160" spans="1:20" ht="15" customHeight="1" x14ac:dyDescent="0.2">
      <c r="A160" s="2"/>
      <c r="B160" s="2"/>
      <c r="C160" s="2"/>
      <c r="D160" s="2"/>
      <c r="E160" s="100"/>
      <c r="F160" s="100"/>
      <c r="L160" s="102"/>
    </row>
    <row r="161" spans="1:12" ht="15" customHeight="1" x14ac:dyDescent="0.2">
      <c r="A161" s="3" t="s">
        <v>132</v>
      </c>
      <c r="B161" s="2"/>
      <c r="C161" s="2"/>
      <c r="D161" s="2"/>
      <c r="E161" s="100"/>
      <c r="F161" s="100"/>
      <c r="L161" s="102"/>
    </row>
    <row r="162" spans="1:12" ht="15" customHeight="1" x14ac:dyDescent="0.2">
      <c r="A162" s="2"/>
      <c r="B162" s="2"/>
      <c r="C162" s="2"/>
      <c r="D162" s="2"/>
      <c r="E162" s="100"/>
      <c r="F162" s="100"/>
      <c r="L162" s="102"/>
    </row>
    <row r="163" spans="1:12" ht="13.5" customHeight="1" x14ac:dyDescent="0.15">
      <c r="D163" s="41" t="s">
        <v>17</v>
      </c>
      <c r="F163" s="40"/>
      <c r="H163" s="111" t="s">
        <v>31</v>
      </c>
      <c r="L163" s="99"/>
    </row>
    <row r="164" spans="1:12" ht="14.25" x14ac:dyDescent="0.15">
      <c r="A164" s="202" t="s">
        <v>93</v>
      </c>
      <c r="B164" s="203"/>
      <c r="C164" s="207"/>
      <c r="D164" s="87" t="s">
        <v>279</v>
      </c>
      <c r="E164" s="87" t="s">
        <v>280</v>
      </c>
      <c r="F164" s="87" t="s">
        <v>281</v>
      </c>
      <c r="G164" s="87" t="s">
        <v>282</v>
      </c>
      <c r="H164" s="87" t="s">
        <v>283</v>
      </c>
      <c r="I164" s="102"/>
      <c r="L164" s="99"/>
    </row>
    <row r="165" spans="1:12" ht="13.5" customHeight="1" x14ac:dyDescent="0.15">
      <c r="A165" s="196" t="s">
        <v>65</v>
      </c>
      <c r="B165" s="217" t="s">
        <v>2</v>
      </c>
      <c r="C165" s="218"/>
      <c r="D165" s="59">
        <f>SUM(D166:D175)</f>
        <v>19733573</v>
      </c>
      <c r="E165" s="53">
        <f>SUM(E166:E175)</f>
        <v>18426777</v>
      </c>
      <c r="F165" s="53">
        <f>SUM(F166:F175)</f>
        <v>19411539</v>
      </c>
      <c r="G165" s="53">
        <v>14994197</v>
      </c>
      <c r="H165" s="53">
        <f>SUM(H166:H175)</f>
        <v>15188216</v>
      </c>
      <c r="I165" s="99"/>
      <c r="L165" s="99"/>
    </row>
    <row r="166" spans="1:12" x14ac:dyDescent="0.15">
      <c r="A166" s="197"/>
      <c r="B166" s="194" t="s">
        <v>60</v>
      </c>
      <c r="C166" s="210"/>
      <c r="D166" s="59">
        <v>159556</v>
      </c>
      <c r="E166" s="53">
        <v>143473</v>
      </c>
      <c r="F166" s="53">
        <v>151604</v>
      </c>
      <c r="G166" s="53">
        <v>90737</v>
      </c>
      <c r="H166" s="53">
        <v>107371</v>
      </c>
      <c r="I166" s="99"/>
      <c r="L166" s="99"/>
    </row>
    <row r="167" spans="1:12" ht="13.5" customHeight="1" x14ac:dyDescent="0.15">
      <c r="A167" s="197"/>
      <c r="B167" s="194" t="s">
        <v>58</v>
      </c>
      <c r="C167" s="210"/>
      <c r="D167" s="59">
        <v>6362647</v>
      </c>
      <c r="E167" s="53">
        <v>6323240</v>
      </c>
      <c r="F167" s="53">
        <v>6953378</v>
      </c>
      <c r="G167" s="53">
        <v>6862790</v>
      </c>
      <c r="H167" s="53">
        <v>7280640</v>
      </c>
      <c r="I167" s="99"/>
      <c r="L167" s="99"/>
    </row>
    <row r="168" spans="1:12" ht="13.5" customHeight="1" x14ac:dyDescent="0.15">
      <c r="A168" s="197"/>
      <c r="B168" s="193" t="s">
        <v>61</v>
      </c>
      <c r="C168" s="193"/>
      <c r="D168" s="59">
        <v>5886433</v>
      </c>
      <c r="E168" s="53">
        <v>5096283</v>
      </c>
      <c r="F168" s="53">
        <v>5318184</v>
      </c>
      <c r="G168" s="53">
        <v>584176</v>
      </c>
      <c r="H168" s="53">
        <v>42091</v>
      </c>
      <c r="I168" s="99"/>
      <c r="L168" s="99"/>
    </row>
    <row r="169" spans="1:12" ht="13.5" customHeight="1" x14ac:dyDescent="0.15">
      <c r="A169" s="197"/>
      <c r="B169" s="204" t="s">
        <v>106</v>
      </c>
      <c r="C169" s="209"/>
      <c r="D169" s="112"/>
      <c r="E169" s="89"/>
      <c r="F169" s="89"/>
      <c r="G169" s="53">
        <v>491061</v>
      </c>
      <c r="H169" s="53">
        <v>517912</v>
      </c>
      <c r="I169" s="99"/>
      <c r="L169" s="99"/>
    </row>
    <row r="170" spans="1:12" ht="13.5" customHeight="1" x14ac:dyDescent="0.15">
      <c r="A170" s="197"/>
      <c r="B170" s="193" t="s">
        <v>88</v>
      </c>
      <c r="C170" s="193"/>
      <c r="D170" s="59">
        <v>3661778</v>
      </c>
      <c r="E170" s="53">
        <v>3693254</v>
      </c>
      <c r="F170" s="53">
        <v>3924425</v>
      </c>
      <c r="G170" s="53">
        <v>4064881</v>
      </c>
      <c r="H170" s="53">
        <v>4241240</v>
      </c>
      <c r="I170" s="99"/>
      <c r="L170" s="99"/>
    </row>
    <row r="171" spans="1:12" ht="13.5" customHeight="1" x14ac:dyDescent="0.15">
      <c r="A171" s="197"/>
      <c r="B171" s="193" t="s">
        <v>59</v>
      </c>
      <c r="C171" s="193"/>
      <c r="D171" s="59">
        <v>513925</v>
      </c>
      <c r="E171" s="53">
        <v>306621</v>
      </c>
      <c r="F171" s="53">
        <v>160131</v>
      </c>
      <c r="G171" s="53">
        <v>182231</v>
      </c>
      <c r="H171" s="53">
        <v>0</v>
      </c>
      <c r="I171" s="99"/>
      <c r="L171" s="99"/>
    </row>
    <row r="172" spans="1:12" ht="13.5" customHeight="1" x14ac:dyDescent="0.15">
      <c r="A172" s="197"/>
      <c r="B172" s="193" t="s">
        <v>62</v>
      </c>
      <c r="C172" s="193"/>
      <c r="D172" s="59">
        <v>2999486</v>
      </c>
      <c r="E172" s="53">
        <v>2718059</v>
      </c>
      <c r="F172" s="53">
        <v>2767636</v>
      </c>
      <c r="G172" s="53">
        <v>2578676</v>
      </c>
      <c r="H172" s="53">
        <v>2866812</v>
      </c>
      <c r="I172" s="99"/>
      <c r="L172" s="99"/>
    </row>
    <row r="173" spans="1:12" ht="13.5" customHeight="1" x14ac:dyDescent="0.15">
      <c r="A173" s="197"/>
      <c r="B173" s="193" t="s">
        <v>64</v>
      </c>
      <c r="C173" s="193"/>
      <c r="D173" s="59">
        <v>21223</v>
      </c>
      <c r="E173" s="53">
        <v>21402</v>
      </c>
      <c r="F173" s="53">
        <v>20771</v>
      </c>
      <c r="G173" s="53">
        <v>19914</v>
      </c>
      <c r="H173" s="53">
        <v>18618</v>
      </c>
      <c r="I173" s="99"/>
      <c r="L173" s="99"/>
    </row>
    <row r="174" spans="1:12" ht="15" customHeight="1" x14ac:dyDescent="0.15">
      <c r="A174" s="197"/>
      <c r="B174" s="193" t="s">
        <v>63</v>
      </c>
      <c r="C174" s="193"/>
      <c r="D174" s="59">
        <v>95565</v>
      </c>
      <c r="E174" s="53">
        <v>95736</v>
      </c>
      <c r="F174" s="53">
        <v>84934</v>
      </c>
      <c r="G174" s="53">
        <v>88069</v>
      </c>
      <c r="H174" s="53">
        <v>80777</v>
      </c>
      <c r="I174" s="99"/>
      <c r="L174" s="99"/>
    </row>
    <row r="175" spans="1:12" x14ac:dyDescent="0.15">
      <c r="A175" s="198"/>
      <c r="B175" s="193" t="s">
        <v>71</v>
      </c>
      <c r="C175" s="193"/>
      <c r="D175" s="59">
        <v>32960</v>
      </c>
      <c r="E175" s="53">
        <v>28709</v>
      </c>
      <c r="F175" s="53">
        <v>30476</v>
      </c>
      <c r="G175" s="53">
        <v>31662</v>
      </c>
      <c r="H175" s="53">
        <v>32755</v>
      </c>
      <c r="I175" s="99"/>
      <c r="L175" s="99"/>
    </row>
    <row r="176" spans="1:12" ht="13.5" customHeight="1" x14ac:dyDescent="0.15">
      <c r="A176" s="196" t="s">
        <v>70</v>
      </c>
      <c r="B176" s="206" t="s">
        <v>107</v>
      </c>
      <c r="C176" s="1" t="s">
        <v>2</v>
      </c>
      <c r="D176" s="59">
        <v>1565630</v>
      </c>
      <c r="E176" s="53">
        <f>SUM(E177:E178)</f>
        <v>1614783</v>
      </c>
      <c r="F176" s="53">
        <f>SUM(F177:F178)</f>
        <v>1579605</v>
      </c>
      <c r="G176" s="53">
        <f>SUM(G177:G178)</f>
        <v>1551045</v>
      </c>
      <c r="H176" s="53">
        <f>SUM(H177:H178)</f>
        <v>1567860</v>
      </c>
      <c r="I176" s="99"/>
      <c r="L176" s="99"/>
    </row>
    <row r="177" spans="1:12" x14ac:dyDescent="0.15">
      <c r="A177" s="197"/>
      <c r="B177" s="206"/>
      <c r="C177" s="1" t="s">
        <v>66</v>
      </c>
      <c r="D177" s="59">
        <v>1419631</v>
      </c>
      <c r="E177" s="53">
        <v>1427506</v>
      </c>
      <c r="F177" s="53">
        <v>1455676</v>
      </c>
      <c r="G177" s="53">
        <v>1437166</v>
      </c>
      <c r="H177" s="53">
        <v>1426426</v>
      </c>
      <c r="I177" s="99"/>
      <c r="L177" s="99"/>
    </row>
    <row r="178" spans="1:12" x14ac:dyDescent="0.15">
      <c r="A178" s="197"/>
      <c r="B178" s="206"/>
      <c r="C178" s="1" t="s">
        <v>67</v>
      </c>
      <c r="D178" s="59">
        <v>145999</v>
      </c>
      <c r="E178" s="53">
        <v>187277</v>
      </c>
      <c r="F178" s="53">
        <v>123929</v>
      </c>
      <c r="G178" s="53">
        <v>113879</v>
      </c>
      <c r="H178" s="53">
        <v>141434</v>
      </c>
      <c r="I178" s="99"/>
      <c r="L178" s="99"/>
    </row>
    <row r="179" spans="1:12" x14ac:dyDescent="0.15">
      <c r="A179" s="197"/>
      <c r="B179" s="206" t="s">
        <v>69</v>
      </c>
      <c r="C179" s="1" t="s">
        <v>2</v>
      </c>
      <c r="D179" s="59">
        <v>7576636</v>
      </c>
      <c r="E179" s="53">
        <f>SUM(E180:E181)</f>
        <v>6347252</v>
      </c>
      <c r="F179" s="53">
        <f>SUM(F180:F181)</f>
        <v>5779552</v>
      </c>
      <c r="G179" s="53">
        <f>SUM(G180:G181)</f>
        <v>5502518</v>
      </c>
      <c r="H179" s="53">
        <f>SUM(H180:H181)</f>
        <v>5602323</v>
      </c>
      <c r="I179" s="99"/>
      <c r="L179" s="99"/>
    </row>
    <row r="180" spans="1:12" x14ac:dyDescent="0.15">
      <c r="A180" s="197"/>
      <c r="B180" s="206"/>
      <c r="C180" s="1" t="s">
        <v>66</v>
      </c>
      <c r="D180" s="59">
        <v>7561660</v>
      </c>
      <c r="E180" s="53">
        <v>6147252</v>
      </c>
      <c r="F180" s="53">
        <v>5694272</v>
      </c>
      <c r="G180" s="53">
        <v>5501511</v>
      </c>
      <c r="H180" s="53">
        <v>5570256</v>
      </c>
      <c r="I180" s="99"/>
    </row>
    <row r="181" spans="1:12" x14ac:dyDescent="0.15">
      <c r="A181" s="198"/>
      <c r="B181" s="206"/>
      <c r="C181" s="1" t="s">
        <v>67</v>
      </c>
      <c r="D181" s="59">
        <v>14976</v>
      </c>
      <c r="E181" s="53">
        <v>200000</v>
      </c>
      <c r="F181" s="53">
        <v>85280</v>
      </c>
      <c r="G181" s="53">
        <v>1007</v>
      </c>
      <c r="H181" s="53">
        <v>32067</v>
      </c>
      <c r="I181" s="99"/>
    </row>
    <row r="182" spans="1:12" x14ac:dyDescent="0.15">
      <c r="A182" s="93"/>
      <c r="B182" s="98"/>
      <c r="C182" s="95"/>
      <c r="D182" s="113"/>
      <c r="E182" s="99"/>
      <c r="F182" s="109"/>
      <c r="G182" s="109"/>
      <c r="H182" s="109"/>
      <c r="I182" s="99"/>
    </row>
    <row r="183" spans="1:12" ht="13.5" customHeight="1" x14ac:dyDescent="0.15">
      <c r="D183" s="41" t="s">
        <v>19</v>
      </c>
      <c r="F183" s="40"/>
      <c r="G183" s="40"/>
      <c r="H183" s="111" t="s">
        <v>31</v>
      </c>
    </row>
    <row r="184" spans="1:12" ht="14.25" x14ac:dyDescent="0.15">
      <c r="A184" s="202" t="s">
        <v>93</v>
      </c>
      <c r="B184" s="203"/>
      <c r="C184" s="207"/>
      <c r="D184" s="87" t="s">
        <v>279</v>
      </c>
      <c r="E184" s="87" t="s">
        <v>280</v>
      </c>
      <c r="F184" s="87" t="s">
        <v>281</v>
      </c>
      <c r="G184" s="87" t="s">
        <v>282</v>
      </c>
      <c r="H184" s="87" t="s">
        <v>283</v>
      </c>
      <c r="I184" s="102"/>
    </row>
    <row r="185" spans="1:12" x14ac:dyDescent="0.15">
      <c r="A185" s="196" t="s">
        <v>65</v>
      </c>
      <c r="B185" s="208" t="s">
        <v>2</v>
      </c>
      <c r="C185" s="208"/>
      <c r="D185" s="59">
        <f>SUM(D186:D195)</f>
        <v>19355733</v>
      </c>
      <c r="E185" s="53">
        <f>SUM(E186:E195)</f>
        <v>18054130</v>
      </c>
      <c r="F185" s="53">
        <f>SUM(F186:F195)</f>
        <v>19279100</v>
      </c>
      <c r="G185" s="53">
        <v>14759738</v>
      </c>
      <c r="H185" s="53">
        <f>SUM(H186:H195)</f>
        <v>14938244</v>
      </c>
      <c r="I185" s="99"/>
    </row>
    <row r="186" spans="1:12" x14ac:dyDescent="0.15">
      <c r="A186" s="197"/>
      <c r="B186" s="193" t="s">
        <v>60</v>
      </c>
      <c r="C186" s="193"/>
      <c r="D186" s="59">
        <v>157498</v>
      </c>
      <c r="E186" s="53">
        <v>141402</v>
      </c>
      <c r="F186" s="53">
        <v>148528</v>
      </c>
      <c r="G186" s="53">
        <v>88721</v>
      </c>
      <c r="H186" s="53">
        <v>102770</v>
      </c>
      <c r="I186" s="99"/>
    </row>
    <row r="187" spans="1:12" ht="13.5" customHeight="1" x14ac:dyDescent="0.15">
      <c r="A187" s="197"/>
      <c r="B187" s="193" t="s">
        <v>58</v>
      </c>
      <c r="C187" s="193"/>
      <c r="D187" s="59">
        <v>6161414</v>
      </c>
      <c r="E187" s="53">
        <v>6092975</v>
      </c>
      <c r="F187" s="53">
        <v>6883639</v>
      </c>
      <c r="G187" s="53">
        <v>6764322</v>
      </c>
      <c r="H187" s="53">
        <v>7156000</v>
      </c>
      <c r="I187" s="99"/>
    </row>
    <row r="188" spans="1:12" x14ac:dyDescent="0.15">
      <c r="A188" s="197"/>
      <c r="B188" s="193" t="s">
        <v>61</v>
      </c>
      <c r="C188" s="193"/>
      <c r="D188" s="59">
        <v>5886433</v>
      </c>
      <c r="E188" s="53">
        <v>5102319</v>
      </c>
      <c r="F188" s="53">
        <v>5389569</v>
      </c>
      <c r="G188" s="53">
        <v>568406</v>
      </c>
      <c r="H188" s="53">
        <v>5881</v>
      </c>
      <c r="I188" s="99"/>
    </row>
    <row r="189" spans="1:12" x14ac:dyDescent="0.15">
      <c r="A189" s="197"/>
      <c r="B189" s="204" t="s">
        <v>106</v>
      </c>
      <c r="C189" s="209"/>
      <c r="D189" s="112"/>
      <c r="E189" s="89"/>
      <c r="F189" s="89"/>
      <c r="G189" s="53">
        <v>488895</v>
      </c>
      <c r="H189" s="53">
        <v>515933</v>
      </c>
      <c r="I189" s="99"/>
    </row>
    <row r="190" spans="1:12" x14ac:dyDescent="0.15">
      <c r="A190" s="197"/>
      <c r="B190" s="193" t="s">
        <v>88</v>
      </c>
      <c r="C190" s="193"/>
      <c r="D190" s="59">
        <v>3610863</v>
      </c>
      <c r="E190" s="53">
        <v>3630229</v>
      </c>
      <c r="F190" s="53">
        <v>3872486</v>
      </c>
      <c r="G190" s="53">
        <v>4003027</v>
      </c>
      <c r="H190" s="53">
        <v>4221784</v>
      </c>
      <c r="I190" s="99"/>
    </row>
    <row r="191" spans="1:12" x14ac:dyDescent="0.15">
      <c r="A191" s="197"/>
      <c r="B191" s="193" t="s">
        <v>59</v>
      </c>
      <c r="C191" s="193"/>
      <c r="D191" s="59">
        <v>491654</v>
      </c>
      <c r="E191" s="53">
        <v>304635</v>
      </c>
      <c r="F191" s="53">
        <v>155703</v>
      </c>
      <c r="G191" s="53">
        <v>178515</v>
      </c>
      <c r="H191" s="53">
        <v>0</v>
      </c>
      <c r="I191" s="99"/>
    </row>
    <row r="192" spans="1:12" x14ac:dyDescent="0.15">
      <c r="A192" s="197"/>
      <c r="B192" s="193" t="s">
        <v>62</v>
      </c>
      <c r="C192" s="193"/>
      <c r="D192" s="59">
        <v>2916666</v>
      </c>
      <c r="E192" s="53">
        <v>2645685</v>
      </c>
      <c r="F192" s="53">
        <v>2709558</v>
      </c>
      <c r="G192" s="53">
        <v>2538822</v>
      </c>
      <c r="H192" s="53">
        <v>2816966</v>
      </c>
      <c r="I192" s="99"/>
    </row>
    <row r="193" spans="1:9" ht="13.5" customHeight="1" x14ac:dyDescent="0.15">
      <c r="A193" s="197"/>
      <c r="B193" s="193" t="s">
        <v>64</v>
      </c>
      <c r="C193" s="193"/>
      <c r="D193" s="59">
        <v>20075</v>
      </c>
      <c r="E193" s="53">
        <v>20120</v>
      </c>
      <c r="F193" s="53">
        <v>19548</v>
      </c>
      <c r="G193" s="53">
        <v>19055</v>
      </c>
      <c r="H193" s="53">
        <v>17474</v>
      </c>
      <c r="I193" s="99"/>
    </row>
    <row r="194" spans="1:9" ht="15" customHeight="1" x14ac:dyDescent="0.15">
      <c r="A194" s="197"/>
      <c r="B194" s="193" t="s">
        <v>63</v>
      </c>
      <c r="C194" s="193"/>
      <c r="D194" s="59">
        <v>81262</v>
      </c>
      <c r="E194" s="53">
        <v>91183</v>
      </c>
      <c r="F194" s="53">
        <v>75819</v>
      </c>
      <c r="G194" s="53">
        <v>83062</v>
      </c>
      <c r="H194" s="53">
        <v>75179</v>
      </c>
      <c r="I194" s="99"/>
    </row>
    <row r="195" spans="1:9" x14ac:dyDescent="0.15">
      <c r="A195" s="198"/>
      <c r="B195" s="193" t="s">
        <v>71</v>
      </c>
      <c r="C195" s="193"/>
      <c r="D195" s="59">
        <v>29868</v>
      </c>
      <c r="E195" s="53">
        <v>25582</v>
      </c>
      <c r="F195" s="53">
        <v>24250</v>
      </c>
      <c r="G195" s="53">
        <v>26913</v>
      </c>
      <c r="H195" s="53">
        <v>26257</v>
      </c>
      <c r="I195" s="99"/>
    </row>
    <row r="196" spans="1:9" x14ac:dyDescent="0.15">
      <c r="A196" s="196" t="s">
        <v>70</v>
      </c>
      <c r="B196" s="206" t="s">
        <v>68</v>
      </c>
      <c r="C196" s="1" t="s">
        <v>2</v>
      </c>
      <c r="D196" s="59">
        <v>1931419</v>
      </c>
      <c r="E196" s="53">
        <f>SUM(E197:E198)</f>
        <v>2137871</v>
      </c>
      <c r="F196" s="53">
        <f>SUM(F197:F198)</f>
        <v>2171867</v>
      </c>
      <c r="G196" s="53">
        <f>SUM(G197:G198)</f>
        <v>2294944</v>
      </c>
      <c r="H196" s="53">
        <f>SUM(H197:H198)</f>
        <v>2215283</v>
      </c>
      <c r="I196" s="99"/>
    </row>
    <row r="197" spans="1:9" x14ac:dyDescent="0.15">
      <c r="A197" s="197"/>
      <c r="B197" s="206"/>
      <c r="C197" s="1" t="s">
        <v>87</v>
      </c>
      <c r="D197" s="59">
        <v>1343648</v>
      </c>
      <c r="E197" s="53">
        <v>1374284</v>
      </c>
      <c r="F197" s="53">
        <v>1430338</v>
      </c>
      <c r="G197" s="53">
        <v>1365916</v>
      </c>
      <c r="H197" s="53">
        <v>1452692</v>
      </c>
      <c r="I197" s="99"/>
    </row>
    <row r="198" spans="1:9" x14ac:dyDescent="0.15">
      <c r="A198" s="197"/>
      <c r="B198" s="206"/>
      <c r="C198" s="1" t="s">
        <v>86</v>
      </c>
      <c r="D198" s="59">
        <v>587771</v>
      </c>
      <c r="E198" s="53">
        <v>763587</v>
      </c>
      <c r="F198" s="53">
        <v>741529</v>
      </c>
      <c r="G198" s="53">
        <v>929028</v>
      </c>
      <c r="H198" s="53">
        <v>762591</v>
      </c>
      <c r="I198" s="99"/>
    </row>
    <row r="199" spans="1:9" x14ac:dyDescent="0.15">
      <c r="A199" s="197"/>
      <c r="B199" s="206" t="s">
        <v>69</v>
      </c>
      <c r="C199" s="1" t="s">
        <v>2</v>
      </c>
      <c r="D199" s="59">
        <v>8342323</v>
      </c>
      <c r="E199" s="53">
        <f>SUM(E200:E201)</f>
        <v>7616347</v>
      </c>
      <c r="F199" s="53">
        <f>SUM(F200:F201)</f>
        <v>6905516</v>
      </c>
      <c r="G199" s="90">
        <f>SUM(G200:G201)</f>
        <v>6245494</v>
      </c>
      <c r="H199" s="90">
        <f>SUM(H200:H201)</f>
        <v>5929578</v>
      </c>
      <c r="I199" s="96"/>
    </row>
    <row r="200" spans="1:9" x14ac:dyDescent="0.15">
      <c r="A200" s="197"/>
      <c r="B200" s="206"/>
      <c r="C200" s="1" t="s">
        <v>87</v>
      </c>
      <c r="D200" s="59">
        <v>7596501</v>
      </c>
      <c r="E200" s="53">
        <v>6784146</v>
      </c>
      <c r="F200" s="53">
        <v>5965924</v>
      </c>
      <c r="G200" s="53">
        <v>5822171</v>
      </c>
      <c r="H200" s="53">
        <v>5697713</v>
      </c>
      <c r="I200" s="99"/>
    </row>
    <row r="201" spans="1:9" ht="15" customHeight="1" x14ac:dyDescent="0.15">
      <c r="A201" s="198"/>
      <c r="B201" s="206"/>
      <c r="C201" s="1" t="s">
        <v>86</v>
      </c>
      <c r="D201" s="59">
        <v>745822</v>
      </c>
      <c r="E201" s="53">
        <v>832201</v>
      </c>
      <c r="F201" s="53">
        <v>939592</v>
      </c>
      <c r="G201" s="53">
        <v>423323</v>
      </c>
      <c r="H201" s="53">
        <v>231865</v>
      </c>
      <c r="I201" s="99"/>
    </row>
    <row r="202" spans="1:9" ht="15" customHeight="1" x14ac:dyDescent="0.15">
      <c r="A202" t="s">
        <v>253</v>
      </c>
    </row>
    <row r="215" spans="2:9" x14ac:dyDescent="0.15">
      <c r="B215" s="98"/>
      <c r="C215" s="95"/>
      <c r="D215" s="108"/>
      <c r="E215" s="108"/>
      <c r="F215" s="99"/>
      <c r="H215" s="99"/>
      <c r="I215" s="99"/>
    </row>
    <row r="216" spans="2:9" x14ac:dyDescent="0.15">
      <c r="B216" s="98"/>
      <c r="C216" s="95"/>
      <c r="D216" s="108"/>
      <c r="E216" s="108"/>
      <c r="F216" s="99"/>
      <c r="H216" s="99"/>
      <c r="I216" s="99"/>
    </row>
    <row r="217" spans="2:9" x14ac:dyDescent="0.15">
      <c r="B217" s="98"/>
      <c r="C217" s="95"/>
      <c r="D217" s="108"/>
      <c r="E217" s="108"/>
      <c r="F217" s="99"/>
      <c r="H217" s="99"/>
      <c r="I217" s="99"/>
    </row>
    <row r="218" spans="2:9" x14ac:dyDescent="0.15">
      <c r="B218" s="98"/>
      <c r="C218" s="95"/>
      <c r="D218" s="108"/>
      <c r="E218" s="108"/>
      <c r="F218" s="99"/>
      <c r="H218" s="99"/>
      <c r="I218" s="99"/>
    </row>
    <row r="219" spans="2:9" x14ac:dyDescent="0.15">
      <c r="B219" s="98"/>
      <c r="C219" s="95"/>
      <c r="D219" s="108"/>
      <c r="E219" s="108"/>
      <c r="F219" s="99"/>
      <c r="H219" s="99"/>
      <c r="I219" s="99"/>
    </row>
    <row r="220" spans="2:9" x14ac:dyDescent="0.15">
      <c r="D220" s="216"/>
      <c r="E220" s="216"/>
    </row>
    <row r="221" spans="2:9" x14ac:dyDescent="0.15">
      <c r="D221" s="216"/>
      <c r="E221" s="216"/>
    </row>
    <row r="222" spans="2:9" x14ac:dyDescent="0.15">
      <c r="D222" s="216"/>
      <c r="E222" s="216"/>
    </row>
    <row r="223" spans="2:9" x14ac:dyDescent="0.15">
      <c r="D223" s="216"/>
      <c r="E223" s="216"/>
    </row>
  </sheetData>
  <sheetProtection formatCells="0" insertColumns="0" insertRows="0"/>
  <mergeCells count="169">
    <mergeCell ref="L83:N83"/>
    <mergeCell ref="B94:C94"/>
    <mergeCell ref="B95:C95"/>
    <mergeCell ref="B96:B98"/>
    <mergeCell ref="B102:B104"/>
    <mergeCell ref="A84:C84"/>
    <mergeCell ref="A85:A95"/>
    <mergeCell ref="B85:C85"/>
    <mergeCell ref="B86:C86"/>
    <mergeCell ref="B87:C87"/>
    <mergeCell ref="B92:C92"/>
    <mergeCell ref="B91:C91"/>
    <mergeCell ref="B88:C88"/>
    <mergeCell ref="B89:C89"/>
    <mergeCell ref="B90:C90"/>
    <mergeCell ref="B99:B101"/>
    <mergeCell ref="B93:C93"/>
    <mergeCell ref="D223:E223"/>
    <mergeCell ref="D220:E220"/>
    <mergeCell ref="B61:C61"/>
    <mergeCell ref="B62:C62"/>
    <mergeCell ref="B63:C63"/>
    <mergeCell ref="B64:C64"/>
    <mergeCell ref="B65:C65"/>
    <mergeCell ref="B66:C66"/>
    <mergeCell ref="B67:C67"/>
    <mergeCell ref="B68:C68"/>
    <mergeCell ref="B69:C69"/>
    <mergeCell ref="B70:B72"/>
    <mergeCell ref="B76:B78"/>
    <mergeCell ref="B79:B81"/>
    <mergeCell ref="B73:B75"/>
    <mergeCell ref="B105:B107"/>
    <mergeCell ref="D222:E222"/>
    <mergeCell ref="B144:C144"/>
    <mergeCell ref="B145:C145"/>
    <mergeCell ref="B179:B181"/>
    <mergeCell ref="A164:C164"/>
    <mergeCell ref="A165:A175"/>
    <mergeCell ref="B165:C165"/>
    <mergeCell ref="B166:C166"/>
    <mergeCell ref="A58:C58"/>
    <mergeCell ref="A59:A69"/>
    <mergeCell ref="B59:C59"/>
    <mergeCell ref="B60:C60"/>
    <mergeCell ref="B143:C143"/>
    <mergeCell ref="B119:C119"/>
    <mergeCell ref="B120:C120"/>
    <mergeCell ref="B121:C121"/>
    <mergeCell ref="B122:C122"/>
    <mergeCell ref="B140:C140"/>
    <mergeCell ref="A70:A81"/>
    <mergeCell ref="A96:A107"/>
    <mergeCell ref="A112:C112"/>
    <mergeCell ref="B113:C113"/>
    <mergeCell ref="B114:C114"/>
    <mergeCell ref="B115:C115"/>
    <mergeCell ref="B139:C139"/>
    <mergeCell ref="A147:A155"/>
    <mergeCell ref="B147:B149"/>
    <mergeCell ref="D221:E221"/>
    <mergeCell ref="A113:A123"/>
    <mergeCell ref="B123:C123"/>
    <mergeCell ref="A136:A146"/>
    <mergeCell ref="B146:C146"/>
    <mergeCell ref="B116:C116"/>
    <mergeCell ref="B117:C117"/>
    <mergeCell ref="B118:C118"/>
    <mergeCell ref="A124:A132"/>
    <mergeCell ref="B124:B126"/>
    <mergeCell ref="B141:C141"/>
    <mergeCell ref="A135:C135"/>
    <mergeCell ref="B136:C136"/>
    <mergeCell ref="B137:C137"/>
    <mergeCell ref="B138:C138"/>
    <mergeCell ref="B150:B152"/>
    <mergeCell ref="B142:C142"/>
    <mergeCell ref="B173:C173"/>
    <mergeCell ref="B174:C174"/>
    <mergeCell ref="B175:C175"/>
    <mergeCell ref="A176:A181"/>
    <mergeCell ref="B176:B178"/>
    <mergeCell ref="M112:O112"/>
    <mergeCell ref="N113:O113"/>
    <mergeCell ref="N114:O114"/>
    <mergeCell ref="N115:O115"/>
    <mergeCell ref="N116:O116"/>
    <mergeCell ref="N117:O117"/>
    <mergeCell ref="N139:O139"/>
    <mergeCell ref="N120:O120"/>
    <mergeCell ref="N121:O121"/>
    <mergeCell ref="N118:O118"/>
    <mergeCell ref="N119:O119"/>
    <mergeCell ref="N122:O122"/>
    <mergeCell ref="N123:N125"/>
    <mergeCell ref="N140:O140"/>
    <mergeCell ref="N141:O141"/>
    <mergeCell ref="B130:B132"/>
    <mergeCell ref="B127:B129"/>
    <mergeCell ref="B153:B155"/>
    <mergeCell ref="N145:N147"/>
    <mergeCell ref="N151:N153"/>
    <mergeCell ref="M134:O134"/>
    <mergeCell ref="N135:O135"/>
    <mergeCell ref="N136:O136"/>
    <mergeCell ref="N137:O137"/>
    <mergeCell ref="N138:O138"/>
    <mergeCell ref="N129:N131"/>
    <mergeCell ref="N142:O142"/>
    <mergeCell ref="N143:O143"/>
    <mergeCell ref="N144:O144"/>
    <mergeCell ref="B167:C167"/>
    <mergeCell ref="B168:C168"/>
    <mergeCell ref="B169:C169"/>
    <mergeCell ref="B170:C170"/>
    <mergeCell ref="B171:C171"/>
    <mergeCell ref="B172:C172"/>
    <mergeCell ref="B193:C193"/>
    <mergeCell ref="B194:C194"/>
    <mergeCell ref="B195:C195"/>
    <mergeCell ref="A196:A201"/>
    <mergeCell ref="B196:B198"/>
    <mergeCell ref="B199:B201"/>
    <mergeCell ref="A184:C184"/>
    <mergeCell ref="A185:A195"/>
    <mergeCell ref="B185:C185"/>
    <mergeCell ref="B186:C186"/>
    <mergeCell ref="B187:C187"/>
    <mergeCell ref="B188:C188"/>
    <mergeCell ref="B189:C189"/>
    <mergeCell ref="B190:C190"/>
    <mergeCell ref="B191:C191"/>
    <mergeCell ref="B192:C192"/>
    <mergeCell ref="B13:C13"/>
    <mergeCell ref="B14:C14"/>
    <mergeCell ref="B15:C15"/>
    <mergeCell ref="A16:A27"/>
    <mergeCell ref="B16:B18"/>
    <mergeCell ref="B19:B21"/>
    <mergeCell ref="B22:B24"/>
    <mergeCell ref="B25:B27"/>
    <mergeCell ref="A4:C4"/>
    <mergeCell ref="A5:A15"/>
    <mergeCell ref="B5:C5"/>
    <mergeCell ref="B6:C6"/>
    <mergeCell ref="B7:C7"/>
    <mergeCell ref="B8:C8"/>
    <mergeCell ref="B9:C9"/>
    <mergeCell ref="B10:C10"/>
    <mergeCell ref="B11:C11"/>
    <mergeCell ref="B12:C12"/>
    <mergeCell ref="B39:C39"/>
    <mergeCell ref="B40:C40"/>
    <mergeCell ref="B41:C41"/>
    <mergeCell ref="A42:A53"/>
    <mergeCell ref="B42:B44"/>
    <mergeCell ref="B45:B47"/>
    <mergeCell ref="B48:B50"/>
    <mergeCell ref="B51:B53"/>
    <mergeCell ref="A30:C30"/>
    <mergeCell ref="A31:A41"/>
    <mergeCell ref="B31:C31"/>
    <mergeCell ref="B32:C32"/>
    <mergeCell ref="B33:C33"/>
    <mergeCell ref="B34:C34"/>
    <mergeCell ref="B35:C35"/>
    <mergeCell ref="B36:C36"/>
    <mergeCell ref="B37:C37"/>
    <mergeCell ref="B38:C38"/>
  </mergeCells>
  <phoneticPr fontId="3"/>
  <pageMargins left="1.299212598425197" right="0" top="0.78740157480314965" bottom="0.59055118110236227" header="0.51181102362204722" footer="0.51181102362204722"/>
  <pageSetup paperSize="9" scale="74" orientation="landscape" r:id="rId1"/>
  <headerFooter scaleWithDoc="0" alignWithMargins="0">
    <oddFooter>&amp;A</oddFooter>
  </headerFooter>
  <rowBreaks count="2" manualBreakCount="2">
    <brk id="108" max="10" man="1"/>
    <brk id="54" max="10" man="1"/>
  </rowBreaks>
  <colBreaks count="2" manualBreakCount="2">
    <brk id="11" min="206" max="430" man="1"/>
    <brk id="1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A4E2-2AF9-4684-989D-92E93F15B112}">
  <dimension ref="A1:W113"/>
  <sheetViews>
    <sheetView view="pageBreakPreview" zoomScaleNormal="100" zoomScaleSheetLayoutView="100" workbookViewId="0"/>
  </sheetViews>
  <sheetFormatPr defaultRowHeight="13.5" x14ac:dyDescent="0.15"/>
  <cols>
    <col min="1" max="1" width="11.625" customWidth="1"/>
    <col min="3" max="11" width="12.875" customWidth="1"/>
    <col min="12" max="12" width="11.625" customWidth="1"/>
  </cols>
  <sheetData>
    <row r="1" spans="1:12" s="2" customFormat="1" ht="17.25" customHeight="1" x14ac:dyDescent="0.2">
      <c r="A1" s="3" t="s">
        <v>133</v>
      </c>
    </row>
    <row r="2" spans="1:12" s="2" customFormat="1" ht="12.95" customHeight="1" x14ac:dyDescent="0.2"/>
    <row r="3" spans="1:12" s="2" customFormat="1" ht="17.100000000000001" customHeight="1" x14ac:dyDescent="0.2">
      <c r="A3"/>
      <c r="B3"/>
      <c r="C3"/>
      <c r="D3"/>
      <c r="E3"/>
      <c r="F3"/>
      <c r="G3"/>
      <c r="H3"/>
      <c r="I3"/>
      <c r="J3"/>
      <c r="K3" s="10"/>
      <c r="L3" s="85" t="s">
        <v>295</v>
      </c>
    </row>
    <row r="4" spans="1:12" s="2" customFormat="1" ht="17.100000000000001" customHeight="1" x14ac:dyDescent="0.2">
      <c r="A4" s="191" t="s">
        <v>72</v>
      </c>
      <c r="B4" s="191" t="s">
        <v>0</v>
      </c>
      <c r="C4" s="191" t="s">
        <v>2</v>
      </c>
      <c r="D4" s="202" t="s">
        <v>75</v>
      </c>
      <c r="E4" s="207"/>
      <c r="F4" s="191" t="s">
        <v>76</v>
      </c>
      <c r="G4" s="221" t="s">
        <v>77</v>
      </c>
      <c r="H4" s="222"/>
      <c r="I4" s="191" t="s">
        <v>78</v>
      </c>
      <c r="J4" s="191" t="s">
        <v>79</v>
      </c>
      <c r="K4" s="220" t="s">
        <v>80</v>
      </c>
      <c r="L4" s="191" t="s">
        <v>95</v>
      </c>
    </row>
    <row r="5" spans="1:12" s="2" customFormat="1" ht="17.100000000000001" customHeight="1" x14ac:dyDescent="0.2">
      <c r="A5" s="191"/>
      <c r="B5" s="191"/>
      <c r="C5" s="191"/>
      <c r="D5" s="42" t="s">
        <v>73</v>
      </c>
      <c r="E5" s="42" t="s">
        <v>74</v>
      </c>
      <c r="F5" s="191"/>
      <c r="G5" s="115" t="s">
        <v>77</v>
      </c>
      <c r="H5" s="115" t="s">
        <v>257</v>
      </c>
      <c r="I5" s="191"/>
      <c r="J5" s="191"/>
      <c r="K5" s="220"/>
      <c r="L5" s="191"/>
    </row>
    <row r="6" spans="1:12" s="2" customFormat="1" ht="17.100000000000001" customHeight="1" x14ac:dyDescent="0.2">
      <c r="A6" s="191" t="s">
        <v>310</v>
      </c>
      <c r="B6" s="1" t="s">
        <v>81</v>
      </c>
      <c r="C6" s="44">
        <v>15875537</v>
      </c>
      <c r="D6" s="44">
        <v>5121777</v>
      </c>
      <c r="E6" s="44">
        <v>1075493</v>
      </c>
      <c r="F6" s="44">
        <v>7326425</v>
      </c>
      <c r="G6" s="44">
        <v>337817</v>
      </c>
      <c r="H6" s="44">
        <v>21311</v>
      </c>
      <c r="I6" s="44">
        <v>645916</v>
      </c>
      <c r="J6" s="44">
        <v>1346798</v>
      </c>
      <c r="K6" s="116"/>
      <c r="L6" s="117">
        <v>0</v>
      </c>
    </row>
    <row r="7" spans="1:12" s="2" customFormat="1" ht="17.100000000000001" customHeight="1" x14ac:dyDescent="0.2">
      <c r="A7" s="192"/>
      <c r="B7" s="1" t="s">
        <v>82</v>
      </c>
      <c r="C7" s="44">
        <v>15427563</v>
      </c>
      <c r="D7" s="44">
        <v>4893392</v>
      </c>
      <c r="E7" s="44">
        <v>1070592</v>
      </c>
      <c r="F7" s="44">
        <v>7160429</v>
      </c>
      <c r="G7" s="44">
        <v>320799</v>
      </c>
      <c r="H7" s="44">
        <v>21311</v>
      </c>
      <c r="I7" s="44">
        <v>645916</v>
      </c>
      <c r="J7" s="44">
        <v>1315124</v>
      </c>
      <c r="K7" s="116"/>
      <c r="L7" s="117">
        <v>0</v>
      </c>
    </row>
    <row r="8" spans="1:12" s="2" customFormat="1" ht="17.100000000000001" customHeight="1" x14ac:dyDescent="0.2">
      <c r="A8" s="192"/>
      <c r="B8" s="1" t="s">
        <v>83</v>
      </c>
      <c r="C8" s="118">
        <f t="shared" ref="C8:J8" si="0">C7/C6</f>
        <v>0.97178211987411822</v>
      </c>
      <c r="D8" s="118">
        <f t="shared" si="0"/>
        <v>0.95540903088908402</v>
      </c>
      <c r="E8" s="118">
        <f t="shared" si="0"/>
        <v>0.9954430200847425</v>
      </c>
      <c r="F8" s="118">
        <f t="shared" si="0"/>
        <v>0.97734283774146324</v>
      </c>
      <c r="G8" s="118">
        <f t="shared" si="0"/>
        <v>0.94962361278443652</v>
      </c>
      <c r="H8" s="118">
        <f t="shared" si="0"/>
        <v>1</v>
      </c>
      <c r="I8" s="118">
        <f t="shared" si="0"/>
        <v>1</v>
      </c>
      <c r="J8" s="118">
        <f t="shared" si="0"/>
        <v>0.97648199655776147</v>
      </c>
      <c r="K8" s="116"/>
      <c r="L8" s="118">
        <v>0</v>
      </c>
    </row>
    <row r="9" spans="1:12" s="2" customFormat="1" ht="17.100000000000001" customHeight="1" x14ac:dyDescent="0.2">
      <c r="A9" s="191" t="s">
        <v>315</v>
      </c>
      <c r="B9" s="1" t="s">
        <v>81</v>
      </c>
      <c r="C9" s="44">
        <v>16023885</v>
      </c>
      <c r="D9" s="44">
        <v>5226031</v>
      </c>
      <c r="E9" s="44">
        <v>1009355</v>
      </c>
      <c r="F9" s="44">
        <v>7411167</v>
      </c>
      <c r="G9" s="44">
        <v>17183</v>
      </c>
      <c r="H9" s="44">
        <v>346966</v>
      </c>
      <c r="I9" s="44">
        <v>649018</v>
      </c>
      <c r="J9" s="44">
        <v>1364165</v>
      </c>
      <c r="K9" s="116"/>
      <c r="L9" s="117">
        <v>0</v>
      </c>
    </row>
    <row r="10" spans="1:12" s="2" customFormat="1" ht="17.100000000000001" customHeight="1" x14ac:dyDescent="0.2">
      <c r="A10" s="192"/>
      <c r="B10" s="1" t="s">
        <v>82</v>
      </c>
      <c r="C10" s="44">
        <v>15691996</v>
      </c>
      <c r="D10" s="44">
        <v>5046568</v>
      </c>
      <c r="E10" s="44">
        <v>1006221</v>
      </c>
      <c r="F10" s="44">
        <v>7298304</v>
      </c>
      <c r="G10" s="44">
        <v>17183</v>
      </c>
      <c r="H10" s="44">
        <v>331352</v>
      </c>
      <c r="I10" s="44">
        <v>649018</v>
      </c>
      <c r="J10" s="44">
        <v>1343350</v>
      </c>
      <c r="K10" s="116"/>
      <c r="L10" s="117">
        <v>0</v>
      </c>
    </row>
    <row r="11" spans="1:12" s="2" customFormat="1" ht="17.100000000000001" customHeight="1" x14ac:dyDescent="0.2">
      <c r="A11" s="192"/>
      <c r="B11" s="1" t="s">
        <v>83</v>
      </c>
      <c r="C11" s="118">
        <f t="shared" ref="C11:J11" si="1">C10/C9</f>
        <v>0.97928785684620179</v>
      </c>
      <c r="D11" s="118">
        <f t="shared" si="1"/>
        <v>0.96565979038394534</v>
      </c>
      <c r="E11" s="118">
        <f t="shared" si="1"/>
        <v>0.99689504683684138</v>
      </c>
      <c r="F11" s="118">
        <f t="shared" si="1"/>
        <v>0.98477122428896824</v>
      </c>
      <c r="G11" s="118">
        <f t="shared" si="1"/>
        <v>1</v>
      </c>
      <c r="H11" s="118">
        <f t="shared" si="1"/>
        <v>0.95499847247280711</v>
      </c>
      <c r="I11" s="118">
        <f t="shared" si="1"/>
        <v>1</v>
      </c>
      <c r="J11" s="118">
        <f t="shared" si="1"/>
        <v>0.98474158184677074</v>
      </c>
      <c r="K11" s="116"/>
      <c r="L11" s="118">
        <v>0</v>
      </c>
    </row>
    <row r="12" spans="1:12" s="2" customFormat="1" ht="17.100000000000001" customHeight="1" x14ac:dyDescent="0.2">
      <c r="A12" s="191" t="s">
        <v>319</v>
      </c>
      <c r="B12" s="1" t="s">
        <v>81</v>
      </c>
      <c r="C12" s="44">
        <v>15754694</v>
      </c>
      <c r="D12" s="44">
        <v>4920969</v>
      </c>
      <c r="E12" s="44">
        <v>1020833</v>
      </c>
      <c r="F12" s="44">
        <v>7447882</v>
      </c>
      <c r="G12" s="44">
        <v>354741</v>
      </c>
      <c r="H12" s="44">
        <v>22761</v>
      </c>
      <c r="I12" s="44">
        <v>629770</v>
      </c>
      <c r="J12" s="44">
        <v>1357738</v>
      </c>
      <c r="K12" s="116"/>
      <c r="L12" s="117">
        <v>0</v>
      </c>
    </row>
    <row r="13" spans="1:12" s="2" customFormat="1" ht="17.100000000000001" customHeight="1" x14ac:dyDescent="0.2">
      <c r="A13" s="192"/>
      <c r="B13" s="1" t="s">
        <v>82</v>
      </c>
      <c r="C13" s="44">
        <v>15452925</v>
      </c>
      <c r="D13" s="44">
        <v>4760448</v>
      </c>
      <c r="E13" s="44">
        <v>1017242</v>
      </c>
      <c r="F13" s="44">
        <v>7343412</v>
      </c>
      <c r="G13" s="44">
        <v>340629</v>
      </c>
      <c r="H13" s="44">
        <v>22761</v>
      </c>
      <c r="I13" s="44">
        <v>629770</v>
      </c>
      <c r="J13" s="44">
        <v>1338663</v>
      </c>
      <c r="K13" s="116"/>
      <c r="L13" s="117">
        <v>0</v>
      </c>
    </row>
    <row r="14" spans="1:12" s="2" customFormat="1" ht="17.100000000000001" customHeight="1" x14ac:dyDescent="0.2">
      <c r="A14" s="192"/>
      <c r="B14" s="1" t="s">
        <v>83</v>
      </c>
      <c r="C14" s="118">
        <f t="shared" ref="C14:J14" si="2">C13/C12</f>
        <v>0.98084577206006029</v>
      </c>
      <c r="D14" s="118">
        <f t="shared" si="2"/>
        <v>0.96738020499621113</v>
      </c>
      <c r="E14" s="118">
        <f t="shared" si="2"/>
        <v>0.99648228456564392</v>
      </c>
      <c r="F14" s="118">
        <f t="shared" si="2"/>
        <v>0.98597319345285006</v>
      </c>
      <c r="G14" s="118">
        <f t="shared" si="2"/>
        <v>0.96021886390352396</v>
      </c>
      <c r="H14" s="118">
        <f t="shared" si="2"/>
        <v>1</v>
      </c>
      <c r="I14" s="118">
        <f t="shared" si="2"/>
        <v>1</v>
      </c>
      <c r="J14" s="118">
        <f t="shared" si="2"/>
        <v>0.98595089774315814</v>
      </c>
      <c r="K14" s="116"/>
      <c r="L14" s="118">
        <v>0</v>
      </c>
    </row>
    <row r="15" spans="1:12" s="2" customFormat="1" ht="17.100000000000001" customHeight="1" x14ac:dyDescent="0.2">
      <c r="A15" s="191" t="s">
        <v>323</v>
      </c>
      <c r="B15" s="1" t="s">
        <v>81</v>
      </c>
      <c r="C15" s="44">
        <v>16704528</v>
      </c>
      <c r="D15" s="44">
        <v>5562773</v>
      </c>
      <c r="E15" s="44">
        <v>984036</v>
      </c>
      <c r="F15" s="44">
        <v>7755527</v>
      </c>
      <c r="G15" s="44">
        <v>361723</v>
      </c>
      <c r="H15" s="44">
        <v>25265</v>
      </c>
      <c r="I15" s="44">
        <v>628390</v>
      </c>
      <c r="J15" s="44">
        <v>1386814</v>
      </c>
      <c r="K15" s="116"/>
      <c r="L15" s="117">
        <v>0</v>
      </c>
    </row>
    <row r="16" spans="1:12" s="2" customFormat="1" ht="17.100000000000001" customHeight="1" x14ac:dyDescent="0.2">
      <c r="A16" s="192"/>
      <c r="B16" s="1" t="s">
        <v>82</v>
      </c>
      <c r="C16" s="44">
        <v>16400895</v>
      </c>
      <c r="D16" s="44">
        <v>5426539</v>
      </c>
      <c r="E16" s="44">
        <v>974326</v>
      </c>
      <c r="F16" s="44">
        <v>7631775</v>
      </c>
      <c r="G16" s="44">
        <v>349949</v>
      </c>
      <c r="H16" s="44">
        <v>25265</v>
      </c>
      <c r="I16" s="44">
        <v>628390</v>
      </c>
      <c r="J16" s="44">
        <v>1364651</v>
      </c>
      <c r="K16" s="116"/>
      <c r="L16" s="117">
        <v>0</v>
      </c>
    </row>
    <row r="17" spans="1:12" s="2" customFormat="1" ht="17.100000000000001" customHeight="1" x14ac:dyDescent="0.2">
      <c r="A17" s="192"/>
      <c r="B17" s="1" t="s">
        <v>83</v>
      </c>
      <c r="C17" s="118">
        <f t="shared" ref="C17:J17" si="3">C16/C15</f>
        <v>0.98182331161946035</v>
      </c>
      <c r="D17" s="118">
        <f t="shared" si="3"/>
        <v>0.9755096963331058</v>
      </c>
      <c r="E17" s="118">
        <f t="shared" si="3"/>
        <v>0.99013247482815669</v>
      </c>
      <c r="F17" s="118">
        <f t="shared" si="3"/>
        <v>0.98404337964396227</v>
      </c>
      <c r="G17" s="118">
        <f t="shared" si="3"/>
        <v>0.9674502312543023</v>
      </c>
      <c r="H17" s="118">
        <f t="shared" si="3"/>
        <v>1</v>
      </c>
      <c r="I17" s="118">
        <f t="shared" si="3"/>
        <v>1</v>
      </c>
      <c r="J17" s="118">
        <f t="shared" si="3"/>
        <v>0.98401876531387766</v>
      </c>
      <c r="K17" s="116"/>
      <c r="L17" s="119">
        <v>0</v>
      </c>
    </row>
    <row r="18" spans="1:12" s="2" customFormat="1" ht="17.100000000000001" customHeight="1" x14ac:dyDescent="0.2">
      <c r="A18" t="s">
        <v>253</v>
      </c>
      <c r="G18" t="s">
        <v>84</v>
      </c>
      <c r="H18"/>
    </row>
    <row r="19" spans="1:12" s="2" customFormat="1" ht="17.100000000000001" customHeight="1" x14ac:dyDescent="0.2">
      <c r="G19" t="s">
        <v>85</v>
      </c>
      <c r="H19"/>
    </row>
    <row r="20" spans="1:12" s="2" customFormat="1" ht="17.25" x14ac:dyDescent="0.2">
      <c r="H20"/>
    </row>
    <row r="21" spans="1:12" s="2" customFormat="1" ht="17.25" x14ac:dyDescent="0.2">
      <c r="G21"/>
      <c r="H21"/>
    </row>
    <row r="22" spans="1:12" s="2" customFormat="1" ht="12.95" customHeight="1" x14ac:dyDescent="0.2"/>
    <row r="23" spans="1:12" s="2" customFormat="1" ht="12.95" customHeight="1" x14ac:dyDescent="0.2"/>
    <row r="24" spans="1:12" s="2" customFormat="1" ht="12.95" customHeight="1" x14ac:dyDescent="0.2"/>
    <row r="25" spans="1:12" s="2" customFormat="1" ht="12.95" customHeight="1" x14ac:dyDescent="0.2"/>
    <row r="26" spans="1:12" s="2" customFormat="1" ht="12.95" customHeight="1" x14ac:dyDescent="0.2"/>
    <row r="27" spans="1:12" s="2" customFormat="1" ht="12.95" customHeight="1" x14ac:dyDescent="0.2"/>
    <row r="28" spans="1:12" s="2" customFormat="1" ht="12.95" customHeight="1" x14ac:dyDescent="0.2"/>
    <row r="29" spans="1:12" s="2" customFormat="1" ht="12.95" customHeight="1" x14ac:dyDescent="0.2"/>
    <row r="30" spans="1:12" s="2" customFormat="1" ht="12.95" customHeight="1" x14ac:dyDescent="0.2"/>
    <row r="31" spans="1:12" s="2" customFormat="1" ht="12.95" customHeight="1" x14ac:dyDescent="0.2"/>
    <row r="32" spans="1:12" s="2" customFormat="1" ht="12.95" customHeight="1" x14ac:dyDescent="0.2"/>
    <row r="33" spans="1:12" s="2" customFormat="1" ht="12.95" customHeight="1" x14ac:dyDescent="0.2"/>
    <row r="34" spans="1:12" s="2" customFormat="1" ht="12.95" customHeight="1" x14ac:dyDescent="0.2"/>
    <row r="35" spans="1:12" s="2" customFormat="1" ht="12.95" customHeight="1" x14ac:dyDescent="0.2"/>
    <row r="36" spans="1:12" s="2" customFormat="1" ht="12.95" customHeight="1" x14ac:dyDescent="0.2"/>
    <row r="37" spans="1:12" s="2" customFormat="1" ht="12.95" customHeight="1" x14ac:dyDescent="0.2"/>
    <row r="38" spans="1:12" s="2" customFormat="1" ht="12.95" customHeight="1" x14ac:dyDescent="0.2"/>
    <row r="39" spans="1:12" s="2" customFormat="1" ht="17.25" customHeight="1" x14ac:dyDescent="0.2">
      <c r="A39" s="3" t="s">
        <v>133</v>
      </c>
    </row>
    <row r="40" spans="1:12" s="2" customFormat="1" ht="12.95" customHeight="1" x14ac:dyDescent="0.2"/>
    <row r="41" spans="1:12" s="2" customFormat="1" ht="17.100000000000001" customHeight="1" x14ac:dyDescent="0.2">
      <c r="A41"/>
      <c r="B41"/>
      <c r="C41"/>
      <c r="D41"/>
      <c r="E41"/>
      <c r="F41"/>
      <c r="G41"/>
      <c r="H41"/>
      <c r="I41"/>
      <c r="J41"/>
      <c r="K41" s="10"/>
      <c r="L41" s="85" t="s">
        <v>295</v>
      </c>
    </row>
    <row r="42" spans="1:12" s="2" customFormat="1" ht="17.100000000000001" customHeight="1" x14ac:dyDescent="0.2">
      <c r="A42" s="191" t="s">
        <v>72</v>
      </c>
      <c r="B42" s="191" t="s">
        <v>0</v>
      </c>
      <c r="C42" s="191" t="s">
        <v>2</v>
      </c>
      <c r="D42" s="202" t="s">
        <v>75</v>
      </c>
      <c r="E42" s="207"/>
      <c r="F42" s="191" t="s">
        <v>76</v>
      </c>
      <c r="G42" s="221" t="s">
        <v>77</v>
      </c>
      <c r="H42" s="222"/>
      <c r="I42" s="191" t="s">
        <v>78</v>
      </c>
      <c r="J42" s="191" t="s">
        <v>79</v>
      </c>
      <c r="K42" s="220" t="s">
        <v>80</v>
      </c>
      <c r="L42" s="191" t="s">
        <v>95</v>
      </c>
    </row>
    <row r="43" spans="1:12" s="2" customFormat="1" ht="17.100000000000001" customHeight="1" x14ac:dyDescent="0.2">
      <c r="A43" s="191"/>
      <c r="B43" s="191"/>
      <c r="C43" s="191"/>
      <c r="D43" s="42" t="s">
        <v>73</v>
      </c>
      <c r="E43" s="42" t="s">
        <v>74</v>
      </c>
      <c r="F43" s="191"/>
      <c r="G43" s="115" t="s">
        <v>77</v>
      </c>
      <c r="H43" s="115" t="s">
        <v>257</v>
      </c>
      <c r="I43" s="191"/>
      <c r="J43" s="191"/>
      <c r="K43" s="220"/>
      <c r="L43" s="191"/>
    </row>
    <row r="44" spans="1:12" s="2" customFormat="1" ht="17.100000000000001" customHeight="1" x14ac:dyDescent="0.2">
      <c r="A44" s="191" t="s">
        <v>288</v>
      </c>
      <c r="B44" s="1" t="s">
        <v>81</v>
      </c>
      <c r="C44" s="44">
        <v>15625827</v>
      </c>
      <c r="D44" s="44">
        <v>4979410</v>
      </c>
      <c r="E44" s="44">
        <v>1614949</v>
      </c>
      <c r="F44" s="44">
        <v>6841600</v>
      </c>
      <c r="G44" s="44">
        <v>221560</v>
      </c>
      <c r="H44" s="120"/>
      <c r="I44" s="44">
        <v>634205</v>
      </c>
      <c r="J44" s="44">
        <v>1320855</v>
      </c>
      <c r="K44" s="120"/>
      <c r="L44" s="44">
        <v>13248</v>
      </c>
    </row>
    <row r="45" spans="1:12" s="2" customFormat="1" ht="17.100000000000001" customHeight="1" x14ac:dyDescent="0.2">
      <c r="A45" s="192"/>
      <c r="B45" s="1" t="s">
        <v>82</v>
      </c>
      <c r="C45" s="44">
        <v>14838913</v>
      </c>
      <c r="D45" s="44">
        <v>4585193</v>
      </c>
      <c r="E45" s="44">
        <v>1604467</v>
      </c>
      <c r="F45" s="44">
        <v>6530443</v>
      </c>
      <c r="G45" s="44">
        <v>206514</v>
      </c>
      <c r="H45" s="120"/>
      <c r="I45" s="44">
        <v>634205</v>
      </c>
      <c r="J45" s="44">
        <v>1264843</v>
      </c>
      <c r="K45" s="120"/>
      <c r="L45" s="44">
        <v>13248</v>
      </c>
    </row>
    <row r="46" spans="1:12" s="2" customFormat="1" ht="17.100000000000001" customHeight="1" x14ac:dyDescent="0.2">
      <c r="A46" s="192"/>
      <c r="B46" s="1" t="s">
        <v>83</v>
      </c>
      <c r="C46" s="118">
        <v>0.94964016944511165</v>
      </c>
      <c r="D46" s="118">
        <v>0.92083058032979814</v>
      </c>
      <c r="E46" s="118">
        <v>0.99350939255666892</v>
      </c>
      <c r="F46" s="118">
        <v>0.95451984915809163</v>
      </c>
      <c r="G46" s="118">
        <v>0.93209063007763138</v>
      </c>
      <c r="H46" s="116"/>
      <c r="I46" s="118">
        <v>1</v>
      </c>
      <c r="J46" s="118">
        <v>0.95759413410253202</v>
      </c>
      <c r="K46" s="116"/>
      <c r="L46" s="118">
        <v>1</v>
      </c>
    </row>
    <row r="47" spans="1:12" s="2" customFormat="1" ht="17.100000000000001" customHeight="1" x14ac:dyDescent="0.2">
      <c r="A47" s="191" t="s">
        <v>289</v>
      </c>
      <c r="B47" s="1" t="s">
        <v>81</v>
      </c>
      <c r="C47" s="44">
        <v>15323889</v>
      </c>
      <c r="D47" s="44">
        <v>4977933</v>
      </c>
      <c r="E47" s="44">
        <v>1482820</v>
      </c>
      <c r="F47" s="44">
        <v>6726900</v>
      </c>
      <c r="G47" s="44">
        <v>227104</v>
      </c>
      <c r="H47" s="120"/>
      <c r="I47" s="44">
        <v>619893</v>
      </c>
      <c r="J47" s="44">
        <v>1289239</v>
      </c>
      <c r="K47" s="120"/>
      <c r="L47" s="44">
        <v>0</v>
      </c>
    </row>
    <row r="48" spans="1:12" s="2" customFormat="1" ht="17.100000000000001" customHeight="1" x14ac:dyDescent="0.2">
      <c r="A48" s="192"/>
      <c r="B48" s="1" t="s">
        <v>82</v>
      </c>
      <c r="C48" s="44">
        <v>14606048</v>
      </c>
      <c r="D48" s="44">
        <v>4615044</v>
      </c>
      <c r="E48" s="44">
        <v>1474731</v>
      </c>
      <c r="F48" s="44">
        <v>6447107</v>
      </c>
      <c r="G48" s="44">
        <v>211335</v>
      </c>
      <c r="H48" s="120"/>
      <c r="I48" s="44">
        <v>619893</v>
      </c>
      <c r="J48" s="44">
        <v>1237938</v>
      </c>
      <c r="K48" s="120"/>
      <c r="L48" s="44">
        <v>0</v>
      </c>
    </row>
    <row r="49" spans="1:12" s="2" customFormat="1" ht="17.100000000000001" customHeight="1" x14ac:dyDescent="0.2">
      <c r="A49" s="192"/>
      <c r="B49" s="1" t="s">
        <v>83</v>
      </c>
      <c r="C49" s="118">
        <v>0.9531554294082919</v>
      </c>
      <c r="D49" s="118">
        <v>0.9271004651930832</v>
      </c>
      <c r="E49" s="118">
        <v>0.99454485372465973</v>
      </c>
      <c r="F49" s="118">
        <v>0.95840684416298738</v>
      </c>
      <c r="G49" s="118">
        <v>0.93056485134563904</v>
      </c>
      <c r="H49" s="116"/>
      <c r="I49" s="118">
        <v>1</v>
      </c>
      <c r="J49" s="118">
        <v>0.96020830893263387</v>
      </c>
      <c r="K49" s="116"/>
      <c r="L49" s="118">
        <v>0</v>
      </c>
    </row>
    <row r="50" spans="1:12" s="2" customFormat="1" ht="17.100000000000001" customHeight="1" x14ac:dyDescent="0.2">
      <c r="A50" s="191" t="s">
        <v>290</v>
      </c>
      <c r="B50" s="1" t="s">
        <v>81</v>
      </c>
      <c r="C50" s="44">
        <v>15542887</v>
      </c>
      <c r="D50" s="44">
        <v>4993686</v>
      </c>
      <c r="E50" s="44">
        <v>1446028</v>
      </c>
      <c r="F50" s="44">
        <v>6912516</v>
      </c>
      <c r="G50" s="44">
        <v>267097</v>
      </c>
      <c r="H50" s="120"/>
      <c r="I50" s="44">
        <v>622466</v>
      </c>
      <c r="J50" s="44">
        <v>1301094</v>
      </c>
      <c r="K50" s="120"/>
      <c r="L50" s="44">
        <v>0</v>
      </c>
    </row>
    <row r="51" spans="1:12" s="2" customFormat="1" ht="17.100000000000001" customHeight="1" x14ac:dyDescent="0.2">
      <c r="A51" s="192"/>
      <c r="B51" s="1" t="s">
        <v>82</v>
      </c>
      <c r="C51" s="44">
        <v>14874470</v>
      </c>
      <c r="D51" s="44">
        <v>4662813</v>
      </c>
      <c r="E51" s="44">
        <v>1438747</v>
      </c>
      <c r="F51" s="44">
        <v>6648354</v>
      </c>
      <c r="G51" s="44">
        <v>249786</v>
      </c>
      <c r="H51" s="120"/>
      <c r="I51" s="44">
        <v>622466</v>
      </c>
      <c r="J51" s="44">
        <v>1252304</v>
      </c>
      <c r="K51" s="120"/>
      <c r="L51" s="44">
        <v>0</v>
      </c>
    </row>
    <row r="52" spans="1:12" s="2" customFormat="1" ht="17.100000000000001" customHeight="1" x14ac:dyDescent="0.2">
      <c r="A52" s="192"/>
      <c r="B52" s="1" t="s">
        <v>83</v>
      </c>
      <c r="C52" s="118">
        <v>0.9569953123895194</v>
      </c>
      <c r="D52" s="118">
        <v>0.93374172905545127</v>
      </c>
      <c r="E52" s="118">
        <v>0.99496482779033324</v>
      </c>
      <c r="F52" s="118">
        <v>0.96178497091362969</v>
      </c>
      <c r="G52" s="118">
        <v>0.93518833981662097</v>
      </c>
      <c r="H52" s="116"/>
      <c r="I52" s="118">
        <v>1</v>
      </c>
      <c r="J52" s="118">
        <v>0.96250078779857562</v>
      </c>
      <c r="K52" s="116"/>
      <c r="L52" s="118">
        <v>0</v>
      </c>
    </row>
    <row r="53" spans="1:12" s="2" customFormat="1" ht="17.100000000000001" customHeight="1" x14ac:dyDescent="0.2">
      <c r="A53" s="191" t="s">
        <v>291</v>
      </c>
      <c r="B53" s="1" t="s">
        <v>81</v>
      </c>
      <c r="C53" s="44">
        <v>15801822.693999998</v>
      </c>
      <c r="D53" s="44">
        <v>5077523</v>
      </c>
      <c r="E53" s="44">
        <v>1534041.872</v>
      </c>
      <c r="F53" s="44">
        <v>7005585</v>
      </c>
      <c r="G53" s="44">
        <v>280476.72200000001</v>
      </c>
      <c r="H53" s="120"/>
      <c r="I53" s="44">
        <v>589850.38699999999</v>
      </c>
      <c r="J53" s="44">
        <v>1314345.713</v>
      </c>
      <c r="K53" s="120"/>
      <c r="L53" s="44">
        <v>0</v>
      </c>
    </row>
    <row r="54" spans="1:12" s="2" customFormat="1" ht="17.100000000000001" customHeight="1" x14ac:dyDescent="0.2">
      <c r="A54" s="192"/>
      <c r="B54" s="1" t="s">
        <v>82</v>
      </c>
      <c r="C54" s="44">
        <v>15181967.794</v>
      </c>
      <c r="D54" s="44">
        <v>4767351.13</v>
      </c>
      <c r="E54" s="44">
        <v>1528135.91</v>
      </c>
      <c r="F54" s="44">
        <v>6764214</v>
      </c>
      <c r="G54" s="44">
        <v>262937.81800000003</v>
      </c>
      <c r="H54" s="120"/>
      <c r="I54" s="44">
        <v>589850.38699999999</v>
      </c>
      <c r="J54" s="44">
        <v>1269478.5490000001</v>
      </c>
      <c r="K54" s="120"/>
      <c r="L54" s="44">
        <v>0</v>
      </c>
    </row>
    <row r="55" spans="1:12" s="2" customFormat="1" ht="17.100000000000001" customHeight="1" x14ac:dyDescent="0.2">
      <c r="A55" s="192"/>
      <c r="B55" s="1" t="s">
        <v>83</v>
      </c>
      <c r="C55" s="118">
        <v>0.96077320243345354</v>
      </c>
      <c r="D55" s="118">
        <v>0.93891275923319306</v>
      </c>
      <c r="E55" s="118">
        <v>0.99615006467046419</v>
      </c>
      <c r="F55" s="118">
        <v>0.96554591800684741</v>
      </c>
      <c r="G55" s="118">
        <v>0.93746752359719898</v>
      </c>
      <c r="H55" s="116"/>
      <c r="I55" s="118">
        <v>1</v>
      </c>
      <c r="J55" s="118">
        <v>0.96586349880687761</v>
      </c>
      <c r="K55" s="116"/>
      <c r="L55" s="118">
        <v>0</v>
      </c>
    </row>
    <row r="56" spans="1:12" s="2" customFormat="1" ht="17.100000000000001" customHeight="1" x14ac:dyDescent="0.2">
      <c r="A56" s="191" t="s">
        <v>292</v>
      </c>
      <c r="B56" s="1" t="s">
        <v>81</v>
      </c>
      <c r="C56" s="44">
        <v>15965619</v>
      </c>
      <c r="D56" s="44">
        <v>5160763</v>
      </c>
      <c r="E56" s="44">
        <v>1700880</v>
      </c>
      <c r="F56" s="44">
        <v>6937644</v>
      </c>
      <c r="G56" s="44">
        <v>291938</v>
      </c>
      <c r="H56" s="120"/>
      <c r="I56" s="44">
        <v>583120</v>
      </c>
      <c r="J56" s="44">
        <v>1291274</v>
      </c>
      <c r="K56" s="120"/>
      <c r="L56" s="44">
        <v>0</v>
      </c>
    </row>
    <row r="57" spans="1:12" s="2" customFormat="1" ht="17.100000000000001" customHeight="1" x14ac:dyDescent="0.2">
      <c r="A57" s="192"/>
      <c r="B57" s="1" t="s">
        <v>82</v>
      </c>
      <c r="C57" s="44">
        <v>15370473</v>
      </c>
      <c r="D57" s="44">
        <v>4860140</v>
      </c>
      <c r="E57" s="44">
        <v>1695972</v>
      </c>
      <c r="F57" s="44">
        <v>6708685</v>
      </c>
      <c r="G57" s="44">
        <v>273917</v>
      </c>
      <c r="H57" s="120"/>
      <c r="I57" s="44">
        <v>583120</v>
      </c>
      <c r="J57" s="44">
        <v>1248639</v>
      </c>
      <c r="K57" s="120"/>
      <c r="L57" s="44">
        <v>0</v>
      </c>
    </row>
    <row r="58" spans="1:12" s="2" customFormat="1" ht="17.100000000000001" customHeight="1" x14ac:dyDescent="0.2">
      <c r="A58" s="192"/>
      <c r="B58" s="1" t="s">
        <v>83</v>
      </c>
      <c r="C58" s="118">
        <v>0.96272327430586935</v>
      </c>
      <c r="D58" s="118">
        <v>0.94174834225094239</v>
      </c>
      <c r="E58" s="118">
        <v>0.99711443488076756</v>
      </c>
      <c r="F58" s="118">
        <v>0.96699758592398222</v>
      </c>
      <c r="G58" s="118">
        <v>0.93827113976255228</v>
      </c>
      <c r="H58" s="116"/>
      <c r="I58" s="118">
        <v>1</v>
      </c>
      <c r="J58" s="118">
        <v>0.9669822206595966</v>
      </c>
      <c r="K58" s="116"/>
      <c r="L58" s="118">
        <v>0</v>
      </c>
    </row>
    <row r="59" spans="1:12" s="2" customFormat="1" ht="17.100000000000001" customHeight="1" x14ac:dyDescent="0.2">
      <c r="A59" s="191" t="s">
        <v>261</v>
      </c>
      <c r="B59" s="1" t="s">
        <v>81</v>
      </c>
      <c r="C59" s="44">
        <f>SUM(D59:L59)</f>
        <v>16059397</v>
      </c>
      <c r="D59" s="44">
        <v>5210868</v>
      </c>
      <c r="E59" s="44">
        <v>1560743</v>
      </c>
      <c r="F59" s="44">
        <v>7077470</v>
      </c>
      <c r="G59" s="44">
        <v>302756</v>
      </c>
      <c r="H59" s="44">
        <v>2867</v>
      </c>
      <c r="I59" s="44">
        <v>592515</v>
      </c>
      <c r="J59" s="44">
        <v>1312178</v>
      </c>
      <c r="K59" s="116"/>
      <c r="L59" s="117">
        <v>0</v>
      </c>
    </row>
    <row r="60" spans="1:12" s="2" customFormat="1" ht="17.100000000000001" customHeight="1" x14ac:dyDescent="0.2">
      <c r="A60" s="192"/>
      <c r="B60" s="1" t="s">
        <v>82</v>
      </c>
      <c r="C60" s="44">
        <f>SUM(D60:L60)</f>
        <v>15497457</v>
      </c>
      <c r="D60" s="44">
        <v>4927207</v>
      </c>
      <c r="E60" s="44">
        <v>1556459</v>
      </c>
      <c r="F60" s="44">
        <v>6861659</v>
      </c>
      <c r="G60" s="44">
        <v>284729</v>
      </c>
      <c r="H60" s="44">
        <v>2867</v>
      </c>
      <c r="I60" s="44">
        <v>592515</v>
      </c>
      <c r="J60" s="44">
        <v>1272021</v>
      </c>
      <c r="K60" s="116"/>
      <c r="L60" s="117">
        <v>0</v>
      </c>
    </row>
    <row r="61" spans="1:12" s="2" customFormat="1" ht="17.100000000000001" customHeight="1" x14ac:dyDescent="0.2">
      <c r="A61" s="192"/>
      <c r="B61" s="1" t="s">
        <v>83</v>
      </c>
      <c r="C61" s="118">
        <f t="shared" ref="C61:J61" si="4">C60/C59</f>
        <v>0.96500864883033899</v>
      </c>
      <c r="D61" s="118">
        <f t="shared" si="4"/>
        <v>0.94556357981050376</v>
      </c>
      <c r="E61" s="118">
        <f t="shared" si="4"/>
        <v>0.99725515347497951</v>
      </c>
      <c r="F61" s="118">
        <f t="shared" si="4"/>
        <v>0.96950732394485595</v>
      </c>
      <c r="G61" s="118">
        <f t="shared" si="4"/>
        <v>0.9404570016779189</v>
      </c>
      <c r="H61" s="118">
        <f t="shared" si="4"/>
        <v>1</v>
      </c>
      <c r="I61" s="118">
        <f t="shared" si="4"/>
        <v>1</v>
      </c>
      <c r="J61" s="118">
        <f t="shared" si="4"/>
        <v>0.96939668246228794</v>
      </c>
      <c r="K61" s="116"/>
      <c r="L61" s="118">
        <v>0</v>
      </c>
    </row>
    <row r="62" spans="1:12" s="2" customFormat="1" ht="17.100000000000001" customHeight="1" x14ac:dyDescent="0.2">
      <c r="A62" s="191" t="s">
        <v>304</v>
      </c>
      <c r="B62" s="1" t="s">
        <v>81</v>
      </c>
      <c r="C62" s="44">
        <f>SUM(D62:L62)</f>
        <v>15812911</v>
      </c>
      <c r="D62" s="44">
        <v>5296618</v>
      </c>
      <c r="E62" s="44">
        <v>948680</v>
      </c>
      <c r="F62" s="44">
        <v>7320461</v>
      </c>
      <c r="G62" s="44">
        <v>314931</v>
      </c>
      <c r="H62" s="44">
        <v>10012</v>
      </c>
      <c r="I62" s="44">
        <v>573577</v>
      </c>
      <c r="J62" s="44">
        <v>1348632</v>
      </c>
      <c r="K62" s="116"/>
      <c r="L62" s="117">
        <v>0</v>
      </c>
    </row>
    <row r="63" spans="1:12" s="2" customFormat="1" ht="17.100000000000001" customHeight="1" x14ac:dyDescent="0.2">
      <c r="A63" s="192"/>
      <c r="B63" s="1" t="s">
        <v>82</v>
      </c>
      <c r="C63" s="44">
        <f>SUM(D63:L63)</f>
        <v>15214539</v>
      </c>
      <c r="D63" s="44">
        <v>5022133</v>
      </c>
      <c r="E63" s="44">
        <v>931179</v>
      </c>
      <c r="F63" s="44">
        <v>7077057</v>
      </c>
      <c r="G63" s="44">
        <v>296875</v>
      </c>
      <c r="H63" s="44">
        <v>10012</v>
      </c>
      <c r="I63" s="44">
        <v>573577</v>
      </c>
      <c r="J63" s="44">
        <v>1303706</v>
      </c>
      <c r="K63" s="116"/>
      <c r="L63" s="117">
        <v>0</v>
      </c>
    </row>
    <row r="64" spans="1:12" s="2" customFormat="1" ht="17.100000000000001" customHeight="1" x14ac:dyDescent="0.2">
      <c r="A64" s="192"/>
      <c r="B64" s="1" t="s">
        <v>83</v>
      </c>
      <c r="C64" s="118">
        <f t="shared" ref="C64:J64" si="5">C63/C62</f>
        <v>0.96215927604980511</v>
      </c>
      <c r="D64" s="118">
        <f t="shared" si="5"/>
        <v>0.94817730861466698</v>
      </c>
      <c r="E64" s="118">
        <f t="shared" si="5"/>
        <v>0.98155226209048363</v>
      </c>
      <c r="F64" s="118">
        <f t="shared" si="5"/>
        <v>0.96675018144349101</v>
      </c>
      <c r="G64" s="118">
        <f t="shared" si="5"/>
        <v>0.94266680637981015</v>
      </c>
      <c r="H64" s="118">
        <f t="shared" si="5"/>
        <v>1</v>
      </c>
      <c r="I64" s="118">
        <f t="shared" si="5"/>
        <v>1</v>
      </c>
      <c r="J64" s="118">
        <f t="shared" si="5"/>
        <v>0.96668772504285827</v>
      </c>
      <c r="K64" s="116"/>
      <c r="L64" s="118">
        <v>0</v>
      </c>
    </row>
    <row r="65" spans="1:12" s="2" customFormat="1" ht="17.100000000000001" customHeight="1" x14ac:dyDescent="0.2">
      <c r="A65" s="191" t="s">
        <v>305</v>
      </c>
      <c r="B65" s="1" t="s">
        <v>81</v>
      </c>
      <c r="C65" s="44">
        <v>15404300</v>
      </c>
      <c r="D65" s="44">
        <v>5078753</v>
      </c>
      <c r="E65" s="44">
        <v>923746</v>
      </c>
      <c r="F65" s="44">
        <v>7134285</v>
      </c>
      <c r="G65" s="44">
        <v>325600</v>
      </c>
      <c r="H65" s="44">
        <v>11860</v>
      </c>
      <c r="I65" s="44">
        <v>608226</v>
      </c>
      <c r="J65" s="44">
        <v>1321830</v>
      </c>
      <c r="K65" s="116"/>
      <c r="L65" s="117">
        <v>0</v>
      </c>
    </row>
    <row r="66" spans="1:12" s="2" customFormat="1" ht="17.100000000000001" customHeight="1" x14ac:dyDescent="0.2">
      <c r="A66" s="192"/>
      <c r="B66" s="1" t="s">
        <v>82</v>
      </c>
      <c r="C66" s="44">
        <v>14933302</v>
      </c>
      <c r="D66" s="44">
        <v>4830084</v>
      </c>
      <c r="E66" s="44">
        <v>919853</v>
      </c>
      <c r="F66" s="44">
        <v>6965701</v>
      </c>
      <c r="G66" s="44">
        <v>307162</v>
      </c>
      <c r="H66" s="44">
        <v>11860</v>
      </c>
      <c r="I66" s="44">
        <v>608226</v>
      </c>
      <c r="J66" s="44">
        <v>1290416</v>
      </c>
      <c r="K66" s="116"/>
      <c r="L66" s="117">
        <v>0</v>
      </c>
    </row>
    <row r="67" spans="1:12" s="2" customFormat="1" ht="17.100000000000001" customHeight="1" x14ac:dyDescent="0.2">
      <c r="A67" s="192"/>
      <c r="B67" s="1" t="s">
        <v>83</v>
      </c>
      <c r="C67" s="118">
        <f t="shared" ref="C67:J67" si="6">C66/C65</f>
        <v>0.96942425166998825</v>
      </c>
      <c r="D67" s="118">
        <f t="shared" si="6"/>
        <v>0.95103739047754443</v>
      </c>
      <c r="E67" s="118">
        <f t="shared" si="6"/>
        <v>0.99578563804335829</v>
      </c>
      <c r="F67" s="118">
        <f t="shared" si="6"/>
        <v>0.97636988149478188</v>
      </c>
      <c r="G67" s="118">
        <f t="shared" si="6"/>
        <v>0.94337223587223584</v>
      </c>
      <c r="H67" s="118">
        <f t="shared" si="6"/>
        <v>1</v>
      </c>
      <c r="I67" s="118">
        <f t="shared" si="6"/>
        <v>1</v>
      </c>
      <c r="J67" s="118">
        <f t="shared" si="6"/>
        <v>0.97623446282804904</v>
      </c>
      <c r="K67" s="116"/>
      <c r="L67" s="118">
        <v>0</v>
      </c>
    </row>
    <row r="68" spans="1:12" s="2" customFormat="1" ht="17.100000000000001" customHeight="1" x14ac:dyDescent="0.2">
      <c r="A68" t="s">
        <v>253</v>
      </c>
      <c r="C68" s="69"/>
      <c r="D68" s="69"/>
      <c r="E68" s="69"/>
      <c r="F68" s="69"/>
      <c r="G68" t="s">
        <v>84</v>
      </c>
    </row>
    <row r="69" spans="1:12" s="2" customFormat="1" ht="17.100000000000001" customHeight="1" x14ac:dyDescent="0.2">
      <c r="B69"/>
      <c r="C69"/>
      <c r="D69"/>
      <c r="E69"/>
      <c r="F69"/>
      <c r="G69" t="s">
        <v>85</v>
      </c>
      <c r="H69"/>
    </row>
    <row r="70" spans="1:12" s="2" customFormat="1" ht="17.100000000000001" customHeight="1" x14ac:dyDescent="0.2">
      <c r="G70" t="s">
        <v>256</v>
      </c>
      <c r="H70"/>
    </row>
    <row r="71" spans="1:12" s="2" customFormat="1" ht="12.95" customHeight="1" x14ac:dyDescent="0.2"/>
    <row r="72" spans="1:12" s="2" customFormat="1" ht="12.95" customHeight="1" x14ac:dyDescent="0.2"/>
    <row r="73" spans="1:12" s="2" customFormat="1" ht="17.25" x14ac:dyDescent="0.2">
      <c r="A73" s="3" t="s">
        <v>133</v>
      </c>
    </row>
    <row r="74" spans="1:12" s="2" customFormat="1" ht="12.95" customHeight="1" x14ac:dyDescent="0.2"/>
    <row r="75" spans="1:12" ht="17.100000000000001" customHeight="1" x14ac:dyDescent="0.15">
      <c r="K75" s="85" t="s">
        <v>295</v>
      </c>
    </row>
    <row r="76" spans="1:12" ht="17.100000000000001" customHeight="1" x14ac:dyDescent="0.15">
      <c r="A76" s="191" t="s">
        <v>72</v>
      </c>
      <c r="B76" s="191" t="s">
        <v>0</v>
      </c>
      <c r="C76" s="191" t="s">
        <v>2</v>
      </c>
      <c r="D76" s="202" t="s">
        <v>75</v>
      </c>
      <c r="E76" s="207"/>
      <c r="F76" s="191" t="s">
        <v>76</v>
      </c>
      <c r="G76" s="191" t="s">
        <v>77</v>
      </c>
      <c r="H76" s="191" t="s">
        <v>78</v>
      </c>
      <c r="I76" s="191" t="s">
        <v>79</v>
      </c>
      <c r="J76" s="220" t="s">
        <v>80</v>
      </c>
      <c r="K76" s="191" t="s">
        <v>95</v>
      </c>
    </row>
    <row r="77" spans="1:12" ht="17.100000000000001" customHeight="1" x14ac:dyDescent="0.15">
      <c r="A77" s="191"/>
      <c r="B77" s="191"/>
      <c r="C77" s="191"/>
      <c r="D77" s="42" t="s">
        <v>73</v>
      </c>
      <c r="E77" s="42" t="s">
        <v>74</v>
      </c>
      <c r="F77" s="191"/>
      <c r="G77" s="191"/>
      <c r="H77" s="191"/>
      <c r="I77" s="191"/>
      <c r="J77" s="220"/>
      <c r="K77" s="191"/>
    </row>
    <row r="78" spans="1:12" ht="17.100000000000001" customHeight="1" x14ac:dyDescent="0.15">
      <c r="A78" s="191" t="s">
        <v>279</v>
      </c>
      <c r="B78" s="1" t="s">
        <v>81</v>
      </c>
      <c r="C78" s="57">
        <v>14544149</v>
      </c>
      <c r="D78" s="57">
        <v>3837109</v>
      </c>
      <c r="E78" s="57">
        <v>1964574</v>
      </c>
      <c r="F78" s="57">
        <v>7041448</v>
      </c>
      <c r="G78" s="57">
        <v>156908</v>
      </c>
      <c r="H78" s="57">
        <v>506590</v>
      </c>
      <c r="I78" s="57">
        <v>1014825</v>
      </c>
      <c r="J78" s="57">
        <v>562</v>
      </c>
      <c r="K78" s="57">
        <v>22133</v>
      </c>
    </row>
    <row r="79" spans="1:12" ht="17.100000000000001" customHeight="1" x14ac:dyDescent="0.15">
      <c r="A79" s="192"/>
      <c r="B79" s="1" t="s">
        <v>82</v>
      </c>
      <c r="C79" s="57">
        <v>13897796</v>
      </c>
      <c r="D79" s="57">
        <v>3562785</v>
      </c>
      <c r="E79" s="57">
        <v>1952816</v>
      </c>
      <c r="F79" s="57">
        <v>6734779</v>
      </c>
      <c r="G79" s="57">
        <v>147349</v>
      </c>
      <c r="H79" s="57">
        <v>506590</v>
      </c>
      <c r="I79" s="57">
        <v>970782</v>
      </c>
      <c r="J79" s="57">
        <v>562</v>
      </c>
      <c r="K79" s="57">
        <v>22133</v>
      </c>
    </row>
    <row r="80" spans="1:12" ht="17.100000000000001" customHeight="1" x14ac:dyDescent="0.15">
      <c r="A80" s="192"/>
      <c r="B80" s="1" t="s">
        <v>83</v>
      </c>
      <c r="C80" s="121">
        <v>0.95555924241425194</v>
      </c>
      <c r="D80" s="121">
        <v>0.92850763426319138</v>
      </c>
      <c r="E80" s="121">
        <v>0.99401498747311123</v>
      </c>
      <c r="F80" s="121">
        <v>0.95644802035035981</v>
      </c>
      <c r="G80" s="121">
        <v>0.93907895072271652</v>
      </c>
      <c r="H80" s="121">
        <v>1</v>
      </c>
      <c r="I80" s="121">
        <v>0.95660039908358585</v>
      </c>
      <c r="J80" s="121">
        <v>1</v>
      </c>
      <c r="K80" s="121">
        <v>1</v>
      </c>
    </row>
    <row r="81" spans="1:23" ht="17.100000000000001" customHeight="1" x14ac:dyDescent="0.15">
      <c r="A81" s="191" t="s">
        <v>280</v>
      </c>
      <c r="B81" s="1" t="s">
        <v>81</v>
      </c>
      <c r="C81" s="57">
        <f>SUM(D81:K81)</f>
        <v>14475113</v>
      </c>
      <c r="D81" s="57">
        <v>3832606</v>
      </c>
      <c r="E81" s="57">
        <v>2151964</v>
      </c>
      <c r="F81" s="57">
        <v>6794768</v>
      </c>
      <c r="G81" s="57">
        <v>167166</v>
      </c>
      <c r="H81" s="57">
        <v>524475</v>
      </c>
      <c r="I81" s="57">
        <v>982390</v>
      </c>
      <c r="J81" s="57">
        <v>0</v>
      </c>
      <c r="K81" s="57">
        <v>21744</v>
      </c>
    </row>
    <row r="82" spans="1:23" ht="17.100000000000001" customHeight="1" x14ac:dyDescent="0.15">
      <c r="A82" s="192"/>
      <c r="B82" s="1" t="s">
        <v>82</v>
      </c>
      <c r="C82" s="57">
        <f>SUM(D82:K82)</f>
        <v>13788332</v>
      </c>
      <c r="D82" s="57">
        <v>3530012</v>
      </c>
      <c r="E82" s="57">
        <v>2138033</v>
      </c>
      <c r="F82" s="57">
        <v>6480833</v>
      </c>
      <c r="G82" s="57">
        <v>156074</v>
      </c>
      <c r="H82" s="57">
        <v>524475</v>
      </c>
      <c r="I82" s="57">
        <v>937161</v>
      </c>
      <c r="J82" s="57">
        <v>0</v>
      </c>
      <c r="K82" s="57">
        <v>21744</v>
      </c>
    </row>
    <row r="83" spans="1:23" ht="17.100000000000001" customHeight="1" x14ac:dyDescent="0.15">
      <c r="A83" s="192"/>
      <c r="B83" s="1" t="s">
        <v>83</v>
      </c>
      <c r="C83" s="121">
        <f t="shared" ref="C83:H83" si="7">C82/C81</f>
        <v>0.95255436002468508</v>
      </c>
      <c r="D83" s="121">
        <f t="shared" si="7"/>
        <v>0.92104745439526003</v>
      </c>
      <c r="E83" s="121">
        <f t="shared" si="7"/>
        <v>0.99352637869406735</v>
      </c>
      <c r="F83" s="121">
        <f t="shared" si="7"/>
        <v>0.95379753951864144</v>
      </c>
      <c r="G83" s="121">
        <f t="shared" si="7"/>
        <v>0.93364679420456309</v>
      </c>
      <c r="H83" s="121">
        <f t="shared" si="7"/>
        <v>1</v>
      </c>
      <c r="I83" s="121">
        <f>I82/I81</f>
        <v>0.95396023982328815</v>
      </c>
      <c r="J83" s="121">
        <v>0</v>
      </c>
      <c r="K83" s="121">
        <f>K82/K81</f>
        <v>1</v>
      </c>
    </row>
    <row r="84" spans="1:23" ht="17.100000000000001" customHeight="1" x14ac:dyDescent="0.15">
      <c r="A84" s="191" t="s">
        <v>281</v>
      </c>
      <c r="B84" s="1" t="s">
        <v>81</v>
      </c>
      <c r="C84" s="57">
        <v>15907615</v>
      </c>
      <c r="D84" s="57">
        <v>5061708</v>
      </c>
      <c r="E84" s="57">
        <v>2007814</v>
      </c>
      <c r="F84" s="57">
        <v>7081316</v>
      </c>
      <c r="G84" s="57">
        <v>177147</v>
      </c>
      <c r="H84" s="57">
        <v>525895</v>
      </c>
      <c r="I84" s="57">
        <v>1033485</v>
      </c>
      <c r="J84" s="122"/>
      <c r="K84" s="57">
        <v>20250</v>
      </c>
    </row>
    <row r="85" spans="1:23" ht="17.100000000000001" customHeight="1" x14ac:dyDescent="0.15">
      <c r="A85" s="192"/>
      <c r="B85" s="1" t="s">
        <v>82</v>
      </c>
      <c r="C85" s="57">
        <v>15039195</v>
      </c>
      <c r="D85" s="57">
        <v>4632016</v>
      </c>
      <c r="E85" s="57">
        <v>1992762</v>
      </c>
      <c r="F85" s="57">
        <v>6722993</v>
      </c>
      <c r="G85" s="57">
        <v>163646</v>
      </c>
      <c r="H85" s="57">
        <v>525895</v>
      </c>
      <c r="I85" s="57">
        <v>981633</v>
      </c>
      <c r="J85" s="122"/>
      <c r="K85" s="57">
        <v>20250</v>
      </c>
    </row>
    <row r="86" spans="1:23" ht="17.100000000000001" customHeight="1" x14ac:dyDescent="0.15">
      <c r="A86" s="192"/>
      <c r="B86" s="1" t="s">
        <v>83</v>
      </c>
      <c r="C86" s="121">
        <f>C85/C84</f>
        <v>0.94540853547184789</v>
      </c>
      <c r="D86" s="121">
        <f t="shared" ref="D86:I86" si="8">D85/D84</f>
        <v>0.91510928722083529</v>
      </c>
      <c r="E86" s="121">
        <f t="shared" si="8"/>
        <v>0.9925032896473478</v>
      </c>
      <c r="F86" s="121">
        <f t="shared" si="8"/>
        <v>0.94939881231115797</v>
      </c>
      <c r="G86" s="121">
        <f t="shared" si="8"/>
        <v>0.92378645983279428</v>
      </c>
      <c r="H86" s="121">
        <f t="shared" si="8"/>
        <v>1</v>
      </c>
      <c r="I86" s="121">
        <f t="shared" si="8"/>
        <v>0.94982800911479126</v>
      </c>
      <c r="J86" s="123"/>
      <c r="K86" s="121">
        <f>K85/K84</f>
        <v>1</v>
      </c>
    </row>
    <row r="87" spans="1:23" ht="17.100000000000001" customHeight="1" x14ac:dyDescent="0.15">
      <c r="A87" s="191" t="s">
        <v>282</v>
      </c>
      <c r="B87" s="1" t="s">
        <v>81</v>
      </c>
      <c r="C87" s="59">
        <v>16282065</v>
      </c>
      <c r="D87" s="59">
        <v>5292738</v>
      </c>
      <c r="E87" s="59">
        <v>1843681</v>
      </c>
      <c r="F87" s="59">
        <v>7334764</v>
      </c>
      <c r="G87" s="59">
        <v>187416</v>
      </c>
      <c r="H87" s="59">
        <v>526887</v>
      </c>
      <c r="I87" s="59">
        <v>1079068</v>
      </c>
      <c r="J87" s="112"/>
      <c r="K87" s="59">
        <v>17511</v>
      </c>
    </row>
    <row r="88" spans="1:23" ht="17.100000000000001" customHeight="1" x14ac:dyDescent="0.15">
      <c r="A88" s="192"/>
      <c r="B88" s="1" t="s">
        <v>82</v>
      </c>
      <c r="C88" s="59">
        <v>15228560</v>
      </c>
      <c r="D88" s="59">
        <v>4730709</v>
      </c>
      <c r="E88" s="59">
        <v>1829139</v>
      </c>
      <c r="F88" s="59">
        <v>6932365</v>
      </c>
      <c r="G88" s="59">
        <v>171361</v>
      </c>
      <c r="H88" s="59">
        <v>526887</v>
      </c>
      <c r="I88" s="59">
        <v>1020589</v>
      </c>
      <c r="J88" s="112"/>
      <c r="K88" s="59">
        <v>17510</v>
      </c>
    </row>
    <row r="89" spans="1:23" ht="17.100000000000001" customHeight="1" x14ac:dyDescent="0.15">
      <c r="A89" s="192"/>
      <c r="B89" s="1" t="s">
        <v>83</v>
      </c>
      <c r="C89" s="119">
        <f t="shared" ref="C89:I89" si="9">C88/C87</f>
        <v>0.93529659782097663</v>
      </c>
      <c r="D89" s="119">
        <f t="shared" si="9"/>
        <v>0.89381129388985436</v>
      </c>
      <c r="E89" s="119">
        <f t="shared" si="9"/>
        <v>0.99211251838034886</v>
      </c>
      <c r="F89" s="119">
        <f t="shared" si="9"/>
        <v>0.94513811214648491</v>
      </c>
      <c r="G89" s="119">
        <f t="shared" si="9"/>
        <v>0.91433495539334952</v>
      </c>
      <c r="H89" s="119">
        <f t="shared" si="9"/>
        <v>1</v>
      </c>
      <c r="I89" s="119">
        <f t="shared" si="9"/>
        <v>0.94580601037191359</v>
      </c>
      <c r="J89" s="124"/>
      <c r="K89" s="119">
        <f>K88/K87</f>
        <v>0.99994289303866146</v>
      </c>
    </row>
    <row r="90" spans="1:23" ht="17.100000000000001" customHeight="1" x14ac:dyDescent="0.15">
      <c r="A90" s="191" t="s">
        <v>283</v>
      </c>
      <c r="B90" s="1" t="s">
        <v>81</v>
      </c>
      <c r="C90" s="44">
        <v>15713096</v>
      </c>
      <c r="D90" s="44">
        <v>5549940</v>
      </c>
      <c r="E90" s="44">
        <v>1098977</v>
      </c>
      <c r="F90" s="44">
        <v>7281596</v>
      </c>
      <c r="G90" s="44">
        <v>196449</v>
      </c>
      <c r="H90" s="44">
        <v>490936</v>
      </c>
      <c r="I90" s="44">
        <v>1080135</v>
      </c>
      <c r="J90" s="120"/>
      <c r="K90" s="44">
        <v>15063</v>
      </c>
    </row>
    <row r="91" spans="1:23" ht="17.100000000000001" customHeight="1" x14ac:dyDescent="0.15">
      <c r="A91" s="192"/>
      <c r="B91" s="1" t="s">
        <v>82</v>
      </c>
      <c r="C91" s="44">
        <v>14572895</v>
      </c>
      <c r="D91" s="44">
        <v>4862147</v>
      </c>
      <c r="E91" s="44">
        <v>1083378</v>
      </c>
      <c r="F91" s="44">
        <v>6915923</v>
      </c>
      <c r="G91" s="44">
        <v>178778</v>
      </c>
      <c r="H91" s="44">
        <v>490936</v>
      </c>
      <c r="I91" s="44">
        <v>1026670</v>
      </c>
      <c r="J91" s="120"/>
      <c r="K91" s="44">
        <v>15063</v>
      </c>
    </row>
    <row r="92" spans="1:23" ht="17.100000000000001" customHeight="1" x14ac:dyDescent="0.15">
      <c r="A92" s="192"/>
      <c r="B92" s="1" t="s">
        <v>83</v>
      </c>
      <c r="C92" s="118">
        <f t="shared" ref="C92:I92" si="10">C91/C90</f>
        <v>0.92743626081072761</v>
      </c>
      <c r="D92" s="118">
        <f t="shared" si="10"/>
        <v>0.87607199357110166</v>
      </c>
      <c r="E92" s="118">
        <f t="shared" si="10"/>
        <v>0.98580589038715094</v>
      </c>
      <c r="F92" s="118">
        <f t="shared" si="10"/>
        <v>0.94978120181344861</v>
      </c>
      <c r="G92" s="118">
        <f t="shared" si="10"/>
        <v>0.9100479004728963</v>
      </c>
      <c r="H92" s="118">
        <f t="shared" si="10"/>
        <v>1</v>
      </c>
      <c r="I92" s="118">
        <f t="shared" si="10"/>
        <v>0.95050155767566091</v>
      </c>
      <c r="J92" s="116"/>
      <c r="K92" s="118">
        <f>K91/K90</f>
        <v>1</v>
      </c>
      <c r="M92" s="219"/>
      <c r="N92" s="95"/>
      <c r="O92" s="69"/>
      <c r="P92" s="69"/>
      <c r="Q92" s="69"/>
      <c r="R92" s="69"/>
      <c r="S92" s="69"/>
      <c r="T92" s="69"/>
      <c r="U92" s="69"/>
      <c r="V92" s="69"/>
      <c r="W92" s="69"/>
    </row>
    <row r="93" spans="1:23" ht="17.100000000000001" customHeight="1" x14ac:dyDescent="0.15">
      <c r="A93" s="191" t="s">
        <v>284</v>
      </c>
      <c r="B93" s="1" t="s">
        <v>81</v>
      </c>
      <c r="C93" s="44">
        <v>15302425</v>
      </c>
      <c r="D93" s="44">
        <v>4817553</v>
      </c>
      <c r="E93" s="44">
        <v>1437134</v>
      </c>
      <c r="F93" s="44">
        <v>7230944</v>
      </c>
      <c r="G93" s="44">
        <v>202515</v>
      </c>
      <c r="H93" s="44">
        <v>507594</v>
      </c>
      <c r="I93" s="44">
        <v>1093226</v>
      </c>
      <c r="J93" s="120"/>
      <c r="K93" s="44">
        <v>13459</v>
      </c>
      <c r="M93" s="219"/>
      <c r="N93" s="95"/>
      <c r="O93" s="69"/>
      <c r="P93" s="69"/>
      <c r="Q93" s="69"/>
      <c r="R93" s="69"/>
      <c r="S93" s="69"/>
      <c r="T93" s="69"/>
      <c r="U93" s="69"/>
      <c r="V93" s="69"/>
      <c r="W93" s="69"/>
    </row>
    <row r="94" spans="1:23" ht="17.100000000000001" customHeight="1" x14ac:dyDescent="0.15">
      <c r="A94" s="192"/>
      <c r="B94" s="1" t="s">
        <v>82</v>
      </c>
      <c r="C94" s="44">
        <v>14143490</v>
      </c>
      <c r="D94" s="44">
        <v>4124088</v>
      </c>
      <c r="E94" s="44">
        <v>1423729</v>
      </c>
      <c r="F94" s="44">
        <v>6853203</v>
      </c>
      <c r="G94" s="44">
        <v>184140</v>
      </c>
      <c r="H94" s="44">
        <v>507594</v>
      </c>
      <c r="I94" s="44">
        <v>1037277</v>
      </c>
      <c r="J94" s="120"/>
      <c r="K94" s="44">
        <v>13459</v>
      </c>
      <c r="M94" s="219"/>
      <c r="N94" s="95"/>
      <c r="O94" s="125"/>
      <c r="P94" s="125"/>
      <c r="Q94" s="125"/>
      <c r="R94" s="125"/>
      <c r="S94" s="125"/>
      <c r="T94" s="125"/>
      <c r="U94" s="125"/>
      <c r="V94" s="125"/>
      <c r="W94" s="125"/>
    </row>
    <row r="95" spans="1:23" ht="17.100000000000001" customHeight="1" x14ac:dyDescent="0.15">
      <c r="A95" s="192"/>
      <c r="B95" s="1" t="s">
        <v>83</v>
      </c>
      <c r="C95" s="118">
        <v>0.92426461818960071</v>
      </c>
      <c r="D95" s="118">
        <v>0.85605451564310764</v>
      </c>
      <c r="E95" s="118">
        <v>0.99067240772259235</v>
      </c>
      <c r="F95" s="118">
        <v>0.94776048604442242</v>
      </c>
      <c r="G95" s="118">
        <v>0.90926598029775574</v>
      </c>
      <c r="H95" s="118">
        <v>1</v>
      </c>
      <c r="I95" s="118">
        <v>0.94882210997543048</v>
      </c>
      <c r="J95" s="116"/>
      <c r="K95" s="118">
        <v>1</v>
      </c>
    </row>
    <row r="96" spans="1:23" ht="17.100000000000001" customHeight="1" x14ac:dyDescent="0.15">
      <c r="A96" s="191" t="s">
        <v>285</v>
      </c>
      <c r="B96" s="126" t="s">
        <v>81</v>
      </c>
      <c r="C96" s="44">
        <v>15576860</v>
      </c>
      <c r="D96" s="44">
        <v>4792912</v>
      </c>
      <c r="E96" s="44">
        <v>1434510</v>
      </c>
      <c r="F96" s="44">
        <v>7187213</v>
      </c>
      <c r="G96" s="44">
        <v>206580</v>
      </c>
      <c r="H96" s="44">
        <v>588944</v>
      </c>
      <c r="I96" s="44">
        <v>1352709</v>
      </c>
      <c r="J96" s="120"/>
      <c r="K96" s="44">
        <v>13992</v>
      </c>
    </row>
    <row r="97" spans="1:11" ht="17.100000000000001" customHeight="1" x14ac:dyDescent="0.15">
      <c r="A97" s="192"/>
      <c r="B97" s="126" t="s">
        <v>82</v>
      </c>
      <c r="C97" s="44">
        <v>14440238</v>
      </c>
      <c r="D97" s="44">
        <v>4120688</v>
      </c>
      <c r="E97" s="44">
        <v>1419809</v>
      </c>
      <c r="F97" s="44">
        <v>6814466</v>
      </c>
      <c r="G97" s="44">
        <v>189050</v>
      </c>
      <c r="H97" s="44">
        <v>588944</v>
      </c>
      <c r="I97" s="44">
        <v>1293289</v>
      </c>
      <c r="J97" s="120"/>
      <c r="K97" s="44">
        <v>13992</v>
      </c>
    </row>
    <row r="98" spans="1:11" ht="17.100000000000001" customHeight="1" x14ac:dyDescent="0.15">
      <c r="A98" s="192"/>
      <c r="B98" s="126" t="s">
        <v>83</v>
      </c>
      <c r="C98" s="118">
        <v>0.92700000000000005</v>
      </c>
      <c r="D98" s="118">
        <v>0.86</v>
      </c>
      <c r="E98" s="118">
        <v>0.99</v>
      </c>
      <c r="F98" s="118">
        <v>0.94799999999999995</v>
      </c>
      <c r="G98" s="118">
        <v>0.91500000000000004</v>
      </c>
      <c r="H98" s="118">
        <v>1</v>
      </c>
      <c r="I98" s="118">
        <v>0.95599999999999996</v>
      </c>
      <c r="J98" s="116"/>
      <c r="K98" s="118">
        <v>1</v>
      </c>
    </row>
    <row r="99" spans="1:11" ht="17.100000000000001" customHeight="1" x14ac:dyDescent="0.15">
      <c r="A99" s="191" t="s">
        <v>286</v>
      </c>
      <c r="B99" s="1" t="s">
        <v>81</v>
      </c>
      <c r="C99" s="44">
        <f>SUM(D99:K99)</f>
        <v>15470637</v>
      </c>
      <c r="D99" s="44">
        <v>4954852</v>
      </c>
      <c r="E99" s="44">
        <v>1584156</v>
      </c>
      <c r="F99" s="44">
        <v>6824090</v>
      </c>
      <c r="G99" s="44">
        <v>213980</v>
      </c>
      <c r="H99" s="44">
        <v>585890</v>
      </c>
      <c r="I99" s="44">
        <v>1294417</v>
      </c>
      <c r="J99" s="120"/>
      <c r="K99" s="44">
        <v>13252</v>
      </c>
    </row>
    <row r="100" spans="1:11" ht="17.100000000000001" customHeight="1" x14ac:dyDescent="0.15">
      <c r="A100" s="192"/>
      <c r="B100" s="1" t="s">
        <v>82</v>
      </c>
      <c r="C100" s="44">
        <f>SUM(D100:K100)</f>
        <v>14447733</v>
      </c>
      <c r="D100" s="44">
        <v>4387481</v>
      </c>
      <c r="E100" s="44">
        <v>1571998</v>
      </c>
      <c r="F100" s="44">
        <v>6458131</v>
      </c>
      <c r="G100" s="44">
        <v>198158</v>
      </c>
      <c r="H100" s="44">
        <v>585890</v>
      </c>
      <c r="I100" s="44">
        <v>1232823</v>
      </c>
      <c r="J100" s="120"/>
      <c r="K100" s="44">
        <v>13252</v>
      </c>
    </row>
    <row r="101" spans="1:11" ht="17.100000000000001" customHeight="1" x14ac:dyDescent="0.15">
      <c r="A101" s="192"/>
      <c r="B101" s="1" t="s">
        <v>83</v>
      </c>
      <c r="C101" s="118">
        <f t="shared" ref="C101:I101" si="11">C100/C99</f>
        <v>0.93388093845133846</v>
      </c>
      <c r="D101" s="118">
        <f t="shared" si="11"/>
        <v>0.8854918370922078</v>
      </c>
      <c r="E101" s="118">
        <f t="shared" si="11"/>
        <v>0.99232525079600742</v>
      </c>
      <c r="F101" s="118">
        <f t="shared" si="11"/>
        <v>0.9463724833640822</v>
      </c>
      <c r="G101" s="118">
        <f t="shared" si="11"/>
        <v>0.92605851014113472</v>
      </c>
      <c r="H101" s="118">
        <f t="shared" si="11"/>
        <v>1</v>
      </c>
      <c r="I101" s="118">
        <f t="shared" si="11"/>
        <v>0.95241564349046715</v>
      </c>
      <c r="J101" s="116"/>
      <c r="K101" s="118">
        <f>K100/K99</f>
        <v>1</v>
      </c>
    </row>
    <row r="102" spans="1:11" ht="17.100000000000001" customHeight="1" x14ac:dyDescent="0.15">
      <c r="A102" s="191" t="s">
        <v>287</v>
      </c>
      <c r="B102" s="1" t="s">
        <v>81</v>
      </c>
      <c r="C102" s="44">
        <v>15493424</v>
      </c>
      <c r="D102" s="44">
        <v>5035587</v>
      </c>
      <c r="E102" s="44">
        <v>1480251</v>
      </c>
      <c r="F102" s="44">
        <v>6787190</v>
      </c>
      <c r="G102" s="44">
        <v>217412</v>
      </c>
      <c r="H102" s="44">
        <v>657253</v>
      </c>
      <c r="I102" s="44">
        <v>1302497</v>
      </c>
      <c r="J102" s="120"/>
      <c r="K102" s="44">
        <v>13234</v>
      </c>
    </row>
    <row r="103" spans="1:11" ht="17.100000000000001" customHeight="1" x14ac:dyDescent="0.15">
      <c r="A103" s="192"/>
      <c r="B103" s="1" t="s">
        <v>82</v>
      </c>
      <c r="C103" s="44">
        <v>14594877</v>
      </c>
      <c r="D103" s="44">
        <v>4566208</v>
      </c>
      <c r="E103" s="44">
        <v>1469862</v>
      </c>
      <c r="F103" s="44">
        <v>6443606</v>
      </c>
      <c r="G103" s="44">
        <v>202371</v>
      </c>
      <c r="H103" s="44">
        <v>657253</v>
      </c>
      <c r="I103" s="44">
        <v>1242343</v>
      </c>
      <c r="J103" s="120"/>
      <c r="K103" s="44">
        <v>13234</v>
      </c>
    </row>
    <row r="104" spans="1:11" ht="17.100000000000001" customHeight="1" x14ac:dyDescent="0.15">
      <c r="A104" s="192"/>
      <c r="B104" s="1" t="s">
        <v>83</v>
      </c>
      <c r="C104" s="118">
        <v>0.94200462079912095</v>
      </c>
      <c r="D104" s="118">
        <v>0.90678762972420102</v>
      </c>
      <c r="E104" s="118">
        <v>0.99298159568883926</v>
      </c>
      <c r="F104" s="118">
        <v>0.94937757746578477</v>
      </c>
      <c r="G104" s="118">
        <v>0.9308179861277206</v>
      </c>
      <c r="H104" s="118">
        <v>1</v>
      </c>
      <c r="I104" s="118">
        <v>0.95381640034487603</v>
      </c>
      <c r="J104" s="116"/>
      <c r="K104" s="118">
        <v>1</v>
      </c>
    </row>
    <row r="105" spans="1:11" ht="17.100000000000001" customHeight="1" x14ac:dyDescent="0.15">
      <c r="A105" t="s">
        <v>253</v>
      </c>
      <c r="G105" t="s">
        <v>84</v>
      </c>
    </row>
    <row r="106" spans="1:11" s="2" customFormat="1" ht="17.100000000000001" customHeight="1" x14ac:dyDescent="0.2">
      <c r="G106" t="s">
        <v>85</v>
      </c>
      <c r="H106"/>
    </row>
    <row r="107" spans="1:11" s="2" customFormat="1" ht="17.25" x14ac:dyDescent="0.2">
      <c r="G107"/>
      <c r="H107"/>
    </row>
    <row r="112" spans="1:11" s="2" customFormat="1" ht="17.25" x14ac:dyDescent="0.2">
      <c r="G112"/>
      <c r="H112"/>
    </row>
    <row r="113" spans="7:8" s="2" customFormat="1" ht="17.25" x14ac:dyDescent="0.2">
      <c r="G113"/>
      <c r="H113"/>
    </row>
  </sheetData>
  <sheetProtection formatCells="0" insertColumns="0" insertRows="0"/>
  <mergeCells count="52">
    <mergeCell ref="L4:L5"/>
    <mergeCell ref="A6:A8"/>
    <mergeCell ref="C4:C5"/>
    <mergeCell ref="D4:E4"/>
    <mergeCell ref="F4:F5"/>
    <mergeCell ref="K4:K5"/>
    <mergeCell ref="A4:A5"/>
    <mergeCell ref="A90:A92"/>
    <mergeCell ref="A99:A101"/>
    <mergeCell ref="B4:B5"/>
    <mergeCell ref="K76:K77"/>
    <mergeCell ref="J76:J77"/>
    <mergeCell ref="A78:A80"/>
    <mergeCell ref="I76:I77"/>
    <mergeCell ref="F76:F77"/>
    <mergeCell ref="G76:G77"/>
    <mergeCell ref="G4:H4"/>
    <mergeCell ref="I4:I5"/>
    <mergeCell ref="C76:C77"/>
    <mergeCell ref="A76:A77"/>
    <mergeCell ref="J4:J5"/>
    <mergeCell ref="A15:A17"/>
    <mergeCell ref="A44:A46"/>
    <mergeCell ref="A102:A104"/>
    <mergeCell ref="A9:A11"/>
    <mergeCell ref="A96:A98"/>
    <mergeCell ref="A81:A83"/>
    <mergeCell ref="A62:A64"/>
    <mergeCell ref="A47:A49"/>
    <mergeCell ref="A42:A43"/>
    <mergeCell ref="A50:A52"/>
    <mergeCell ref="A12:A14"/>
    <mergeCell ref="A84:A86"/>
    <mergeCell ref="A56:A58"/>
    <mergeCell ref="A65:A67"/>
    <mergeCell ref="A53:A55"/>
    <mergeCell ref="A87:A89"/>
    <mergeCell ref="A93:A95"/>
    <mergeCell ref="A59:A61"/>
    <mergeCell ref="M92:M94"/>
    <mergeCell ref="K42:K43"/>
    <mergeCell ref="L42:L43"/>
    <mergeCell ref="B42:B43"/>
    <mergeCell ref="C42:C43"/>
    <mergeCell ref="D42:E42"/>
    <mergeCell ref="G42:H42"/>
    <mergeCell ref="J42:J43"/>
    <mergeCell ref="I42:I43"/>
    <mergeCell ref="D76:E76"/>
    <mergeCell ref="H76:H77"/>
    <mergeCell ref="B76:B77"/>
    <mergeCell ref="F42:F43"/>
  </mergeCells>
  <phoneticPr fontId="3"/>
  <pageMargins left="1.5748031496062993" right="0.19685039370078741" top="0.98425196850393704" bottom="0.98425196850393704" header="0.51181102362204722" footer="0.51181102362204722"/>
  <pageSetup paperSize="9" scale="86" orientation="landscape" r:id="rId1"/>
  <headerFooter scaleWithDoc="0" alignWithMargins="0">
    <oddFooter>&amp;A</oddFooter>
  </headerFooter>
  <rowBreaks count="3" manualBreakCount="3">
    <brk id="38" max="11" man="1"/>
    <brk id="72" max="11" man="1"/>
    <brk id="106"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D0619-3A86-46EF-9CDE-1C2BF69B8E5D}">
  <dimension ref="A1:P54"/>
  <sheetViews>
    <sheetView view="pageBreakPreview" zoomScaleNormal="100" zoomScaleSheetLayoutView="100" workbookViewId="0"/>
  </sheetViews>
  <sheetFormatPr defaultRowHeight="13.5" x14ac:dyDescent="0.15"/>
  <cols>
    <col min="1" max="1" width="20.625" customWidth="1"/>
    <col min="2" max="9" width="10.625" customWidth="1"/>
    <col min="10" max="10" width="12.125" customWidth="1"/>
    <col min="11" max="11" width="12" customWidth="1"/>
    <col min="12" max="16" width="10.625" customWidth="1"/>
  </cols>
  <sheetData>
    <row r="1" spans="1:16" s="2" customFormat="1" ht="17.25" x14ac:dyDescent="0.2">
      <c r="A1" s="3" t="s">
        <v>138</v>
      </c>
    </row>
    <row r="2" spans="1:16" s="2" customFormat="1" ht="12.95" customHeight="1" x14ac:dyDescent="0.2"/>
    <row r="3" spans="1:16" s="2" customFormat="1" ht="17.100000000000001" customHeight="1" x14ac:dyDescent="0.2">
      <c r="A3"/>
      <c r="B3"/>
      <c r="C3"/>
      <c r="D3"/>
      <c r="E3" s="10"/>
      <c r="G3"/>
      <c r="O3" s="10" t="s">
        <v>295</v>
      </c>
    </row>
    <row r="4" spans="1:16" s="2" customFormat="1" ht="17.100000000000001" customHeight="1" x14ac:dyDescent="0.2">
      <c r="A4" s="1" t="s">
        <v>0</v>
      </c>
      <c r="B4" s="32" t="s">
        <v>139</v>
      </c>
      <c r="C4" s="31" t="s">
        <v>140</v>
      </c>
      <c r="D4" s="31" t="s">
        <v>141</v>
      </c>
      <c r="E4" s="31" t="s">
        <v>142</v>
      </c>
      <c r="F4" s="31" t="s">
        <v>143</v>
      </c>
      <c r="G4" s="31" t="s">
        <v>144</v>
      </c>
      <c r="H4" s="31" t="s">
        <v>145</v>
      </c>
      <c r="I4" s="31" t="s">
        <v>146</v>
      </c>
      <c r="J4" s="31" t="s">
        <v>147</v>
      </c>
      <c r="K4" s="31" t="s">
        <v>148</v>
      </c>
      <c r="L4" s="31" t="s">
        <v>149</v>
      </c>
      <c r="M4" s="31" t="s">
        <v>150</v>
      </c>
      <c r="N4" s="31" t="s">
        <v>244</v>
      </c>
      <c r="O4" s="31" t="s">
        <v>247</v>
      </c>
      <c r="P4" s="23"/>
    </row>
    <row r="5" spans="1:16" s="2" customFormat="1" ht="17.100000000000001" customHeight="1" x14ac:dyDescent="0.2">
      <c r="A5" s="1" t="s">
        <v>151</v>
      </c>
      <c r="B5" s="5">
        <v>29383284</v>
      </c>
      <c r="C5" s="5">
        <v>26093371</v>
      </c>
      <c r="D5" s="5">
        <v>28411985</v>
      </c>
      <c r="E5" s="6">
        <v>30400655</v>
      </c>
      <c r="F5" s="6">
        <v>33073073</v>
      </c>
      <c r="G5" s="6">
        <v>31124145</v>
      </c>
      <c r="H5" s="6">
        <v>30631269</v>
      </c>
      <c r="I5" s="6">
        <v>31079171</v>
      </c>
      <c r="J5" s="6">
        <v>34490257</v>
      </c>
      <c r="K5" s="6">
        <v>33629146</v>
      </c>
      <c r="L5" s="6">
        <v>33838447</v>
      </c>
      <c r="M5" s="13">
        <v>33495182</v>
      </c>
      <c r="N5" s="13">
        <v>34040445</v>
      </c>
      <c r="O5" s="13">
        <v>34113628</v>
      </c>
      <c r="P5" s="24"/>
    </row>
    <row r="6" spans="1:16" s="2" customFormat="1" ht="17.100000000000001" customHeight="1" x14ac:dyDescent="0.2">
      <c r="A6" s="1" t="s">
        <v>152</v>
      </c>
      <c r="B6" s="5">
        <v>28527919</v>
      </c>
      <c r="C6" s="5">
        <v>25161156</v>
      </c>
      <c r="D6" s="5">
        <v>27917927</v>
      </c>
      <c r="E6" s="6">
        <v>29124623</v>
      </c>
      <c r="F6" s="6">
        <v>32138612</v>
      </c>
      <c r="G6" s="6">
        <v>30122380</v>
      </c>
      <c r="H6" s="6">
        <v>29653260</v>
      </c>
      <c r="I6" s="6">
        <v>29858062</v>
      </c>
      <c r="J6" s="6">
        <v>34338110</v>
      </c>
      <c r="K6" s="6">
        <v>32327530</v>
      </c>
      <c r="L6" s="6">
        <v>32555797</v>
      </c>
      <c r="M6" s="13">
        <v>32585955</v>
      </c>
      <c r="N6" s="13">
        <v>32766717</v>
      </c>
      <c r="O6" s="13">
        <v>32954760</v>
      </c>
      <c r="P6" s="24"/>
    </row>
    <row r="7" spans="1:16" s="2" customFormat="1" ht="17.100000000000001" customHeight="1" x14ac:dyDescent="0.2">
      <c r="A7" s="1" t="s">
        <v>153</v>
      </c>
      <c r="B7" s="5">
        <v>809665</v>
      </c>
      <c r="C7" s="5">
        <v>662411</v>
      </c>
      <c r="D7" s="5">
        <v>392245</v>
      </c>
      <c r="E7" s="6">
        <v>631704</v>
      </c>
      <c r="F7" s="6">
        <v>923306</v>
      </c>
      <c r="G7" s="6">
        <v>947407</v>
      </c>
      <c r="H7" s="6">
        <v>974442</v>
      </c>
      <c r="I7" s="6">
        <v>1154609</v>
      </c>
      <c r="J7" s="6">
        <v>107665</v>
      </c>
      <c r="K7" s="6">
        <v>1176230</v>
      </c>
      <c r="L7" s="6">
        <v>962182</v>
      </c>
      <c r="M7" s="13">
        <v>899608</v>
      </c>
      <c r="N7" s="13">
        <v>1271245</v>
      </c>
      <c r="O7" s="13">
        <v>956858</v>
      </c>
      <c r="P7" s="24"/>
    </row>
    <row r="8" spans="1:16" s="2" customFormat="1" ht="17.100000000000001" customHeight="1" x14ac:dyDescent="0.2">
      <c r="A8" s="1" t="s">
        <v>154</v>
      </c>
      <c r="B8" s="14">
        <v>809665</v>
      </c>
      <c r="C8" s="14">
        <v>-147254</v>
      </c>
      <c r="D8" s="14">
        <v>-270166</v>
      </c>
      <c r="E8" s="15">
        <v>240786</v>
      </c>
      <c r="F8" s="15">
        <v>291602</v>
      </c>
      <c r="G8" s="15">
        <v>24101</v>
      </c>
      <c r="H8" s="15">
        <v>27035</v>
      </c>
      <c r="I8" s="15">
        <v>180167</v>
      </c>
      <c r="J8" s="14">
        <v>-1046944</v>
      </c>
      <c r="K8" s="14">
        <v>1068565</v>
      </c>
      <c r="L8" s="14">
        <v>-214048</v>
      </c>
      <c r="M8" s="13">
        <v>-62574</v>
      </c>
      <c r="N8" s="13">
        <v>371637</v>
      </c>
      <c r="O8" s="13">
        <v>-314387</v>
      </c>
      <c r="P8" s="24"/>
    </row>
    <row r="9" spans="1:16" s="2" customFormat="1" ht="17.100000000000001" customHeight="1" x14ac:dyDescent="0.2">
      <c r="A9" s="1" t="s">
        <v>155</v>
      </c>
      <c r="B9" s="14">
        <v>1508433</v>
      </c>
      <c r="C9" s="14">
        <v>-141351</v>
      </c>
      <c r="D9" s="5">
        <v>168824</v>
      </c>
      <c r="E9" s="6">
        <v>64312</v>
      </c>
      <c r="F9" s="6">
        <v>1055256</v>
      </c>
      <c r="G9" s="6">
        <v>683535</v>
      </c>
      <c r="H9" s="6">
        <v>27870</v>
      </c>
      <c r="I9" s="6">
        <v>243656</v>
      </c>
      <c r="J9" s="14">
        <v>-814672</v>
      </c>
      <c r="K9" s="14">
        <v>1043797</v>
      </c>
      <c r="L9" s="14">
        <v>-423162</v>
      </c>
      <c r="M9" s="13">
        <v>47421</v>
      </c>
      <c r="N9" s="13">
        <v>290751</v>
      </c>
      <c r="O9" s="13">
        <v>144147</v>
      </c>
      <c r="P9" s="24"/>
    </row>
    <row r="10" spans="1:16" s="2" customFormat="1" ht="17.100000000000001" customHeight="1" x14ac:dyDescent="0.2">
      <c r="A10" s="1" t="s">
        <v>156</v>
      </c>
      <c r="B10" s="5">
        <v>11955317</v>
      </c>
      <c r="C10" s="5">
        <v>12286806</v>
      </c>
      <c r="D10" s="5">
        <v>12348138</v>
      </c>
      <c r="E10" s="6">
        <v>13170387</v>
      </c>
      <c r="F10" s="6">
        <v>13225082</v>
      </c>
      <c r="G10" s="6">
        <v>13128569</v>
      </c>
      <c r="H10" s="6">
        <v>13384878</v>
      </c>
      <c r="I10" s="6">
        <v>13314174</v>
      </c>
      <c r="J10" s="6">
        <v>13501495</v>
      </c>
      <c r="K10" s="6">
        <v>13613329</v>
      </c>
      <c r="L10" s="6">
        <v>13933355</v>
      </c>
      <c r="M10" s="13">
        <v>14127782</v>
      </c>
      <c r="N10" s="13">
        <v>14278038</v>
      </c>
      <c r="O10" s="13">
        <v>14298776</v>
      </c>
      <c r="P10" s="24"/>
    </row>
    <row r="11" spans="1:16" s="2" customFormat="1" ht="17.100000000000001" customHeight="1" x14ac:dyDescent="0.2">
      <c r="A11" s="1" t="s">
        <v>157</v>
      </c>
      <c r="B11" s="5">
        <v>11495036</v>
      </c>
      <c r="C11" s="5">
        <v>12168176</v>
      </c>
      <c r="D11" s="5">
        <v>12798436</v>
      </c>
      <c r="E11" s="6">
        <v>12825221</v>
      </c>
      <c r="F11" s="6">
        <v>12036663</v>
      </c>
      <c r="G11" s="6">
        <v>11273026</v>
      </c>
      <c r="H11" s="6">
        <v>11433613</v>
      </c>
      <c r="I11" s="6">
        <v>11357475</v>
      </c>
      <c r="J11" s="6">
        <v>11589342</v>
      </c>
      <c r="K11" s="6">
        <v>11727088</v>
      </c>
      <c r="L11" s="6">
        <v>12066528</v>
      </c>
      <c r="M11" s="13">
        <v>12401989</v>
      </c>
      <c r="N11" s="13">
        <v>12615395</v>
      </c>
      <c r="O11" s="13">
        <v>12848455</v>
      </c>
      <c r="P11" s="24"/>
    </row>
    <row r="12" spans="1:16" s="2" customFormat="1" ht="17.100000000000001" customHeight="1" x14ac:dyDescent="0.2">
      <c r="A12" s="1" t="s">
        <v>158</v>
      </c>
      <c r="B12" s="5">
        <v>16068866</v>
      </c>
      <c r="C12" s="5">
        <v>16481869</v>
      </c>
      <c r="D12" s="5">
        <v>17198662</v>
      </c>
      <c r="E12" s="6">
        <v>18259156</v>
      </c>
      <c r="F12" s="6">
        <v>18362439</v>
      </c>
      <c r="G12" s="6">
        <v>18881035</v>
      </c>
      <c r="H12" s="6">
        <v>19017826</v>
      </c>
      <c r="I12" s="6">
        <v>19267566</v>
      </c>
      <c r="J12" s="6">
        <v>19551225</v>
      </c>
      <c r="K12" s="6">
        <v>19401845</v>
      </c>
      <c r="L12" s="6">
        <v>19223178</v>
      </c>
      <c r="M12" s="13">
        <v>18918719</v>
      </c>
      <c r="N12" s="13">
        <v>19201533</v>
      </c>
      <c r="O12" s="13">
        <v>19129682</v>
      </c>
      <c r="P12" s="24"/>
    </row>
    <row r="13" spans="1:16" s="2" customFormat="1" ht="17.100000000000001" customHeight="1" x14ac:dyDescent="0.2">
      <c r="A13" s="1" t="s">
        <v>159</v>
      </c>
      <c r="B13" s="5">
        <v>16685744</v>
      </c>
      <c r="C13" s="5">
        <v>16460492</v>
      </c>
      <c r="D13" s="5">
        <v>16663724</v>
      </c>
      <c r="E13" s="6">
        <v>17156713</v>
      </c>
      <c r="F13" s="6">
        <v>17209829</v>
      </c>
      <c r="G13" s="6">
        <v>17265480</v>
      </c>
      <c r="H13" s="6">
        <v>17625349</v>
      </c>
      <c r="I13" s="6">
        <v>17638906</v>
      </c>
      <c r="J13" s="6">
        <v>17729349</v>
      </c>
      <c r="K13" s="6">
        <v>17980802</v>
      </c>
      <c r="L13" s="6">
        <v>18335633</v>
      </c>
      <c r="M13" s="13">
        <v>17957475</v>
      </c>
      <c r="N13" s="13">
        <v>18397946</v>
      </c>
      <c r="O13" s="13">
        <v>18398952</v>
      </c>
      <c r="P13" s="24"/>
    </row>
    <row r="14" spans="1:16" s="2" customFormat="1" ht="17.100000000000001" customHeight="1" x14ac:dyDescent="0.2">
      <c r="A14" s="16" t="s">
        <v>160</v>
      </c>
      <c r="B14" s="5">
        <v>14171965</v>
      </c>
      <c r="C14" s="5">
        <v>13903723</v>
      </c>
      <c r="D14" s="5">
        <v>14330097</v>
      </c>
      <c r="E14" s="6">
        <v>15922197</v>
      </c>
      <c r="F14" s="6">
        <v>15803093</v>
      </c>
      <c r="G14" s="6">
        <v>16282532</v>
      </c>
      <c r="H14" s="6">
        <v>17209398</v>
      </c>
      <c r="I14" s="6">
        <v>17081953</v>
      </c>
      <c r="J14" s="6">
        <v>17246991</v>
      </c>
      <c r="K14" s="6">
        <v>17804496</v>
      </c>
      <c r="L14" s="6">
        <v>17794128</v>
      </c>
      <c r="M14" s="13">
        <v>17363656</v>
      </c>
      <c r="N14" s="13">
        <v>17894446</v>
      </c>
      <c r="O14" s="13">
        <v>17389858</v>
      </c>
      <c r="P14" s="24"/>
    </row>
    <row r="15" spans="1:16" s="2" customFormat="1" ht="17.100000000000001" customHeight="1" x14ac:dyDescent="0.2">
      <c r="A15" s="1" t="s">
        <v>161</v>
      </c>
      <c r="B15" s="17">
        <v>0.96099999999999997</v>
      </c>
      <c r="C15" s="17">
        <v>0.99</v>
      </c>
      <c r="D15" s="17">
        <v>1.036</v>
      </c>
      <c r="E15" s="18">
        <v>0.97399999999999998</v>
      </c>
      <c r="F15" s="18">
        <v>0.91</v>
      </c>
      <c r="G15" s="18">
        <v>0.85899999999999999</v>
      </c>
      <c r="H15" s="18">
        <v>0.85399999999999998</v>
      </c>
      <c r="I15" s="18">
        <v>0.85299999999999998</v>
      </c>
      <c r="J15" s="18">
        <v>0.85799999999999998</v>
      </c>
      <c r="K15" s="18">
        <v>0.86099999999999999</v>
      </c>
      <c r="L15" s="18">
        <v>0.86599999999999999</v>
      </c>
      <c r="M15" s="19">
        <v>0.878</v>
      </c>
      <c r="N15" s="19">
        <v>0.88400000000000001</v>
      </c>
      <c r="O15" s="19">
        <v>0.89900000000000002</v>
      </c>
      <c r="P15" s="27"/>
    </row>
    <row r="16" spans="1:16" s="2" customFormat="1" ht="17.100000000000001" customHeight="1" x14ac:dyDescent="0.2">
      <c r="A16" s="1" t="s">
        <v>162</v>
      </c>
      <c r="B16" s="20">
        <v>80.400000000000006</v>
      </c>
      <c r="C16" s="20">
        <v>80.7</v>
      </c>
      <c r="D16" s="20">
        <v>82.8</v>
      </c>
      <c r="E16" s="7">
        <v>89.4</v>
      </c>
      <c r="F16" s="7">
        <v>86.7</v>
      </c>
      <c r="G16" s="7">
        <v>85</v>
      </c>
      <c r="H16" s="7">
        <v>89</v>
      </c>
      <c r="I16" s="7">
        <v>87.4</v>
      </c>
      <c r="J16" s="7">
        <v>90.2</v>
      </c>
      <c r="K16" s="7">
        <v>90.9</v>
      </c>
      <c r="L16" s="7">
        <v>90</v>
      </c>
      <c r="M16" s="8">
        <v>91.3</v>
      </c>
      <c r="N16" s="8">
        <v>91.6</v>
      </c>
      <c r="O16" s="8">
        <v>89.6</v>
      </c>
      <c r="P16"/>
    </row>
    <row r="17" spans="1:16" s="2" customFormat="1" ht="17.100000000000001" customHeight="1" x14ac:dyDescent="0.2">
      <c r="A17" s="1" t="s">
        <v>163</v>
      </c>
      <c r="B17" s="20">
        <v>103.8</v>
      </c>
      <c r="C17" s="20">
        <f>C13/C12*100</f>
        <v>99.87029990348789</v>
      </c>
      <c r="D17" s="20">
        <v>96.9</v>
      </c>
      <c r="E17" s="7">
        <f>ROUND((E13/E12)*100,2)</f>
        <v>93.96</v>
      </c>
      <c r="F17" s="7">
        <f>ROUND((F13/F12)*100,2)</f>
        <v>93.72</v>
      </c>
      <c r="G17" s="7">
        <v>91.44</v>
      </c>
      <c r="H17" s="7">
        <v>92.7</v>
      </c>
      <c r="I17" s="7">
        <f>I13/I12*100</f>
        <v>91.547141969047885</v>
      </c>
      <c r="J17" s="7">
        <v>90.7</v>
      </c>
      <c r="K17" s="7">
        <v>92.675732642952255</v>
      </c>
      <c r="L17" s="7">
        <v>95.382943444627116</v>
      </c>
      <c r="M17" s="21">
        <f>M13/M12*100</f>
        <v>94.919085166389962</v>
      </c>
      <c r="N17" s="21">
        <v>95.814985188942998</v>
      </c>
      <c r="O17" s="21">
        <v>96.180124687906471</v>
      </c>
      <c r="P17" s="29"/>
    </row>
    <row r="18" spans="1:16" s="2" customFormat="1" ht="17.100000000000001" customHeight="1" x14ac:dyDescent="0.2">
      <c r="A18" s="4"/>
      <c r="B18"/>
      <c r="C18"/>
      <c r="D18"/>
      <c r="E18"/>
      <c r="F18"/>
      <c r="G18"/>
    </row>
    <row r="19" spans="1:16" s="2" customFormat="1" ht="17.100000000000001" customHeight="1" x14ac:dyDescent="0.2">
      <c r="A19"/>
      <c r="B19"/>
      <c r="C19"/>
      <c r="D19"/>
      <c r="E19"/>
      <c r="F19"/>
      <c r="G19"/>
    </row>
    <row r="20" spans="1:16" s="2" customFormat="1" ht="17.100000000000001" customHeight="1" x14ac:dyDescent="0.2">
      <c r="A20" s="1" t="s">
        <v>0</v>
      </c>
      <c r="B20" s="31" t="s">
        <v>255</v>
      </c>
      <c r="C20" s="31" t="s">
        <v>259</v>
      </c>
      <c r="D20" s="31" t="s">
        <v>278</v>
      </c>
      <c r="E20" s="31" t="s">
        <v>308</v>
      </c>
      <c r="F20" s="31" t="s">
        <v>313</v>
      </c>
      <c r="G20" s="31" t="s">
        <v>317</v>
      </c>
      <c r="H20" s="31" t="s">
        <v>324</v>
      </c>
      <c r="I20" s="23"/>
      <c r="J20" s="23"/>
      <c r="K20" s="23"/>
      <c r="L20" s="23"/>
      <c r="M20" s="23"/>
      <c r="N20" s="23"/>
      <c r="O20" s="23"/>
      <c r="P20" s="23"/>
    </row>
    <row r="21" spans="1:16" s="2" customFormat="1" ht="17.100000000000001" customHeight="1" x14ac:dyDescent="0.2">
      <c r="A21" s="1" t="s">
        <v>151</v>
      </c>
      <c r="B21" s="13">
        <v>36627914</v>
      </c>
      <c r="C21" s="13">
        <v>47051114</v>
      </c>
      <c r="D21" s="13">
        <v>41539450</v>
      </c>
      <c r="E21" s="13">
        <v>39860038</v>
      </c>
      <c r="F21" s="13">
        <v>41978103</v>
      </c>
      <c r="G21" s="13">
        <v>41878378</v>
      </c>
      <c r="H21" s="168">
        <v>41509978</v>
      </c>
      <c r="I21" s="33"/>
      <c r="J21" s="9"/>
      <c r="K21" s="9"/>
      <c r="L21" s="9"/>
      <c r="M21" s="24"/>
      <c r="N21" s="24"/>
      <c r="O21" s="24"/>
      <c r="P21" s="24"/>
    </row>
    <row r="22" spans="1:16" s="2" customFormat="1" ht="17.100000000000001" customHeight="1" x14ac:dyDescent="0.2">
      <c r="A22" s="1" t="s">
        <v>152</v>
      </c>
      <c r="B22" s="13">
        <v>35223976</v>
      </c>
      <c r="C22" s="13">
        <v>45565867</v>
      </c>
      <c r="D22" s="13">
        <v>39869228</v>
      </c>
      <c r="E22" s="13">
        <v>37837204</v>
      </c>
      <c r="F22" s="13">
        <v>40236081</v>
      </c>
      <c r="G22" s="13">
        <v>40744552</v>
      </c>
      <c r="H22" s="168">
        <v>40437254</v>
      </c>
      <c r="I22" s="33"/>
      <c r="J22" s="9"/>
      <c r="K22" s="9"/>
      <c r="L22" s="9"/>
      <c r="M22" s="24"/>
      <c r="N22" s="24"/>
      <c r="O22" s="24"/>
      <c r="P22" s="24"/>
    </row>
    <row r="23" spans="1:16" s="2" customFormat="1" ht="17.100000000000001" customHeight="1" x14ac:dyDescent="0.2">
      <c r="A23" s="1" t="s">
        <v>153</v>
      </c>
      <c r="B23" s="13">
        <v>1166389</v>
      </c>
      <c r="C23" s="13">
        <v>1076053</v>
      </c>
      <c r="D23" s="13">
        <v>1465733</v>
      </c>
      <c r="E23" s="13">
        <v>1527849</v>
      </c>
      <c r="F23" s="13">
        <v>1461906</v>
      </c>
      <c r="G23" s="13">
        <v>842682</v>
      </c>
      <c r="H23" s="168">
        <v>1012784</v>
      </c>
      <c r="I23" s="33"/>
      <c r="J23" s="9"/>
      <c r="K23" s="9"/>
      <c r="L23" s="9"/>
      <c r="M23" s="24"/>
      <c r="N23" s="24"/>
      <c r="O23" s="24"/>
      <c r="P23" s="24"/>
    </row>
    <row r="24" spans="1:16" s="2" customFormat="1" ht="17.100000000000001" customHeight="1" x14ac:dyDescent="0.2">
      <c r="A24" s="1" t="s">
        <v>154</v>
      </c>
      <c r="B24" s="13">
        <v>209531</v>
      </c>
      <c r="C24" s="13">
        <v>-90336</v>
      </c>
      <c r="D24" s="13">
        <v>389680</v>
      </c>
      <c r="E24" s="13">
        <v>62116</v>
      </c>
      <c r="F24" s="13">
        <v>-65943</v>
      </c>
      <c r="G24" s="13">
        <v>-619224</v>
      </c>
      <c r="H24" s="168">
        <v>170102</v>
      </c>
      <c r="I24" s="34"/>
      <c r="J24" s="25"/>
      <c r="K24" s="25"/>
      <c r="L24" s="25"/>
      <c r="M24" s="24"/>
      <c r="N24" s="24"/>
      <c r="O24" s="24"/>
      <c r="P24" s="24"/>
    </row>
    <row r="25" spans="1:16" s="2" customFormat="1" ht="17.100000000000001" customHeight="1" x14ac:dyDescent="0.2">
      <c r="A25" s="1" t="s">
        <v>155</v>
      </c>
      <c r="B25" s="13">
        <v>454097</v>
      </c>
      <c r="C25" s="13">
        <v>182817</v>
      </c>
      <c r="D25" s="13">
        <v>814956</v>
      </c>
      <c r="E25" s="13">
        <v>84023</v>
      </c>
      <c r="F25" s="13">
        <v>-563947</v>
      </c>
      <c r="G25" s="13">
        <v>-643315</v>
      </c>
      <c r="H25" s="168">
        <v>-107016</v>
      </c>
      <c r="I25" s="33"/>
      <c r="J25" s="25"/>
      <c r="K25" s="25"/>
      <c r="L25" s="25"/>
      <c r="M25" s="24"/>
      <c r="N25" s="24"/>
      <c r="O25" s="24"/>
      <c r="P25" s="24"/>
    </row>
    <row r="26" spans="1:16" s="2" customFormat="1" ht="17.100000000000001" customHeight="1" x14ac:dyDescent="0.2">
      <c r="A26" s="1" t="s">
        <v>156</v>
      </c>
      <c r="B26" s="13">
        <v>14582537</v>
      </c>
      <c r="C26" s="13">
        <v>15329046</v>
      </c>
      <c r="D26" s="13">
        <v>15581128</v>
      </c>
      <c r="E26" s="13">
        <v>16312634</v>
      </c>
      <c r="F26" s="13">
        <v>16807620</v>
      </c>
      <c r="G26" s="13">
        <v>17330087</v>
      </c>
      <c r="H26" s="168">
        <v>18001880</v>
      </c>
      <c r="I26" s="33"/>
      <c r="J26" s="9"/>
      <c r="K26" s="9"/>
      <c r="L26" s="9"/>
      <c r="M26" s="24"/>
      <c r="N26" s="24"/>
      <c r="O26" s="24"/>
      <c r="P26" s="24"/>
    </row>
    <row r="27" spans="1:16" s="2" customFormat="1" ht="17.100000000000001" customHeight="1" x14ac:dyDescent="0.2">
      <c r="A27" s="1" t="s">
        <v>157</v>
      </c>
      <c r="B27" s="13">
        <v>12964701</v>
      </c>
      <c r="C27" s="13">
        <v>13538713</v>
      </c>
      <c r="D27" s="13">
        <v>12583604</v>
      </c>
      <c r="E27" s="13">
        <v>13245057</v>
      </c>
      <c r="F27" s="13">
        <v>13761958</v>
      </c>
      <c r="G27" s="13">
        <v>17925186</v>
      </c>
      <c r="H27" s="168">
        <v>14605989</v>
      </c>
      <c r="I27" s="33"/>
      <c r="J27" s="9"/>
      <c r="K27" s="9"/>
      <c r="L27" s="9"/>
      <c r="M27" s="24"/>
      <c r="N27" s="24"/>
      <c r="O27" s="24"/>
      <c r="P27" s="24"/>
    </row>
    <row r="28" spans="1:16" s="2" customFormat="1" ht="17.100000000000001" customHeight="1" x14ac:dyDescent="0.2">
      <c r="A28" s="1" t="s">
        <v>158</v>
      </c>
      <c r="B28" s="13">
        <v>19359100</v>
      </c>
      <c r="C28" s="13">
        <v>20269913</v>
      </c>
      <c r="D28" s="13">
        <v>21068941</v>
      </c>
      <c r="E28" s="13">
        <v>20447591</v>
      </c>
      <c r="F28" s="13">
        <v>20678940</v>
      </c>
      <c r="G28" s="13">
        <v>21239274</v>
      </c>
      <c r="H28" s="168">
        <v>21923379</v>
      </c>
      <c r="I28" s="33"/>
      <c r="J28" s="9"/>
      <c r="K28" s="9"/>
      <c r="L28" s="9"/>
      <c r="M28" s="24"/>
      <c r="N28" s="24"/>
      <c r="O28" s="24"/>
      <c r="P28" s="24"/>
    </row>
    <row r="29" spans="1:16" s="2" customFormat="1" ht="17.100000000000001" customHeight="1" x14ac:dyDescent="0.2">
      <c r="A29" s="1" t="s">
        <v>159</v>
      </c>
      <c r="B29" s="13">
        <v>18676346</v>
      </c>
      <c r="C29" s="13">
        <v>18884692</v>
      </c>
      <c r="D29" s="13">
        <v>20281768</v>
      </c>
      <c r="E29" s="13">
        <v>20931689</v>
      </c>
      <c r="F29" s="13">
        <v>21054817</v>
      </c>
      <c r="G29" s="13">
        <v>21657190</v>
      </c>
      <c r="H29" s="168">
        <v>22562874</v>
      </c>
      <c r="I29" s="33"/>
      <c r="J29" s="9"/>
      <c r="K29" s="9"/>
      <c r="L29" s="9"/>
      <c r="M29" s="24"/>
      <c r="N29" s="24"/>
      <c r="O29" s="24"/>
      <c r="P29" s="24"/>
    </row>
    <row r="30" spans="1:16" s="2" customFormat="1" ht="17.100000000000001" customHeight="1" x14ac:dyDescent="0.2">
      <c r="A30" s="16" t="s">
        <v>160</v>
      </c>
      <c r="B30" s="13">
        <v>17921322</v>
      </c>
      <c r="C30" s="13">
        <v>18217546</v>
      </c>
      <c r="D30" s="13">
        <v>18700112</v>
      </c>
      <c r="E30" s="13">
        <v>19176453</v>
      </c>
      <c r="F30" s="13">
        <v>19727732</v>
      </c>
      <c r="G30" s="13">
        <v>20656717</v>
      </c>
      <c r="H30" s="168">
        <v>21404195</v>
      </c>
      <c r="I30" s="33"/>
      <c r="J30" s="9"/>
      <c r="K30" s="9"/>
      <c r="L30" s="9"/>
      <c r="M30" s="24"/>
      <c r="N30" s="24"/>
      <c r="O30" s="24"/>
      <c r="P30" s="24"/>
    </row>
    <row r="31" spans="1:16" s="2" customFormat="1" ht="17.100000000000001" customHeight="1" x14ac:dyDescent="0.2">
      <c r="A31" s="1" t="s">
        <v>161</v>
      </c>
      <c r="B31" s="19">
        <v>0.88900000000000001</v>
      </c>
      <c r="C31" s="19">
        <v>0.88300000000000001</v>
      </c>
      <c r="D31" s="19">
        <v>0.80800000000000005</v>
      </c>
      <c r="E31" s="19">
        <v>0.81200000000000006</v>
      </c>
      <c r="F31" s="19">
        <v>0.81899999999999995</v>
      </c>
      <c r="G31" s="19">
        <v>0.81599999999999995</v>
      </c>
      <c r="H31" s="169">
        <v>0.81100000000000005</v>
      </c>
      <c r="I31" s="35"/>
      <c r="J31" s="26"/>
      <c r="K31" s="26"/>
      <c r="L31" s="26"/>
      <c r="M31" s="27"/>
      <c r="N31" s="27"/>
      <c r="O31" s="27"/>
      <c r="P31" s="27"/>
    </row>
    <row r="32" spans="1:16" s="2" customFormat="1" ht="17.100000000000001" customHeight="1" x14ac:dyDescent="0.2">
      <c r="A32" s="1" t="s">
        <v>162</v>
      </c>
      <c r="B32" s="8">
        <v>91.3</v>
      </c>
      <c r="C32" s="8">
        <v>91.6</v>
      </c>
      <c r="D32" s="8">
        <v>85.6</v>
      </c>
      <c r="E32" s="8">
        <v>89.3</v>
      </c>
      <c r="F32" s="8">
        <v>92.8</v>
      </c>
      <c r="G32" s="8">
        <v>95</v>
      </c>
      <c r="H32" s="170">
        <v>94.9</v>
      </c>
      <c r="I32" s="36"/>
      <c r="J32" s="28"/>
      <c r="K32" s="28"/>
      <c r="L32" s="28"/>
      <c r="M32"/>
      <c r="N32"/>
      <c r="O32"/>
      <c r="P32"/>
    </row>
    <row r="33" spans="1:16" s="2" customFormat="1" ht="17.100000000000001" customHeight="1" x14ac:dyDescent="0.2">
      <c r="A33" s="1" t="s">
        <v>163</v>
      </c>
      <c r="B33" s="21">
        <f>B29/B28*100</f>
        <v>96.473214147351896</v>
      </c>
      <c r="C33" s="21">
        <f>C29/C28*100</f>
        <v>93.166122617299834</v>
      </c>
      <c r="D33" s="21">
        <f>D29/D28*100</f>
        <v>96.26382265724699</v>
      </c>
      <c r="E33" s="21">
        <v>102.36750627494457</v>
      </c>
      <c r="F33" s="21">
        <f>F29/F28*100</f>
        <v>101.81768020991404</v>
      </c>
      <c r="G33" s="21">
        <f>G29/G28*100</f>
        <v>101.96765670992332</v>
      </c>
      <c r="H33" s="171">
        <v>102.91695454427897</v>
      </c>
      <c r="I33" s="36"/>
      <c r="J33" s="28"/>
      <c r="K33" s="28"/>
      <c r="L33" s="28"/>
      <c r="M33" s="29"/>
      <c r="N33" s="29"/>
      <c r="O33" s="29"/>
      <c r="P33" s="29"/>
    </row>
    <row r="34" spans="1:16" s="2" customFormat="1" ht="17.100000000000001" customHeight="1" x14ac:dyDescent="0.2">
      <c r="A34" s="4" t="s">
        <v>253</v>
      </c>
      <c r="B34"/>
      <c r="C34"/>
      <c r="D34"/>
      <c r="E34"/>
      <c r="F34"/>
      <c r="G34"/>
    </row>
    <row r="35" spans="1:16" s="2" customFormat="1" ht="17.100000000000001" customHeight="1" x14ac:dyDescent="0.2">
      <c r="A35"/>
      <c r="B35" s="223" t="s">
        <v>164</v>
      </c>
      <c r="C35" s="223"/>
      <c r="D35" s="225" t="s">
        <v>165</v>
      </c>
      <c r="E35" s="225"/>
      <c r="F35" s="223" t="s">
        <v>166</v>
      </c>
      <c r="G35"/>
      <c r="H35"/>
      <c r="I35" s="12"/>
      <c r="J35" s="12"/>
      <c r="K35" s="12"/>
      <c r="L35" s="30"/>
      <c r="M35" s="30"/>
      <c r="N35" s="12"/>
    </row>
    <row r="36" spans="1:16" s="2" customFormat="1" ht="17.100000000000001" customHeight="1" x14ac:dyDescent="0.2">
      <c r="A36"/>
      <c r="B36" s="223"/>
      <c r="C36" s="223"/>
      <c r="D36" s="213" t="s">
        <v>158</v>
      </c>
      <c r="E36" s="213"/>
      <c r="F36" s="223"/>
      <c r="G36"/>
      <c r="H36"/>
      <c r="I36" s="12"/>
      <c r="J36" s="12"/>
      <c r="K36" s="12"/>
      <c r="L36"/>
      <c r="M36"/>
      <c r="N36" s="12"/>
    </row>
    <row r="37" spans="1:16" s="2" customFormat="1" ht="17.100000000000001" customHeight="1" x14ac:dyDescent="0.2">
      <c r="A37"/>
      <c r="B37" s="22"/>
      <c r="C37" s="22"/>
      <c r="D37" s="11"/>
      <c r="E37" s="11"/>
      <c r="F37" s="22"/>
      <c r="G37"/>
      <c r="H37"/>
      <c r="I37" s="12"/>
      <c r="J37" s="12"/>
      <c r="K37" s="12"/>
      <c r="L37"/>
      <c r="M37"/>
      <c r="N37" s="12"/>
    </row>
    <row r="38" spans="1:16" s="2" customFormat="1" ht="17.100000000000001" customHeight="1" x14ac:dyDescent="0.2">
      <c r="A38"/>
      <c r="B38" s="223" t="s">
        <v>263</v>
      </c>
      <c r="C38" s="223"/>
      <c r="D38" s="213" t="s">
        <v>264</v>
      </c>
      <c r="E38" s="213"/>
      <c r="F38" s="213"/>
      <c r="G38" s="213"/>
      <c r="H38" s="213"/>
      <c r="I38" s="223" t="s">
        <v>166</v>
      </c>
    </row>
    <row r="39" spans="1:16" s="2" customFormat="1" ht="17.100000000000001" customHeight="1" x14ac:dyDescent="0.2">
      <c r="A39"/>
      <c r="B39" s="223"/>
      <c r="C39" s="223"/>
      <c r="D39" s="224" t="s">
        <v>265</v>
      </c>
      <c r="E39" s="224"/>
      <c r="F39" s="224"/>
      <c r="G39" s="224"/>
      <c r="H39" s="224"/>
      <c r="I39" s="223"/>
    </row>
    <row r="40" spans="1:16" s="2" customFormat="1" ht="17.100000000000001" customHeight="1" x14ac:dyDescent="0.2">
      <c r="A40"/>
      <c r="B40"/>
      <c r="C40"/>
      <c r="D40"/>
      <c r="E40"/>
      <c r="F40"/>
      <c r="G40"/>
    </row>
    <row r="41" spans="1:16" s="2" customFormat="1" ht="12" customHeight="1" x14ac:dyDescent="0.2">
      <c r="A41"/>
      <c r="B41"/>
      <c r="C41"/>
      <c r="D41"/>
      <c r="E41"/>
      <c r="F41"/>
      <c r="G41"/>
    </row>
    <row r="42" spans="1:16" s="2" customFormat="1" ht="12" customHeight="1" x14ac:dyDescent="0.2">
      <c r="A42"/>
      <c r="B42"/>
      <c r="C42"/>
      <c r="D42"/>
      <c r="E42"/>
      <c r="F42"/>
      <c r="G42"/>
    </row>
    <row r="43" spans="1:16" s="2" customFormat="1" ht="12" customHeight="1" x14ac:dyDescent="0.2">
      <c r="A43"/>
      <c r="B43"/>
      <c r="C43"/>
      <c r="D43"/>
      <c r="E43"/>
      <c r="F43"/>
      <c r="G43"/>
    </row>
    <row r="44" spans="1:16" s="2" customFormat="1" ht="12" customHeight="1" x14ac:dyDescent="0.2">
      <c r="A44"/>
      <c r="B44"/>
      <c r="C44"/>
      <c r="D44"/>
      <c r="E44"/>
      <c r="F44"/>
      <c r="G44"/>
    </row>
    <row r="45" spans="1:16" s="2" customFormat="1" ht="12" customHeight="1" x14ac:dyDescent="0.2">
      <c r="A45"/>
      <c r="B45"/>
      <c r="C45"/>
      <c r="D45"/>
      <c r="E45"/>
      <c r="F45"/>
      <c r="G45"/>
    </row>
    <row r="46" spans="1:16" s="2" customFormat="1" ht="12" customHeight="1" x14ac:dyDescent="0.2">
      <c r="A46"/>
      <c r="B46"/>
      <c r="C46"/>
      <c r="D46"/>
      <c r="E46"/>
      <c r="F46"/>
      <c r="G46"/>
    </row>
    <row r="47" spans="1:16" ht="15" customHeight="1" x14ac:dyDescent="0.15"/>
    <row r="48" spans="1:16"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sheetData>
  <sheetProtection algorithmName="SHA-512" hashValue="iCjePJVlVqSG9+t6LNE3SIi4sysv3KSLjnGFKNVrIzs6NZM38sglO9XyhLDvkv7LTfLAD3jLdrEaVmeLCuwg8w==" saltValue="PO6kz/tPIWpCmovXeiGW8Q==" spinCount="100000" sheet="1" objects="1" scenarios="1" formatCells="0" insertColumns="0" insertRows="0"/>
  <mergeCells count="8">
    <mergeCell ref="B38:C39"/>
    <mergeCell ref="D38:H38"/>
    <mergeCell ref="I38:I39"/>
    <mergeCell ref="D39:H39"/>
    <mergeCell ref="B35:C36"/>
    <mergeCell ref="D35:E35"/>
    <mergeCell ref="F35:F36"/>
    <mergeCell ref="D36:E36"/>
  </mergeCells>
  <phoneticPr fontId="3"/>
  <pageMargins left="0.9055118110236221" right="0.59055118110236227" top="0.78740157480314965" bottom="0.59055118110236227" header="0.51181102362204722" footer="0.51181102362204722"/>
  <pageSetup paperSize="9" scale="72" orientation="landscape" verticalDpi="300" r:id="rId1"/>
  <headerFooter scaleWithDoc="0"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A4714-1F4E-4C66-B3B0-4656407DC55F}">
  <dimension ref="A1:N36"/>
  <sheetViews>
    <sheetView view="pageBreakPreview" zoomScaleNormal="100" zoomScaleSheetLayoutView="100" workbookViewId="0"/>
  </sheetViews>
  <sheetFormatPr defaultRowHeight="13.5" x14ac:dyDescent="0.15"/>
  <cols>
    <col min="1" max="1" width="20.625" customWidth="1"/>
    <col min="2" max="9" width="10.625" customWidth="1"/>
    <col min="10" max="10" width="11.125" customWidth="1"/>
    <col min="11" max="11" width="12" customWidth="1"/>
    <col min="12" max="14" width="10.625" customWidth="1"/>
    <col min="15" max="15" width="13" customWidth="1"/>
    <col min="16" max="16" width="10.625" customWidth="1"/>
  </cols>
  <sheetData>
    <row r="1" spans="1:14" ht="18.75" customHeight="1" x14ac:dyDescent="0.2">
      <c r="A1" s="3" t="s">
        <v>167</v>
      </c>
      <c r="B1" s="2"/>
      <c r="C1" s="2"/>
      <c r="D1" s="2"/>
      <c r="E1" s="2"/>
      <c r="F1" s="2"/>
      <c r="G1" s="2"/>
      <c r="I1" s="22"/>
      <c r="J1" s="22"/>
      <c r="K1" s="22"/>
      <c r="L1" s="11"/>
      <c r="M1" s="11"/>
      <c r="N1" s="22"/>
    </row>
    <row r="2" spans="1:14" ht="12.95" customHeight="1" x14ac:dyDescent="0.2">
      <c r="A2" s="2"/>
      <c r="B2" s="2"/>
      <c r="C2" s="2"/>
      <c r="D2" s="2"/>
      <c r="E2" s="2"/>
      <c r="F2" s="2"/>
      <c r="G2" s="2"/>
      <c r="I2" s="22"/>
      <c r="J2" s="22"/>
      <c r="K2" s="22"/>
      <c r="L2" s="11"/>
      <c r="M2" s="11"/>
      <c r="N2" s="22"/>
    </row>
    <row r="3" spans="1:14" ht="17.100000000000001" customHeight="1" x14ac:dyDescent="0.15">
      <c r="G3" s="10" t="s">
        <v>31</v>
      </c>
      <c r="I3" s="22"/>
      <c r="J3" s="22"/>
      <c r="K3" s="22"/>
      <c r="L3" s="11"/>
      <c r="M3" s="11"/>
      <c r="N3" s="22"/>
    </row>
    <row r="4" spans="1:14" ht="17.100000000000001" customHeight="1" x14ac:dyDescent="0.15">
      <c r="A4" s="192" t="s">
        <v>72</v>
      </c>
      <c r="B4" s="192" t="s">
        <v>2</v>
      </c>
      <c r="C4" s="228" t="s">
        <v>168</v>
      </c>
      <c r="D4" s="228" t="s">
        <v>169</v>
      </c>
      <c r="E4" s="227" t="s">
        <v>170</v>
      </c>
      <c r="F4" s="227" t="s">
        <v>171</v>
      </c>
      <c r="G4" s="226" t="s">
        <v>172</v>
      </c>
      <c r="I4" s="22"/>
      <c r="J4" s="22"/>
      <c r="K4" s="22"/>
      <c r="L4" s="11"/>
      <c r="M4" s="11"/>
      <c r="N4" s="22"/>
    </row>
    <row r="5" spans="1:14" ht="17.100000000000001" customHeight="1" x14ac:dyDescent="0.15">
      <c r="A5" s="192"/>
      <c r="B5" s="192"/>
      <c r="C5" s="229"/>
      <c r="D5" s="229"/>
      <c r="E5" s="227"/>
      <c r="F5" s="227"/>
      <c r="G5" s="226"/>
      <c r="I5" s="22"/>
      <c r="J5" s="22"/>
      <c r="K5" s="22"/>
      <c r="L5" s="11"/>
      <c r="M5" s="11"/>
      <c r="N5" s="22"/>
    </row>
    <row r="6" spans="1:14" ht="17.100000000000001" customHeight="1" x14ac:dyDescent="0.15">
      <c r="A6" s="42" t="s">
        <v>279</v>
      </c>
      <c r="B6" s="44">
        <v>1779308</v>
      </c>
      <c r="C6" s="44">
        <v>997812</v>
      </c>
      <c r="D6" s="44">
        <v>781496</v>
      </c>
      <c r="E6" s="44">
        <v>11955317</v>
      </c>
      <c r="F6" s="44">
        <v>11495036</v>
      </c>
      <c r="G6" s="44">
        <v>460281</v>
      </c>
      <c r="I6" s="22"/>
      <c r="J6" s="22"/>
      <c r="K6" s="22"/>
      <c r="L6" s="11"/>
      <c r="M6" s="11"/>
      <c r="N6" s="22"/>
    </row>
    <row r="7" spans="1:14" ht="17.100000000000001" customHeight="1" x14ac:dyDescent="0.15">
      <c r="A7" s="42" t="s">
        <v>280</v>
      </c>
      <c r="B7" s="44">
        <v>1383148</v>
      </c>
      <c r="C7" s="44">
        <v>663785</v>
      </c>
      <c r="D7" s="44">
        <v>719363</v>
      </c>
      <c r="E7" s="44">
        <v>12286806</v>
      </c>
      <c r="F7" s="44">
        <v>12168176</v>
      </c>
      <c r="G7" s="44">
        <v>118630</v>
      </c>
      <c r="I7" s="22"/>
      <c r="J7" s="22"/>
      <c r="K7" s="22"/>
      <c r="L7" s="11"/>
      <c r="M7" s="11"/>
      <c r="N7" s="22"/>
    </row>
    <row r="8" spans="1:14" ht="17.100000000000001" customHeight="1" x14ac:dyDescent="0.15">
      <c r="A8" s="42" t="s">
        <v>281</v>
      </c>
      <c r="B8" s="44">
        <f>SUM(C8:D8)</f>
        <v>1270229</v>
      </c>
      <c r="C8" s="44">
        <v>611005</v>
      </c>
      <c r="D8" s="44">
        <v>659224</v>
      </c>
      <c r="E8" s="44">
        <v>12348138</v>
      </c>
      <c r="F8" s="44">
        <v>12798436</v>
      </c>
      <c r="G8" s="127">
        <f>E8-F8</f>
        <v>-450298</v>
      </c>
      <c r="I8" s="22"/>
      <c r="J8" s="22"/>
      <c r="K8" s="22"/>
      <c r="L8" s="11"/>
      <c r="M8" s="11"/>
      <c r="N8" s="22"/>
    </row>
    <row r="9" spans="1:14" ht="17.100000000000001" customHeight="1" x14ac:dyDescent="0.15">
      <c r="A9" s="42" t="s">
        <v>282</v>
      </c>
      <c r="B9" s="44">
        <f>C9+D9</f>
        <v>1617111</v>
      </c>
      <c r="C9" s="44">
        <v>979354</v>
      </c>
      <c r="D9" s="44">
        <v>637757</v>
      </c>
      <c r="E9" s="44">
        <v>13209542</v>
      </c>
      <c r="F9" s="44">
        <v>12795947</v>
      </c>
      <c r="G9" s="44">
        <f>E9-F9</f>
        <v>413595</v>
      </c>
      <c r="I9" s="22"/>
      <c r="J9" s="22"/>
      <c r="K9" s="22"/>
      <c r="L9" s="11"/>
      <c r="M9" s="11"/>
      <c r="N9" s="22"/>
    </row>
    <row r="10" spans="1:14" ht="17.100000000000001" customHeight="1" x14ac:dyDescent="0.15">
      <c r="A10" s="42" t="s">
        <v>283</v>
      </c>
      <c r="B10" s="44">
        <f>C10+D10</f>
        <v>2401483</v>
      </c>
      <c r="C10" s="44">
        <v>1751845</v>
      </c>
      <c r="D10" s="44">
        <v>649638</v>
      </c>
      <c r="E10" s="44">
        <v>13225082</v>
      </c>
      <c r="F10" s="44">
        <v>12036663</v>
      </c>
      <c r="G10" s="44">
        <v>1188419</v>
      </c>
      <c r="I10" s="22"/>
      <c r="J10" s="22"/>
      <c r="K10" s="22"/>
      <c r="L10" s="11"/>
      <c r="M10" s="11"/>
      <c r="N10" s="22"/>
    </row>
    <row r="11" spans="1:14" ht="17.100000000000001" customHeight="1" x14ac:dyDescent="0.15">
      <c r="A11" s="42" t="s">
        <v>284</v>
      </c>
      <c r="B11" s="44">
        <v>3001258</v>
      </c>
      <c r="C11" s="44">
        <v>2312951</v>
      </c>
      <c r="D11" s="44">
        <v>688307</v>
      </c>
      <c r="E11" s="44">
        <v>13128956</v>
      </c>
      <c r="F11" s="44">
        <v>11270202</v>
      </c>
      <c r="G11" s="44">
        <v>1858754</v>
      </c>
      <c r="I11" s="22"/>
      <c r="J11" s="22"/>
      <c r="K11" s="22"/>
      <c r="L11" s="11"/>
      <c r="M11" s="11"/>
      <c r="N11" s="22"/>
    </row>
    <row r="12" spans="1:14" ht="17.100000000000001" customHeight="1" x14ac:dyDescent="0.15">
      <c r="A12" s="42" t="s">
        <v>285</v>
      </c>
      <c r="B12" s="44">
        <v>3410187</v>
      </c>
      <c r="C12" s="44">
        <v>2660392</v>
      </c>
      <c r="D12" s="44">
        <v>749795</v>
      </c>
      <c r="E12" s="44">
        <v>13384704</v>
      </c>
      <c r="F12" s="44">
        <v>11433613</v>
      </c>
      <c r="G12" s="44">
        <v>1951091</v>
      </c>
      <c r="I12" s="22"/>
      <c r="J12" s="22"/>
      <c r="K12" s="22"/>
      <c r="L12" s="11"/>
      <c r="M12" s="11"/>
      <c r="N12" s="22"/>
    </row>
    <row r="13" spans="1:14" ht="17.100000000000001" customHeight="1" x14ac:dyDescent="0.15">
      <c r="A13" s="42" t="s">
        <v>286</v>
      </c>
      <c r="B13" s="44">
        <f>SUM(C13:D13)</f>
        <v>3389258</v>
      </c>
      <c r="C13" s="44">
        <v>2692997</v>
      </c>
      <c r="D13" s="44">
        <v>696261</v>
      </c>
      <c r="E13" s="44">
        <v>13315691</v>
      </c>
      <c r="F13" s="44">
        <v>11346695</v>
      </c>
      <c r="G13" s="44">
        <v>1968996</v>
      </c>
      <c r="I13" s="22"/>
      <c r="J13" s="22"/>
      <c r="K13" s="22"/>
      <c r="L13" s="11"/>
      <c r="M13" s="11"/>
      <c r="N13" s="22"/>
    </row>
    <row r="14" spans="1:14" ht="17.100000000000001" customHeight="1" x14ac:dyDescent="0.15">
      <c r="A14" s="42" t="s">
        <v>287</v>
      </c>
      <c r="B14" s="44">
        <f>SUM(C14:D14)</f>
        <v>3226327</v>
      </c>
      <c r="C14" s="44">
        <v>2593182</v>
      </c>
      <c r="D14" s="44">
        <v>633145</v>
      </c>
      <c r="E14" s="44">
        <v>13501495</v>
      </c>
      <c r="F14" s="44">
        <v>11589342</v>
      </c>
      <c r="G14" s="44">
        <v>1912153</v>
      </c>
      <c r="I14" s="22"/>
      <c r="J14" s="22"/>
      <c r="K14" s="22"/>
      <c r="L14" s="11"/>
      <c r="M14" s="11"/>
      <c r="N14" s="22"/>
    </row>
    <row r="15" spans="1:14" ht="17.100000000000001" customHeight="1" x14ac:dyDescent="0.15">
      <c r="A15" s="42" t="s">
        <v>288</v>
      </c>
      <c r="B15" s="44">
        <v>3157679</v>
      </c>
      <c r="C15" s="44">
        <v>2523327</v>
      </c>
      <c r="D15" s="44">
        <v>634352</v>
      </c>
      <c r="E15" s="44">
        <v>13614582</v>
      </c>
      <c r="F15" s="44">
        <v>11711690</v>
      </c>
      <c r="G15" s="44">
        <v>1902892</v>
      </c>
      <c r="I15" s="22"/>
      <c r="J15" s="22"/>
      <c r="K15" s="22"/>
      <c r="L15" s="11"/>
      <c r="M15" s="11"/>
      <c r="N15" s="22"/>
    </row>
    <row r="16" spans="1:14" ht="17.100000000000001" customHeight="1" x14ac:dyDescent="0.15">
      <c r="A16" s="42" t="s">
        <v>289</v>
      </c>
      <c r="B16" s="44">
        <v>3000777</v>
      </c>
      <c r="C16" s="44">
        <v>2392965</v>
      </c>
      <c r="D16" s="44">
        <v>607812</v>
      </c>
      <c r="E16" s="44">
        <v>13933355</v>
      </c>
      <c r="F16" s="44">
        <v>12066528</v>
      </c>
      <c r="G16" s="44">
        <v>1866827</v>
      </c>
      <c r="I16" s="22"/>
      <c r="J16" s="22"/>
      <c r="K16" s="22"/>
      <c r="L16" s="11"/>
      <c r="M16" s="11"/>
      <c r="N16" s="22"/>
    </row>
    <row r="17" spans="1:14" ht="17.100000000000001" customHeight="1" x14ac:dyDescent="0.15">
      <c r="A17" s="42" t="s">
        <v>290</v>
      </c>
      <c r="B17" s="44">
        <v>2592803</v>
      </c>
      <c r="C17" s="44">
        <v>2014300</v>
      </c>
      <c r="D17" s="44">
        <v>578503</v>
      </c>
      <c r="E17" s="44">
        <v>14044455</v>
      </c>
      <c r="F17" s="44">
        <v>12403614</v>
      </c>
      <c r="G17" s="44">
        <v>1640841</v>
      </c>
      <c r="I17" s="22"/>
      <c r="J17" s="22"/>
      <c r="K17" s="22"/>
      <c r="L17" s="11"/>
      <c r="M17" s="11"/>
      <c r="N17" s="22"/>
    </row>
    <row r="18" spans="1:14" ht="17.100000000000001" customHeight="1" x14ac:dyDescent="0.15">
      <c r="A18" s="42" t="s">
        <v>291</v>
      </c>
      <c r="B18" s="44">
        <v>2514663</v>
      </c>
      <c r="C18" s="44">
        <v>1951789</v>
      </c>
      <c r="D18" s="44">
        <v>562874</v>
      </c>
      <c r="E18" s="44">
        <v>14278038</v>
      </c>
      <c r="F18" s="44">
        <v>12615395</v>
      </c>
      <c r="G18" s="44">
        <v>1662643</v>
      </c>
      <c r="I18" s="69"/>
      <c r="J18" s="69"/>
      <c r="K18" s="69"/>
      <c r="L18" s="69"/>
      <c r="M18" s="69"/>
      <c r="N18" s="69"/>
    </row>
    <row r="19" spans="1:14" ht="17.100000000000001" customHeight="1" x14ac:dyDescent="0.15">
      <c r="A19" s="42" t="s">
        <v>292</v>
      </c>
      <c r="B19" s="44">
        <v>2282059</v>
      </c>
      <c r="C19" s="44">
        <v>1689427</v>
      </c>
      <c r="D19" s="44">
        <v>592632</v>
      </c>
      <c r="E19" s="44">
        <v>14286735</v>
      </c>
      <c r="F19" s="44">
        <v>12848364</v>
      </c>
      <c r="G19" s="44">
        <v>1438371</v>
      </c>
      <c r="I19" s="69"/>
      <c r="J19" s="69"/>
      <c r="K19" s="69"/>
      <c r="L19" s="69"/>
      <c r="M19" s="69"/>
      <c r="N19" s="69"/>
    </row>
    <row r="20" spans="1:14" ht="17.100000000000001" customHeight="1" x14ac:dyDescent="0.15">
      <c r="A20" s="42" t="s">
        <v>261</v>
      </c>
      <c r="B20" s="44">
        <f t="shared" ref="B20:B25" si="0">C20+D20</f>
        <v>2425945</v>
      </c>
      <c r="C20" s="44">
        <v>1821781</v>
      </c>
      <c r="D20" s="44">
        <v>604164</v>
      </c>
      <c r="E20" s="44">
        <v>14582537</v>
      </c>
      <c r="F20" s="44">
        <v>12964701</v>
      </c>
      <c r="G20" s="44">
        <v>1617836</v>
      </c>
    </row>
    <row r="21" spans="1:14" ht="17.100000000000001" customHeight="1" x14ac:dyDescent="0.15">
      <c r="A21" s="42" t="s">
        <v>304</v>
      </c>
      <c r="B21" s="44">
        <f t="shared" si="0"/>
        <v>2557168</v>
      </c>
      <c r="C21" s="44">
        <v>2039065</v>
      </c>
      <c r="D21" s="44">
        <v>518103</v>
      </c>
      <c r="E21" s="44">
        <v>15408391</v>
      </c>
      <c r="F21" s="44">
        <v>13530522</v>
      </c>
      <c r="G21" s="44">
        <v>1877869</v>
      </c>
    </row>
    <row r="22" spans="1:14" ht="17.100000000000001" customHeight="1" x14ac:dyDescent="0.15">
      <c r="A22" s="42" t="s">
        <v>305</v>
      </c>
      <c r="B22" s="44">
        <f t="shared" si="0"/>
        <v>3559576</v>
      </c>
      <c r="C22" s="44">
        <v>2997524</v>
      </c>
      <c r="D22" s="44">
        <v>562052</v>
      </c>
      <c r="E22" s="44">
        <v>15581128</v>
      </c>
      <c r="F22" s="44">
        <v>12583604</v>
      </c>
      <c r="G22" s="44">
        <v>2997524</v>
      </c>
    </row>
    <row r="23" spans="1:14" ht="17.100000000000001" customHeight="1" x14ac:dyDescent="0.15">
      <c r="A23" s="42" t="s">
        <v>310</v>
      </c>
      <c r="B23" s="44">
        <f t="shared" si="0"/>
        <v>3773039</v>
      </c>
      <c r="C23" s="44">
        <v>3162486</v>
      </c>
      <c r="D23" s="44">
        <v>610553</v>
      </c>
      <c r="E23" s="44">
        <v>16312634</v>
      </c>
      <c r="F23" s="44">
        <v>13245057</v>
      </c>
      <c r="G23" s="44">
        <v>3162486</v>
      </c>
    </row>
    <row r="24" spans="1:14" ht="17.100000000000001" customHeight="1" x14ac:dyDescent="0.15">
      <c r="A24" s="42" t="s">
        <v>315</v>
      </c>
      <c r="B24" s="44">
        <f t="shared" si="0"/>
        <v>3587390</v>
      </c>
      <c r="C24" s="44">
        <v>3045662</v>
      </c>
      <c r="D24" s="44">
        <v>541728</v>
      </c>
      <c r="E24" s="44">
        <v>16807620</v>
      </c>
      <c r="F24" s="44">
        <v>13761958</v>
      </c>
      <c r="G24" s="44">
        <v>3045662</v>
      </c>
    </row>
    <row r="25" spans="1:14" ht="17.100000000000001" customHeight="1" x14ac:dyDescent="0.2">
      <c r="A25" s="42" t="s">
        <v>319</v>
      </c>
      <c r="B25" s="44">
        <f t="shared" si="0"/>
        <v>3775591</v>
      </c>
      <c r="C25" s="44">
        <v>3221749</v>
      </c>
      <c r="D25" s="44">
        <v>553842</v>
      </c>
      <c r="E25" s="44">
        <v>17351192</v>
      </c>
      <c r="F25" s="44">
        <v>14129443</v>
      </c>
      <c r="G25" s="44">
        <v>3221749</v>
      </c>
      <c r="H25" s="2"/>
    </row>
    <row r="26" spans="1:14" ht="17.100000000000001" customHeight="1" x14ac:dyDescent="0.2">
      <c r="A26" s="42" t="s">
        <v>323</v>
      </c>
      <c r="B26" s="44">
        <f>C26+D26</f>
        <v>3965477</v>
      </c>
      <c r="C26" s="44">
        <v>3395891</v>
      </c>
      <c r="D26" s="44">
        <v>569586</v>
      </c>
      <c r="E26" s="44">
        <v>18001880</v>
      </c>
      <c r="F26" s="44">
        <v>14605989</v>
      </c>
      <c r="G26" s="44">
        <v>3395891</v>
      </c>
      <c r="H26" s="2"/>
    </row>
    <row r="27" spans="1:14" ht="17.100000000000001" customHeight="1" x14ac:dyDescent="0.2">
      <c r="A27" t="s">
        <v>253</v>
      </c>
      <c r="B27" s="2"/>
      <c r="C27" s="2"/>
      <c r="D27" s="2"/>
      <c r="E27" s="2"/>
      <c r="F27" s="2"/>
      <c r="G27" s="2"/>
      <c r="H27" s="2"/>
    </row>
    <row r="28" spans="1:14" ht="12.95" customHeight="1" x14ac:dyDescent="0.2">
      <c r="A28" s="2"/>
      <c r="B28" s="2"/>
      <c r="C28" s="2"/>
      <c r="D28" s="2"/>
      <c r="E28" s="2"/>
      <c r="F28" s="2"/>
      <c r="G28" s="2"/>
      <c r="H28" s="2"/>
    </row>
    <row r="29" spans="1:14" ht="12.95" customHeight="1" x14ac:dyDescent="0.2">
      <c r="A29" s="2"/>
      <c r="B29" s="2"/>
      <c r="C29" s="2"/>
      <c r="D29" s="2"/>
      <c r="E29" s="2"/>
      <c r="F29" s="2"/>
      <c r="G29" s="2"/>
      <c r="H29" s="2"/>
    </row>
    <row r="30" spans="1:14" ht="12.95" customHeight="1" x14ac:dyDescent="0.2">
      <c r="A30" s="2"/>
      <c r="B30" s="2"/>
      <c r="C30" s="2"/>
      <c r="D30" s="2"/>
      <c r="E30" s="2"/>
      <c r="F30" s="2"/>
      <c r="G30" s="2"/>
      <c r="H30" s="2"/>
    </row>
    <row r="31" spans="1:14" ht="12.95" customHeight="1" x14ac:dyDescent="0.2">
      <c r="A31" s="2"/>
      <c r="B31" s="2"/>
      <c r="C31" s="2"/>
      <c r="D31" s="2"/>
      <c r="E31" s="2"/>
      <c r="F31" s="2"/>
      <c r="G31" s="2"/>
      <c r="H31" s="2"/>
    </row>
    <row r="32" spans="1:14" ht="12.95" customHeight="1" x14ac:dyDescent="0.2">
      <c r="A32" s="2"/>
      <c r="B32" s="2"/>
      <c r="C32" s="2"/>
      <c r="D32" s="2"/>
      <c r="E32" s="2"/>
      <c r="F32" s="2"/>
      <c r="G32" s="2"/>
      <c r="H32" s="2"/>
    </row>
    <row r="33" spans="1:8" ht="12.95" customHeight="1" x14ac:dyDescent="0.2">
      <c r="A33" s="2"/>
      <c r="B33" s="2"/>
      <c r="C33" s="2"/>
      <c r="D33" s="2"/>
      <c r="E33" s="2"/>
      <c r="F33" s="2"/>
      <c r="G33" s="2"/>
      <c r="H33" s="2"/>
    </row>
    <row r="34" spans="1:8" ht="12.95" customHeight="1" x14ac:dyDescent="0.2">
      <c r="A34" s="2"/>
      <c r="B34" s="2"/>
      <c r="C34" s="2"/>
      <c r="D34" s="2"/>
      <c r="E34" s="2"/>
      <c r="F34" s="2"/>
      <c r="G34" s="2"/>
      <c r="H34" s="2"/>
    </row>
    <row r="35" spans="1:8" ht="15" customHeight="1" x14ac:dyDescent="0.15"/>
    <row r="36" spans="1:8" ht="15" customHeight="1" x14ac:dyDescent="0.15"/>
  </sheetData>
  <mergeCells count="7">
    <mergeCell ref="G4:G5"/>
    <mergeCell ref="A4:A5"/>
    <mergeCell ref="B4:B5"/>
    <mergeCell ref="E4:E5"/>
    <mergeCell ref="F4:F5"/>
    <mergeCell ref="C4:C5"/>
    <mergeCell ref="D4:D5"/>
  </mergeCells>
  <phoneticPr fontId="3"/>
  <pageMargins left="0.9055118110236221" right="0.59055118110236227" top="0.78740157480314965" bottom="0.59055118110236227" header="0.51181102362204722" footer="0.51181102362204722"/>
  <pageSetup paperSize="9" orientation="landscape" verticalDpi="300" r:id="rId1"/>
  <headerFooter scaleWithDoc="0" alignWithMargins="0">
    <oddFooter>&amp;A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549A8-519F-4C93-B85F-CBF2334DD2AF}">
  <dimension ref="A1:T93"/>
  <sheetViews>
    <sheetView view="pageBreakPreview" zoomScaleNormal="70" zoomScaleSheetLayoutView="100" workbookViewId="0"/>
  </sheetViews>
  <sheetFormatPr defaultRowHeight="13.5" x14ac:dyDescent="0.15"/>
  <cols>
    <col min="1" max="1" width="5.625" customWidth="1"/>
    <col min="2" max="2" width="3.125" customWidth="1"/>
    <col min="3" max="3" width="23.125" customWidth="1"/>
    <col min="4" max="9" width="10.625" customWidth="1"/>
    <col min="10" max="10" width="5.625" customWidth="1"/>
    <col min="11" max="12" width="3.125" customWidth="1"/>
    <col min="13" max="14" width="10.625" customWidth="1"/>
    <col min="15" max="20" width="12.625" customWidth="1"/>
  </cols>
  <sheetData>
    <row r="1" spans="1:19" ht="17.25" customHeight="1" x14ac:dyDescent="0.2">
      <c r="A1" s="3" t="s">
        <v>173</v>
      </c>
      <c r="B1" s="2"/>
      <c r="C1" s="2"/>
      <c r="D1" s="2"/>
      <c r="E1" s="2"/>
      <c r="F1" s="2"/>
      <c r="G1" s="2"/>
    </row>
    <row r="2" spans="1:19" ht="18" customHeight="1" x14ac:dyDescent="0.15"/>
    <row r="3" spans="1:19" ht="17.100000000000001" customHeight="1" x14ac:dyDescent="0.15">
      <c r="F3" s="10" t="s">
        <v>31</v>
      </c>
      <c r="G3" s="10"/>
      <c r="H3" s="128"/>
      <c r="I3" s="128"/>
    </row>
    <row r="4" spans="1:19" ht="17.100000000000001" customHeight="1" x14ac:dyDescent="0.15">
      <c r="A4" s="174" t="s">
        <v>0</v>
      </c>
      <c r="B4" s="174"/>
      <c r="C4" s="174"/>
      <c r="D4" s="86" t="s">
        <v>313</v>
      </c>
      <c r="E4" s="42" t="s">
        <v>317</v>
      </c>
      <c r="F4" s="42" t="s">
        <v>321</v>
      </c>
      <c r="G4" s="129"/>
      <c r="H4" s="129"/>
      <c r="I4" s="129"/>
      <c r="J4" s="255"/>
      <c r="K4" s="255"/>
      <c r="L4" s="255"/>
      <c r="M4" s="11"/>
      <c r="N4" s="11"/>
      <c r="O4" s="11"/>
      <c r="P4" s="11"/>
      <c r="Q4" s="11"/>
      <c r="R4" s="11"/>
      <c r="S4" s="11"/>
    </row>
    <row r="5" spans="1:19" ht="17.100000000000001" customHeight="1" x14ac:dyDescent="0.15">
      <c r="A5" s="177" t="s">
        <v>181</v>
      </c>
      <c r="B5" s="247" t="s">
        <v>182</v>
      </c>
      <c r="C5" s="239"/>
      <c r="D5" s="130">
        <f>D6+D13+D16+D18+D19+D20+D21+D22+D23+D24+D25+D26+D17</f>
        <v>31801231</v>
      </c>
      <c r="E5" s="46">
        <f>E6+E13+E16+E18+E19+E20+E21+E22+E23+E24+E25+E26+E17</f>
        <v>32130045</v>
      </c>
      <c r="F5" s="46">
        <f>F6+F13+F16+F18+F19+F20+F21+F22+F23+F24+F25+F26+F17</f>
        <v>31350136</v>
      </c>
      <c r="G5" s="69"/>
      <c r="H5" s="69"/>
      <c r="I5" s="69"/>
      <c r="J5" s="253"/>
      <c r="K5" s="253"/>
      <c r="L5" s="253"/>
      <c r="M5" s="69"/>
      <c r="N5" s="131"/>
      <c r="O5" s="69"/>
      <c r="P5" s="131"/>
      <c r="Q5" s="131"/>
      <c r="R5" s="131"/>
      <c r="S5" s="131"/>
    </row>
    <row r="6" spans="1:19" ht="17.100000000000001" customHeight="1" x14ac:dyDescent="0.15">
      <c r="A6" s="178"/>
      <c r="B6" s="248" t="s">
        <v>183</v>
      </c>
      <c r="C6" s="249"/>
      <c r="D6" s="130">
        <f>SUM(D7:D12)</f>
        <v>17447785</v>
      </c>
      <c r="E6" s="46">
        <f>SUM(E7:E12)</f>
        <v>18409904</v>
      </c>
      <c r="F6" s="46">
        <f>SUM(F7:F12)</f>
        <v>18500124</v>
      </c>
      <c r="G6" s="69"/>
      <c r="H6" s="69"/>
      <c r="I6" s="69"/>
      <c r="J6" s="253"/>
      <c r="K6" s="253"/>
      <c r="L6" s="253"/>
      <c r="M6" s="69"/>
      <c r="N6" s="131"/>
      <c r="O6" s="69"/>
      <c r="P6" s="131"/>
      <c r="Q6" s="131"/>
      <c r="R6" s="131"/>
      <c r="S6" s="131"/>
    </row>
    <row r="7" spans="1:19" ht="17.100000000000001" customHeight="1" x14ac:dyDescent="0.15">
      <c r="A7" s="178"/>
      <c r="B7" s="65"/>
      <c r="C7" s="132" t="s">
        <v>184</v>
      </c>
      <c r="D7" s="133">
        <v>5413095</v>
      </c>
      <c r="E7" s="44">
        <v>5515660</v>
      </c>
      <c r="F7" s="44">
        <v>5539975</v>
      </c>
      <c r="G7" s="69"/>
      <c r="H7" s="69"/>
      <c r="I7" s="69"/>
      <c r="J7" s="253"/>
      <c r="K7" s="253"/>
      <c r="L7" s="253"/>
      <c r="M7" s="69"/>
      <c r="N7" s="131"/>
      <c r="O7" s="69"/>
      <c r="P7" s="69"/>
      <c r="Q7" s="99"/>
      <c r="R7" s="99"/>
      <c r="S7" s="69"/>
    </row>
    <row r="8" spans="1:19" ht="17.100000000000001" customHeight="1" x14ac:dyDescent="0.15">
      <c r="A8" s="178"/>
      <c r="B8" s="65"/>
      <c r="C8" s="134" t="s">
        <v>185</v>
      </c>
      <c r="D8" s="133">
        <v>9885578</v>
      </c>
      <c r="E8" s="44">
        <v>10592767</v>
      </c>
      <c r="F8" s="44">
        <v>10825840</v>
      </c>
      <c r="G8" s="69"/>
      <c r="H8" s="69"/>
      <c r="I8" s="69"/>
      <c r="J8" s="253"/>
      <c r="K8" s="253"/>
      <c r="L8" s="253"/>
      <c r="M8" s="69"/>
      <c r="N8" s="131"/>
      <c r="O8" s="69"/>
      <c r="P8" s="69"/>
      <c r="Q8" s="99"/>
      <c r="R8" s="99"/>
      <c r="S8" s="69"/>
    </row>
    <row r="9" spans="1:19" ht="17.100000000000001" customHeight="1" x14ac:dyDescent="0.15">
      <c r="A9" s="178"/>
      <c r="B9" s="135"/>
      <c r="C9" s="136" t="s">
        <v>186</v>
      </c>
      <c r="D9" s="133">
        <v>0</v>
      </c>
      <c r="E9" s="44">
        <v>0</v>
      </c>
      <c r="F9" s="44">
        <v>0</v>
      </c>
      <c r="G9" s="69"/>
      <c r="H9" s="69"/>
      <c r="I9" s="69"/>
      <c r="J9" s="253"/>
      <c r="K9" s="253"/>
      <c r="L9" s="253"/>
      <c r="M9" s="69"/>
      <c r="N9" s="131"/>
      <c r="O9" s="69"/>
      <c r="P9" s="69"/>
      <c r="Q9" s="99"/>
      <c r="R9" s="99"/>
      <c r="S9" s="69"/>
    </row>
    <row r="10" spans="1:19" ht="17.100000000000001" customHeight="1" x14ac:dyDescent="0.15">
      <c r="A10" s="178"/>
      <c r="B10" s="135"/>
      <c r="C10" s="137" t="s">
        <v>187</v>
      </c>
      <c r="D10" s="133">
        <v>2149112</v>
      </c>
      <c r="E10" s="44">
        <v>2301477</v>
      </c>
      <c r="F10" s="44">
        <v>2134309</v>
      </c>
      <c r="G10" s="69"/>
      <c r="H10" s="69"/>
      <c r="I10" s="69"/>
      <c r="J10" s="253"/>
      <c r="K10" s="253"/>
      <c r="L10" s="253"/>
      <c r="M10" s="69"/>
      <c r="N10" s="131"/>
      <c r="O10" s="69"/>
      <c r="P10" s="69"/>
      <c r="Q10" s="99"/>
      <c r="R10" s="99"/>
      <c r="S10" s="69"/>
    </row>
    <row r="11" spans="1:19" ht="17.100000000000001" customHeight="1" x14ac:dyDescent="0.15">
      <c r="A11" s="178"/>
      <c r="B11" s="135"/>
      <c r="C11" s="138" t="s">
        <v>188</v>
      </c>
      <c r="D11" s="133">
        <v>0</v>
      </c>
      <c r="E11" s="44">
        <v>0</v>
      </c>
      <c r="F11" s="44">
        <v>0</v>
      </c>
      <c r="G11" s="69"/>
      <c r="H11" s="69"/>
      <c r="I11" s="69"/>
      <c r="J11" s="253"/>
      <c r="K11" s="253"/>
      <c r="L11" s="253"/>
      <c r="M11" s="69"/>
      <c r="N11" s="131"/>
      <c r="O11" s="69"/>
      <c r="P11" s="69"/>
      <c r="Q11" s="99"/>
      <c r="R11" s="99"/>
      <c r="S11" s="69"/>
    </row>
    <row r="12" spans="1:19" ht="17.100000000000001" customHeight="1" x14ac:dyDescent="0.15">
      <c r="A12" s="178"/>
      <c r="B12" s="139"/>
      <c r="C12" s="132" t="s">
        <v>189</v>
      </c>
      <c r="D12" s="133">
        <v>0</v>
      </c>
      <c r="E12" s="44">
        <v>0</v>
      </c>
      <c r="F12" s="44">
        <v>0</v>
      </c>
      <c r="G12" s="69"/>
      <c r="H12" s="69"/>
      <c r="I12" s="69"/>
      <c r="J12" s="253"/>
      <c r="K12" s="253"/>
      <c r="L12" s="253"/>
      <c r="M12" s="69"/>
      <c r="N12" s="131"/>
      <c r="O12" s="69"/>
      <c r="P12" s="69"/>
      <c r="Q12" s="99"/>
      <c r="R12" s="99"/>
      <c r="S12" s="69"/>
    </row>
    <row r="13" spans="1:19" ht="17.100000000000001" customHeight="1" x14ac:dyDescent="0.15">
      <c r="A13" s="178"/>
      <c r="B13" s="250" t="s">
        <v>190</v>
      </c>
      <c r="C13" s="249"/>
      <c r="D13" s="130">
        <f>SUM(D14:D15)</f>
        <v>268650</v>
      </c>
      <c r="E13" s="46">
        <f>SUM(E14:E15)</f>
        <v>345563</v>
      </c>
      <c r="F13" s="46">
        <f>SUM(F14:F15)</f>
        <v>391475</v>
      </c>
      <c r="G13" s="69"/>
      <c r="H13" s="69"/>
      <c r="I13" s="69"/>
      <c r="J13" s="253"/>
      <c r="K13" s="253"/>
      <c r="L13" s="253"/>
      <c r="M13" s="69"/>
      <c r="N13" s="131"/>
      <c r="O13" s="69"/>
      <c r="P13" s="131"/>
      <c r="Q13" s="131"/>
      <c r="R13" s="131"/>
      <c r="S13" s="131"/>
    </row>
    <row r="14" spans="1:19" ht="17.100000000000001" customHeight="1" x14ac:dyDescent="0.15">
      <c r="A14" s="178"/>
      <c r="B14" s="65"/>
      <c r="C14" s="132" t="s">
        <v>191</v>
      </c>
      <c r="D14" s="133">
        <v>151800</v>
      </c>
      <c r="E14" s="44">
        <v>181088</v>
      </c>
      <c r="F14" s="59">
        <v>208475</v>
      </c>
      <c r="G14" s="114"/>
      <c r="H14" s="114"/>
      <c r="I14" s="69"/>
      <c r="J14" s="253"/>
      <c r="K14" s="253"/>
      <c r="L14" s="253"/>
      <c r="M14" s="69"/>
      <c r="N14" s="131"/>
      <c r="O14" s="69"/>
      <c r="P14" s="69"/>
      <c r="Q14" s="99"/>
      <c r="R14" s="99"/>
      <c r="S14" s="69"/>
    </row>
    <row r="15" spans="1:19" ht="17.100000000000001" customHeight="1" x14ac:dyDescent="0.15">
      <c r="A15" s="178"/>
      <c r="B15" s="65"/>
      <c r="C15" s="140" t="s">
        <v>192</v>
      </c>
      <c r="D15" s="133">
        <v>116850</v>
      </c>
      <c r="E15" s="44">
        <v>164475</v>
      </c>
      <c r="F15" s="59">
        <v>183000</v>
      </c>
      <c r="G15" s="114"/>
      <c r="H15" s="114"/>
      <c r="I15" s="69"/>
      <c r="J15" s="253"/>
      <c r="K15" s="253"/>
      <c r="L15" s="253"/>
      <c r="M15" s="69"/>
      <c r="N15" s="131"/>
      <c r="O15" s="69"/>
      <c r="P15" s="69"/>
      <c r="Q15" s="99"/>
      <c r="R15" s="99"/>
      <c r="S15" s="69"/>
    </row>
    <row r="16" spans="1:19" ht="17.100000000000001" customHeight="1" x14ac:dyDescent="0.15">
      <c r="A16" s="178"/>
      <c r="B16" s="244" t="s">
        <v>193</v>
      </c>
      <c r="C16" s="243"/>
      <c r="D16" s="133">
        <v>2192453</v>
      </c>
      <c r="E16" s="44">
        <v>2348280</v>
      </c>
      <c r="F16" s="59">
        <v>2328936</v>
      </c>
      <c r="G16" s="114"/>
      <c r="H16" s="114"/>
      <c r="I16" s="69"/>
      <c r="J16" s="253"/>
      <c r="K16" s="253"/>
      <c r="L16" s="253"/>
      <c r="M16" s="69"/>
      <c r="N16" s="131"/>
      <c r="O16" s="69"/>
      <c r="P16" s="69"/>
      <c r="Q16" s="99"/>
      <c r="R16" s="99"/>
      <c r="S16" s="69"/>
    </row>
    <row r="17" spans="1:19" ht="17.100000000000001" customHeight="1" x14ac:dyDescent="0.15">
      <c r="A17" s="178"/>
      <c r="B17" s="251" t="s">
        <v>266</v>
      </c>
      <c r="C17" s="252"/>
      <c r="D17" s="133">
        <v>464100</v>
      </c>
      <c r="E17" s="44">
        <v>464100</v>
      </c>
      <c r="F17" s="59">
        <v>490129</v>
      </c>
      <c r="G17" s="131"/>
      <c r="H17" s="131"/>
      <c r="I17" s="131"/>
      <c r="J17" s="254"/>
      <c r="K17" s="254"/>
      <c r="L17" s="254"/>
      <c r="M17" s="131"/>
      <c r="N17" s="131"/>
      <c r="O17" s="131"/>
      <c r="P17" s="69"/>
      <c r="Q17" s="99"/>
      <c r="R17" s="99"/>
      <c r="S17" s="69"/>
    </row>
    <row r="18" spans="1:19" ht="17.100000000000001" customHeight="1" x14ac:dyDescent="0.15">
      <c r="A18" s="178"/>
      <c r="B18" s="244" t="s">
        <v>267</v>
      </c>
      <c r="C18" s="245"/>
      <c r="D18" s="133">
        <v>994</v>
      </c>
      <c r="E18" s="44">
        <v>0</v>
      </c>
      <c r="F18" s="59">
        <v>0</v>
      </c>
      <c r="G18" s="69"/>
      <c r="H18" s="69"/>
      <c r="I18" s="69"/>
      <c r="J18" s="253"/>
      <c r="K18" s="253"/>
      <c r="L18" s="253"/>
      <c r="M18" s="69"/>
      <c r="N18" s="131"/>
      <c r="O18" s="69"/>
      <c r="P18" s="69"/>
      <c r="Q18" s="99"/>
      <c r="R18" s="99"/>
      <c r="S18" s="69"/>
    </row>
    <row r="19" spans="1:19" ht="17.100000000000001" customHeight="1" x14ac:dyDescent="0.15">
      <c r="A19" s="178"/>
      <c r="B19" s="244" t="s">
        <v>268</v>
      </c>
      <c r="C19" s="245"/>
      <c r="D19" s="133">
        <v>77700</v>
      </c>
      <c r="E19" s="44">
        <v>66600</v>
      </c>
      <c r="F19" s="59">
        <v>55500</v>
      </c>
      <c r="G19" s="114"/>
      <c r="H19" s="69"/>
      <c r="I19" s="69"/>
      <c r="J19" s="253"/>
      <c r="K19" s="253"/>
      <c r="L19" s="253"/>
      <c r="M19" s="69"/>
      <c r="N19" s="131"/>
      <c r="O19" s="69"/>
      <c r="P19" s="69"/>
      <c r="Q19" s="99"/>
      <c r="R19" s="99"/>
      <c r="S19" s="69"/>
    </row>
    <row r="20" spans="1:19" ht="17.100000000000001" customHeight="1" x14ac:dyDescent="0.15">
      <c r="A20" s="178"/>
      <c r="B20" s="244" t="s">
        <v>269</v>
      </c>
      <c r="C20" s="245"/>
      <c r="D20" s="133">
        <v>0</v>
      </c>
      <c r="E20" s="44">
        <v>0</v>
      </c>
      <c r="F20" s="59">
        <v>0</v>
      </c>
      <c r="G20" s="69"/>
      <c r="H20" s="69"/>
      <c r="I20" s="69"/>
      <c r="J20" s="253"/>
      <c r="K20" s="253"/>
      <c r="L20" s="253"/>
      <c r="M20" s="69"/>
      <c r="N20" s="131"/>
      <c r="O20" s="69"/>
      <c r="P20" s="69"/>
      <c r="Q20" s="99"/>
      <c r="R20" s="99"/>
      <c r="S20" s="69"/>
    </row>
    <row r="21" spans="1:19" ht="17.100000000000001" customHeight="1" x14ac:dyDescent="0.15">
      <c r="A21" s="178"/>
      <c r="B21" s="244" t="s">
        <v>270</v>
      </c>
      <c r="C21" s="245"/>
      <c r="D21" s="133">
        <v>0</v>
      </c>
      <c r="E21" s="44">
        <v>0</v>
      </c>
      <c r="F21" s="59">
        <v>0</v>
      </c>
      <c r="G21" s="69"/>
      <c r="H21" s="69"/>
      <c r="I21" s="69"/>
      <c r="J21" s="253"/>
      <c r="K21" s="253"/>
      <c r="L21" s="253"/>
      <c r="M21" s="69"/>
      <c r="N21" s="131"/>
      <c r="O21" s="69"/>
      <c r="P21" s="69"/>
      <c r="Q21" s="99"/>
      <c r="R21" s="99"/>
      <c r="S21" s="69"/>
    </row>
    <row r="22" spans="1:19" ht="17.100000000000001" customHeight="1" x14ac:dyDescent="0.15">
      <c r="A22" s="178"/>
      <c r="B22" s="244" t="s">
        <v>271</v>
      </c>
      <c r="C22" s="245"/>
      <c r="D22" s="133">
        <v>158289</v>
      </c>
      <c r="E22" s="44">
        <v>154475</v>
      </c>
      <c r="F22" s="59">
        <v>179495</v>
      </c>
      <c r="G22" s="69"/>
      <c r="H22" s="69"/>
      <c r="I22" s="69"/>
      <c r="J22" s="253"/>
      <c r="K22" s="253"/>
      <c r="L22" s="253"/>
      <c r="M22" s="69"/>
      <c r="N22" s="131"/>
      <c r="O22" s="69"/>
      <c r="P22" s="69"/>
      <c r="Q22" s="99"/>
      <c r="R22" s="99"/>
      <c r="S22" s="69"/>
    </row>
    <row r="23" spans="1:19" ht="17.100000000000001" customHeight="1" x14ac:dyDescent="0.15">
      <c r="A23" s="178"/>
      <c r="B23" s="244" t="s">
        <v>272</v>
      </c>
      <c r="C23" s="245"/>
      <c r="D23" s="133">
        <v>0</v>
      </c>
      <c r="E23" s="44">
        <v>0</v>
      </c>
      <c r="F23" s="59">
        <v>0</v>
      </c>
      <c r="G23" s="69"/>
      <c r="H23" s="69"/>
      <c r="I23" s="69"/>
      <c r="J23" s="253"/>
      <c r="K23" s="253"/>
      <c r="L23" s="253"/>
      <c r="M23" s="69"/>
      <c r="N23" s="131"/>
      <c r="O23" s="69"/>
      <c r="P23" s="69"/>
      <c r="Q23" s="99"/>
      <c r="R23" s="99"/>
      <c r="S23" s="69"/>
    </row>
    <row r="24" spans="1:19" ht="17.100000000000001" customHeight="1" x14ac:dyDescent="0.15">
      <c r="A24" s="178"/>
      <c r="B24" s="244" t="s">
        <v>273</v>
      </c>
      <c r="C24" s="245"/>
      <c r="D24" s="133">
        <v>11156475</v>
      </c>
      <c r="E24" s="44">
        <v>10315023</v>
      </c>
      <c r="F24" s="59">
        <v>9382727</v>
      </c>
      <c r="G24" s="69"/>
      <c r="H24" s="69"/>
      <c r="I24" s="69"/>
      <c r="J24" s="253"/>
      <c r="K24" s="253"/>
      <c r="L24" s="253"/>
      <c r="M24" s="69"/>
      <c r="N24" s="131"/>
      <c r="O24" s="69"/>
      <c r="P24" s="69"/>
      <c r="Q24" s="99"/>
      <c r="R24" s="99"/>
      <c r="S24" s="69"/>
    </row>
    <row r="25" spans="1:19" ht="17.100000000000001" customHeight="1" x14ac:dyDescent="0.15">
      <c r="A25" s="178"/>
      <c r="B25" s="243" t="s">
        <v>274</v>
      </c>
      <c r="C25" s="244"/>
      <c r="D25" s="133">
        <v>0</v>
      </c>
      <c r="E25" s="44">
        <v>0</v>
      </c>
      <c r="F25" s="59">
        <v>0</v>
      </c>
      <c r="G25" s="69"/>
      <c r="H25" s="69"/>
      <c r="I25" s="114"/>
      <c r="J25" s="253"/>
      <c r="K25" s="253"/>
      <c r="L25" s="253"/>
      <c r="M25" s="114"/>
      <c r="N25" s="131"/>
      <c r="O25" s="69"/>
      <c r="P25" s="69"/>
      <c r="Q25" s="99"/>
      <c r="R25" s="99"/>
      <c r="S25" s="69"/>
    </row>
    <row r="26" spans="1:19" ht="17.100000000000001" customHeight="1" x14ac:dyDescent="0.15">
      <c r="A26" s="179"/>
      <c r="B26" s="230" t="s">
        <v>275</v>
      </c>
      <c r="C26" s="232"/>
      <c r="D26" s="133">
        <v>34785</v>
      </c>
      <c r="E26" s="44">
        <v>26100</v>
      </c>
      <c r="F26" s="59">
        <v>21750</v>
      </c>
      <c r="G26" s="114"/>
      <c r="H26" s="114"/>
      <c r="I26" s="114"/>
      <c r="J26" s="253"/>
      <c r="K26" s="253"/>
      <c r="L26" s="253"/>
      <c r="M26" s="114"/>
      <c r="N26" s="131"/>
      <c r="O26" s="69"/>
      <c r="P26" s="69"/>
      <c r="Q26" s="99"/>
      <c r="R26" s="99"/>
      <c r="S26" s="69"/>
    </row>
    <row r="27" spans="1:19" ht="17.100000000000001" customHeight="1" x14ac:dyDescent="0.15">
      <c r="A27" s="177" t="s">
        <v>65</v>
      </c>
      <c r="B27" s="238" t="s">
        <v>182</v>
      </c>
      <c r="C27" s="239"/>
      <c r="D27" s="133">
        <f>SUM(D28:D32)</f>
        <v>41274</v>
      </c>
      <c r="E27" s="44">
        <f>SUM(E28:E32)</f>
        <v>21700</v>
      </c>
      <c r="F27" s="44">
        <f>SUM(F28:F32)</f>
        <v>5000</v>
      </c>
      <c r="G27" s="69"/>
      <c r="H27" s="69"/>
      <c r="I27" s="69"/>
      <c r="J27" s="253"/>
      <c r="K27" s="253"/>
      <c r="L27" s="253"/>
      <c r="M27" s="69"/>
      <c r="N27" s="131"/>
      <c r="O27" s="69"/>
      <c r="P27" s="69"/>
      <c r="Q27" s="99"/>
      <c r="R27" s="99"/>
      <c r="S27" s="69"/>
    </row>
    <row r="28" spans="1:19" ht="17.100000000000001" customHeight="1" x14ac:dyDescent="0.15">
      <c r="A28" s="178"/>
      <c r="B28" s="233" t="s">
        <v>194</v>
      </c>
      <c r="C28" s="233"/>
      <c r="D28" s="133">
        <v>0</v>
      </c>
      <c r="E28" s="44">
        <v>0</v>
      </c>
      <c r="F28" s="59">
        <v>0</v>
      </c>
      <c r="G28" s="114"/>
      <c r="H28" s="114"/>
      <c r="I28" s="69"/>
      <c r="J28" s="253"/>
      <c r="K28" s="253"/>
      <c r="L28" s="253"/>
      <c r="M28" s="69"/>
      <c r="N28" s="131"/>
      <c r="O28" s="69"/>
      <c r="P28" s="69"/>
      <c r="Q28" s="99"/>
      <c r="R28" s="99"/>
      <c r="S28" s="69"/>
    </row>
    <row r="29" spans="1:19" ht="17.100000000000001" customHeight="1" x14ac:dyDescent="0.15">
      <c r="A29" s="178"/>
      <c r="B29" s="233" t="s">
        <v>195</v>
      </c>
      <c r="C29" s="233"/>
      <c r="D29" s="133">
        <v>0</v>
      </c>
      <c r="E29" s="44">
        <v>0</v>
      </c>
      <c r="F29" s="59">
        <v>0</v>
      </c>
      <c r="G29" s="69"/>
      <c r="H29" s="69"/>
      <c r="I29" s="69"/>
      <c r="J29" s="253"/>
      <c r="K29" s="253"/>
      <c r="L29" s="253"/>
      <c r="M29" s="69"/>
      <c r="N29" s="131"/>
      <c r="O29" s="69"/>
      <c r="P29" s="69"/>
      <c r="Q29" s="99"/>
      <c r="R29" s="99"/>
      <c r="S29" s="69"/>
    </row>
    <row r="30" spans="1:19" ht="17.100000000000001" customHeight="1" x14ac:dyDescent="0.15">
      <c r="A30" s="178"/>
      <c r="B30" s="233" t="s">
        <v>196</v>
      </c>
      <c r="C30" s="233"/>
      <c r="D30" s="133">
        <v>0</v>
      </c>
      <c r="E30" s="44">
        <v>0</v>
      </c>
      <c r="F30" s="59">
        <v>0</v>
      </c>
      <c r="G30" s="69"/>
      <c r="H30" s="69"/>
      <c r="I30" s="69"/>
      <c r="J30" s="253"/>
      <c r="K30" s="253"/>
      <c r="L30" s="253"/>
      <c r="M30" s="69"/>
      <c r="N30" s="131"/>
      <c r="O30" s="69"/>
      <c r="P30" s="69"/>
      <c r="Q30" s="99"/>
      <c r="R30" s="99"/>
      <c r="S30" s="69"/>
    </row>
    <row r="31" spans="1:19" ht="17.100000000000001" customHeight="1" x14ac:dyDescent="0.15">
      <c r="A31" s="178"/>
      <c r="B31" s="233" t="s">
        <v>197</v>
      </c>
      <c r="C31" s="233"/>
      <c r="D31" s="133">
        <v>0</v>
      </c>
      <c r="E31" s="44">
        <v>0</v>
      </c>
      <c r="F31" s="59">
        <v>0</v>
      </c>
      <c r="G31" s="69"/>
      <c r="H31" s="69"/>
      <c r="I31" s="69"/>
      <c r="J31" s="253"/>
      <c r="K31" s="253"/>
      <c r="L31" s="253"/>
      <c r="M31" s="69"/>
      <c r="N31" s="131"/>
      <c r="O31" s="69"/>
      <c r="P31" s="69"/>
      <c r="Q31" s="99"/>
      <c r="R31" s="99"/>
      <c r="S31" s="69"/>
    </row>
    <row r="32" spans="1:19" ht="17.100000000000001" customHeight="1" x14ac:dyDescent="0.15">
      <c r="A32" s="178"/>
      <c r="B32" s="230" t="s">
        <v>198</v>
      </c>
      <c r="C32" s="234"/>
      <c r="D32" s="133">
        <v>41274</v>
      </c>
      <c r="E32" s="44">
        <v>21700</v>
      </c>
      <c r="F32" s="59">
        <v>5000</v>
      </c>
      <c r="G32" s="114"/>
      <c r="H32" s="114"/>
      <c r="I32" s="69"/>
      <c r="J32" s="253"/>
      <c r="K32" s="253"/>
      <c r="L32" s="253"/>
      <c r="M32" s="69"/>
      <c r="N32" s="131"/>
      <c r="O32" s="69"/>
      <c r="P32" s="69"/>
      <c r="Q32" s="99"/>
      <c r="R32" s="99"/>
      <c r="S32" s="69"/>
    </row>
    <row r="33" spans="1:20" ht="17.100000000000001" customHeight="1" x14ac:dyDescent="0.15">
      <c r="A33" s="235" t="s">
        <v>70</v>
      </c>
      <c r="B33" s="238" t="s">
        <v>182</v>
      </c>
      <c r="C33" s="239"/>
      <c r="D33" s="130">
        <f>SUM(D34:D36)</f>
        <v>16124509</v>
      </c>
      <c r="E33" s="46">
        <f>SUM(E34:E36)</f>
        <v>16232693</v>
      </c>
      <c r="F33" s="46">
        <f>SUM(F34:F36)</f>
        <v>16213030</v>
      </c>
      <c r="G33" s="69"/>
      <c r="H33" s="69"/>
      <c r="I33" s="69"/>
      <c r="J33" s="253"/>
      <c r="K33" s="253"/>
      <c r="L33" s="253"/>
      <c r="M33" s="69"/>
      <c r="N33" s="131"/>
      <c r="O33" s="69"/>
      <c r="P33" s="131"/>
      <c r="Q33" s="131"/>
      <c r="R33" s="131"/>
      <c r="S33" s="131"/>
    </row>
    <row r="34" spans="1:20" ht="17.100000000000001" customHeight="1" x14ac:dyDescent="0.15">
      <c r="A34" s="236"/>
      <c r="B34" s="132" t="s">
        <v>199</v>
      </c>
      <c r="C34" s="132"/>
      <c r="D34" s="133">
        <v>3084508</v>
      </c>
      <c r="E34" s="44">
        <v>3078085</v>
      </c>
      <c r="F34" s="59">
        <v>3172193</v>
      </c>
      <c r="G34" s="69"/>
      <c r="H34" s="69"/>
      <c r="I34" s="69"/>
      <c r="J34" s="253"/>
      <c r="K34" s="253"/>
      <c r="L34" s="253"/>
      <c r="M34" s="69"/>
      <c r="N34" s="131"/>
      <c r="O34" s="69"/>
      <c r="P34" s="69"/>
      <c r="Q34" s="99"/>
      <c r="R34" s="99"/>
      <c r="S34" s="69"/>
    </row>
    <row r="35" spans="1:20" ht="17.100000000000001" customHeight="1" x14ac:dyDescent="0.15">
      <c r="A35" s="236"/>
      <c r="B35" s="8" t="s">
        <v>276</v>
      </c>
      <c r="C35" s="132"/>
      <c r="D35" s="133">
        <v>12807617</v>
      </c>
      <c r="E35" s="44">
        <v>12949050</v>
      </c>
      <c r="F35" s="59">
        <v>12848180</v>
      </c>
      <c r="G35" s="131"/>
      <c r="H35" s="131"/>
      <c r="I35" s="131"/>
      <c r="J35" s="254"/>
      <c r="K35" s="254"/>
      <c r="L35" s="254"/>
      <c r="M35" s="131"/>
      <c r="N35" s="131"/>
      <c r="O35" s="131"/>
      <c r="P35" s="69"/>
      <c r="Q35" s="99"/>
      <c r="R35" s="99"/>
      <c r="S35" s="69"/>
    </row>
    <row r="36" spans="1:20" ht="17.100000000000001" customHeight="1" x14ac:dyDescent="0.15">
      <c r="A36" s="237"/>
      <c r="B36" s="8" t="s">
        <v>277</v>
      </c>
      <c r="C36" s="132"/>
      <c r="D36" s="133">
        <v>232384</v>
      </c>
      <c r="E36" s="44">
        <v>205558</v>
      </c>
      <c r="F36" s="59">
        <v>192657</v>
      </c>
      <c r="G36" s="69"/>
      <c r="H36" s="69"/>
      <c r="I36" s="69"/>
      <c r="J36" s="253"/>
      <c r="K36" s="253"/>
      <c r="L36" s="253"/>
      <c r="M36" s="69"/>
      <c r="N36" s="131"/>
      <c r="O36" s="69"/>
      <c r="P36" s="69"/>
      <c r="Q36" s="99"/>
      <c r="R36" s="99"/>
      <c r="S36" s="69"/>
    </row>
    <row r="37" spans="1:20" ht="17.100000000000001" customHeight="1" x14ac:dyDescent="0.15">
      <c r="A37" t="s">
        <v>252</v>
      </c>
      <c r="I37" s="69"/>
      <c r="T37" s="69"/>
    </row>
    <row r="38" spans="1:20" ht="18" customHeight="1" x14ac:dyDescent="0.15">
      <c r="I38" s="69"/>
      <c r="T38" s="69"/>
    </row>
    <row r="39" spans="1:20" ht="18" customHeight="1" x14ac:dyDescent="0.15">
      <c r="I39" s="69"/>
      <c r="T39" s="69"/>
    </row>
    <row r="40" spans="1:20" ht="17.25" customHeight="1" x14ac:dyDescent="0.2">
      <c r="A40" s="3" t="s">
        <v>173</v>
      </c>
      <c r="B40" s="2"/>
      <c r="C40" s="2"/>
      <c r="D40" s="2"/>
      <c r="E40" s="2"/>
      <c r="F40" s="2"/>
      <c r="G40" s="2"/>
    </row>
    <row r="41" spans="1:20" ht="18" customHeight="1" x14ac:dyDescent="0.15"/>
    <row r="42" spans="1:20" ht="17.100000000000001" customHeight="1" x14ac:dyDescent="0.15">
      <c r="G42" s="10"/>
      <c r="H42" s="128"/>
      <c r="I42" s="128"/>
      <c r="S42" s="10" t="s">
        <v>31</v>
      </c>
    </row>
    <row r="43" spans="1:20" ht="17.100000000000001" customHeight="1" x14ac:dyDescent="0.15">
      <c r="A43" s="174" t="s">
        <v>0</v>
      </c>
      <c r="B43" s="174"/>
      <c r="C43" s="174"/>
      <c r="D43" s="64" t="s">
        <v>174</v>
      </c>
      <c r="E43" s="64" t="s">
        <v>175</v>
      </c>
      <c r="F43" s="64" t="s">
        <v>176</v>
      </c>
      <c r="G43" s="64" t="s">
        <v>177</v>
      </c>
      <c r="H43" s="64" t="s">
        <v>178</v>
      </c>
      <c r="I43" s="64" t="s">
        <v>179</v>
      </c>
      <c r="J43" s="246" t="s">
        <v>180</v>
      </c>
      <c r="K43" s="246"/>
      <c r="L43" s="246"/>
      <c r="M43" s="42" t="s">
        <v>245</v>
      </c>
      <c r="N43" s="42" t="s">
        <v>248</v>
      </c>
      <c r="O43" s="42" t="s">
        <v>255</v>
      </c>
      <c r="P43" s="42" t="s">
        <v>259</v>
      </c>
      <c r="Q43" s="42" t="s">
        <v>278</v>
      </c>
      <c r="R43" s="42" t="s">
        <v>308</v>
      </c>
      <c r="S43" s="42" t="s">
        <v>313</v>
      </c>
    </row>
    <row r="44" spans="1:20" ht="17.100000000000001" customHeight="1" x14ac:dyDescent="0.15">
      <c r="A44" s="177" t="s">
        <v>181</v>
      </c>
      <c r="B44" s="247" t="s">
        <v>182</v>
      </c>
      <c r="C44" s="239"/>
      <c r="D44" s="44">
        <v>25700056</v>
      </c>
      <c r="E44" s="44">
        <v>24863241</v>
      </c>
      <c r="F44" s="44">
        <f>F45+F52+F55+F57+F58+F59+F60+F61+F62+F63+F64</f>
        <v>24767943</v>
      </c>
      <c r="G44" s="44">
        <f>G45+G52+G55+G57+G58+G59+G60+G61+G62+G63+G64</f>
        <v>25775628</v>
      </c>
      <c r="H44" s="44">
        <v>25709106</v>
      </c>
      <c r="I44" s="44">
        <v>25183256</v>
      </c>
      <c r="J44" s="230">
        <v>25140688</v>
      </c>
      <c r="K44" s="231"/>
      <c r="L44" s="232"/>
      <c r="M44" s="44">
        <v>26105940</v>
      </c>
      <c r="N44" s="46">
        <v>27047085</v>
      </c>
      <c r="O44" s="44">
        <v>29225696</v>
      </c>
      <c r="P44" s="46">
        <f>P45+P52+P55+P58+P59+P60+P61+P62+P63+P64+P65+P66+P57</f>
        <v>30532375</v>
      </c>
      <c r="Q44" s="46">
        <f>Q45+Q52+Q55+Q57+Q58+Q59+Q60+Q61+Q62+Q63+Q64+Q65+Q56</f>
        <v>30995532</v>
      </c>
      <c r="R44" s="46">
        <f>R45+R52+R55+R57+R58+R59+R60+R61+R62+R63+R64+R65+R56</f>
        <v>31028056</v>
      </c>
      <c r="S44" s="46">
        <f>S45+S52+S55+S57+S58+S59+S60+S61+S62+S63+S64+S65+S56</f>
        <v>31801231</v>
      </c>
    </row>
    <row r="45" spans="1:20" ht="17.100000000000001" customHeight="1" x14ac:dyDescent="0.15">
      <c r="A45" s="178"/>
      <c r="B45" s="248" t="s">
        <v>183</v>
      </c>
      <c r="C45" s="249"/>
      <c r="D45" s="44">
        <v>17058307</v>
      </c>
      <c r="E45" s="44">
        <v>15712624</v>
      </c>
      <c r="F45" s="44">
        <f>SUM(F46:F51)</f>
        <v>14348438</v>
      </c>
      <c r="G45" s="44">
        <f>SUM(G46:G51)</f>
        <v>14634902</v>
      </c>
      <c r="H45" s="44">
        <v>13771446</v>
      </c>
      <c r="I45" s="44">
        <v>12883070</v>
      </c>
      <c r="J45" s="230">
        <v>12728820</v>
      </c>
      <c r="K45" s="231"/>
      <c r="L45" s="232"/>
      <c r="M45" s="44">
        <v>13537859</v>
      </c>
      <c r="N45" s="46">
        <v>14290997</v>
      </c>
      <c r="O45" s="44">
        <f>SUM(O46:O51)</f>
        <v>15639114</v>
      </c>
      <c r="P45" s="46">
        <f>SUM(P46:P51)</f>
        <v>16282012</v>
      </c>
      <c r="Q45" s="46">
        <f>SUM(Q46:Q51)</f>
        <v>15984747</v>
      </c>
      <c r="R45" s="46">
        <f>SUM(R46:R51)</f>
        <v>16302083</v>
      </c>
      <c r="S45" s="46">
        <f>SUM(S46:S51)</f>
        <v>17447785</v>
      </c>
    </row>
    <row r="46" spans="1:20" ht="17.100000000000001" customHeight="1" x14ac:dyDescent="0.15">
      <c r="A46" s="178"/>
      <c r="B46" s="65"/>
      <c r="C46" s="132" t="s">
        <v>184</v>
      </c>
      <c r="D46" s="44">
        <v>202566</v>
      </c>
      <c r="E46" s="44">
        <v>330975</v>
      </c>
      <c r="F46" s="44">
        <v>594373</v>
      </c>
      <c r="G46" s="44">
        <v>1146893</v>
      </c>
      <c r="H46" s="44">
        <v>2407781</v>
      </c>
      <c r="I46" s="44">
        <v>3025678</v>
      </c>
      <c r="J46" s="230">
        <v>3522534</v>
      </c>
      <c r="K46" s="231"/>
      <c r="L46" s="232"/>
      <c r="M46" s="44">
        <v>3801890</v>
      </c>
      <c r="N46" s="46">
        <v>4094222</v>
      </c>
      <c r="O46" s="44">
        <v>4454729</v>
      </c>
      <c r="P46" s="44">
        <v>4898932</v>
      </c>
      <c r="Q46" s="53">
        <v>5176684</v>
      </c>
      <c r="R46" s="53">
        <v>5270821</v>
      </c>
      <c r="S46" s="44">
        <v>5413095</v>
      </c>
    </row>
    <row r="47" spans="1:20" ht="17.100000000000001" customHeight="1" x14ac:dyDescent="0.15">
      <c r="A47" s="178"/>
      <c r="B47" s="65"/>
      <c r="C47" s="134" t="s">
        <v>185</v>
      </c>
      <c r="D47" s="44">
        <v>15383176</v>
      </c>
      <c r="E47" s="44">
        <v>13897144</v>
      </c>
      <c r="F47" s="44">
        <v>12303463</v>
      </c>
      <c r="G47" s="44">
        <v>12217976</v>
      </c>
      <c r="H47" s="44">
        <v>10299884</v>
      </c>
      <c r="I47" s="44">
        <v>8904664</v>
      </c>
      <c r="J47" s="230">
        <v>8132754</v>
      </c>
      <c r="K47" s="231"/>
      <c r="L47" s="232"/>
      <c r="M47" s="44">
        <v>8397887</v>
      </c>
      <c r="N47" s="46">
        <v>8320638</v>
      </c>
      <c r="O47" s="44">
        <v>8662709</v>
      </c>
      <c r="P47" s="44">
        <v>8819058</v>
      </c>
      <c r="Q47" s="53">
        <v>8449165</v>
      </c>
      <c r="R47" s="53">
        <v>8869782</v>
      </c>
      <c r="S47" s="44">
        <v>9885578</v>
      </c>
    </row>
    <row r="48" spans="1:20" ht="17.100000000000001" customHeight="1" x14ac:dyDescent="0.15">
      <c r="A48" s="178"/>
      <c r="B48" s="135"/>
      <c r="C48" s="136" t="s">
        <v>186</v>
      </c>
      <c r="D48" s="44">
        <v>122767</v>
      </c>
      <c r="E48" s="44">
        <v>108012</v>
      </c>
      <c r="F48" s="44">
        <v>92072</v>
      </c>
      <c r="G48" s="44">
        <v>90725</v>
      </c>
      <c r="H48" s="44">
        <v>81751</v>
      </c>
      <c r="I48" s="44">
        <v>71736</v>
      </c>
      <c r="J48" s="230">
        <v>61477</v>
      </c>
      <c r="K48" s="231"/>
      <c r="L48" s="232"/>
      <c r="M48" s="44">
        <v>50969</v>
      </c>
      <c r="N48" s="46">
        <v>40565</v>
      </c>
      <c r="O48" s="44">
        <v>30281</v>
      </c>
      <c r="P48" s="44">
        <v>19758</v>
      </c>
      <c r="Q48" s="53">
        <v>10648</v>
      </c>
      <c r="R48" s="53">
        <v>5370</v>
      </c>
      <c r="S48" s="44">
        <v>0</v>
      </c>
    </row>
    <row r="49" spans="1:19" ht="17.100000000000001" customHeight="1" x14ac:dyDescent="0.15">
      <c r="A49" s="178"/>
      <c r="B49" s="135"/>
      <c r="C49" s="137" t="s">
        <v>187</v>
      </c>
      <c r="D49" s="44">
        <v>1177497</v>
      </c>
      <c r="E49" s="44">
        <v>1238359</v>
      </c>
      <c r="F49" s="44">
        <v>1255697</v>
      </c>
      <c r="G49" s="44">
        <v>1104441</v>
      </c>
      <c r="H49" s="44">
        <v>935965</v>
      </c>
      <c r="I49" s="44">
        <v>864590</v>
      </c>
      <c r="J49" s="230">
        <v>1012055</v>
      </c>
      <c r="K49" s="231"/>
      <c r="L49" s="232"/>
      <c r="M49" s="44">
        <v>1287113</v>
      </c>
      <c r="N49" s="46">
        <v>1835572</v>
      </c>
      <c r="O49" s="44">
        <v>2491395</v>
      </c>
      <c r="P49" s="44">
        <v>2544264</v>
      </c>
      <c r="Q49" s="53">
        <v>2348250</v>
      </c>
      <c r="R49" s="53">
        <v>2156110</v>
      </c>
      <c r="S49" s="44">
        <v>2149112</v>
      </c>
    </row>
    <row r="50" spans="1:19" ht="17.100000000000001" customHeight="1" x14ac:dyDescent="0.15">
      <c r="A50" s="178"/>
      <c r="B50" s="135"/>
      <c r="C50" s="138" t="s">
        <v>188</v>
      </c>
      <c r="D50" s="44">
        <v>172301</v>
      </c>
      <c r="E50" s="44">
        <v>138134</v>
      </c>
      <c r="F50" s="44">
        <v>102833</v>
      </c>
      <c r="G50" s="44">
        <v>74867</v>
      </c>
      <c r="H50" s="44">
        <v>46065</v>
      </c>
      <c r="I50" s="44">
        <v>16402</v>
      </c>
      <c r="J50" s="230">
        <v>0</v>
      </c>
      <c r="K50" s="231"/>
      <c r="L50" s="232"/>
      <c r="M50" s="44">
        <v>0</v>
      </c>
      <c r="N50" s="46">
        <v>0</v>
      </c>
      <c r="O50" s="44">
        <v>0</v>
      </c>
      <c r="P50" s="44">
        <v>0</v>
      </c>
      <c r="Q50" s="53">
        <v>0</v>
      </c>
      <c r="R50" s="53">
        <v>0</v>
      </c>
      <c r="S50" s="44">
        <v>0</v>
      </c>
    </row>
    <row r="51" spans="1:19" ht="17.100000000000001" customHeight="1" x14ac:dyDescent="0.15">
      <c r="A51" s="178"/>
      <c r="B51" s="139"/>
      <c r="C51" s="132" t="s">
        <v>189</v>
      </c>
      <c r="D51" s="44">
        <v>0</v>
      </c>
      <c r="E51" s="44">
        <v>0</v>
      </c>
      <c r="F51" s="44">
        <v>0</v>
      </c>
      <c r="G51" s="44">
        <v>0</v>
      </c>
      <c r="H51" s="44">
        <v>0</v>
      </c>
      <c r="I51" s="44">
        <v>0</v>
      </c>
      <c r="J51" s="230">
        <v>0</v>
      </c>
      <c r="K51" s="231"/>
      <c r="L51" s="232"/>
      <c r="M51" s="44">
        <v>0</v>
      </c>
      <c r="N51" s="46">
        <v>0</v>
      </c>
      <c r="O51" s="44">
        <v>0</v>
      </c>
      <c r="P51" s="44">
        <v>0</v>
      </c>
      <c r="Q51" s="53">
        <v>0</v>
      </c>
      <c r="R51" s="53">
        <v>0</v>
      </c>
      <c r="S51" s="44">
        <v>0</v>
      </c>
    </row>
    <row r="52" spans="1:19" ht="17.100000000000001" customHeight="1" x14ac:dyDescent="0.15">
      <c r="A52" s="178"/>
      <c r="B52" s="250" t="s">
        <v>190</v>
      </c>
      <c r="C52" s="249"/>
      <c r="D52" s="44">
        <v>518</v>
      </c>
      <c r="E52" s="44">
        <v>2800</v>
      </c>
      <c r="F52" s="44">
        <f>SUM(F53:F54)</f>
        <v>2526</v>
      </c>
      <c r="G52" s="44">
        <f>SUM(G53:G54)</f>
        <v>2251</v>
      </c>
      <c r="H52" s="44">
        <v>1975</v>
      </c>
      <c r="I52" s="44">
        <v>1697</v>
      </c>
      <c r="J52" s="230">
        <v>1417</v>
      </c>
      <c r="K52" s="231"/>
      <c r="L52" s="232"/>
      <c r="M52" s="44">
        <v>1137</v>
      </c>
      <c r="N52" s="46">
        <v>2355</v>
      </c>
      <c r="O52" s="44">
        <v>1921</v>
      </c>
      <c r="P52" s="46">
        <v>1486</v>
      </c>
      <c r="Q52" s="46">
        <v>41350</v>
      </c>
      <c r="R52" s="46">
        <f>SUM(R53:R54)</f>
        <v>88100</v>
      </c>
      <c r="S52" s="46">
        <f>SUM(S53:S54)</f>
        <v>268650</v>
      </c>
    </row>
    <row r="53" spans="1:19" ht="17.100000000000001" customHeight="1" x14ac:dyDescent="0.15">
      <c r="A53" s="178"/>
      <c r="B53" s="65"/>
      <c r="C53" s="132" t="s">
        <v>191</v>
      </c>
      <c r="D53" s="48">
        <v>518</v>
      </c>
      <c r="E53" s="48">
        <v>0</v>
      </c>
      <c r="F53" s="48">
        <v>0</v>
      </c>
      <c r="G53" s="48">
        <v>0</v>
      </c>
      <c r="H53" s="48">
        <v>0</v>
      </c>
      <c r="I53" s="44">
        <v>0</v>
      </c>
      <c r="J53" s="230">
        <v>0</v>
      </c>
      <c r="K53" s="231"/>
      <c r="L53" s="232"/>
      <c r="M53" s="44">
        <v>0</v>
      </c>
      <c r="N53" s="46">
        <v>0</v>
      </c>
      <c r="O53" s="44">
        <v>0</v>
      </c>
      <c r="P53" s="44">
        <v>0</v>
      </c>
      <c r="Q53" s="53">
        <v>0</v>
      </c>
      <c r="R53" s="53">
        <v>0</v>
      </c>
      <c r="S53" s="44">
        <v>151800</v>
      </c>
    </row>
    <row r="54" spans="1:19" ht="17.100000000000001" customHeight="1" x14ac:dyDescent="0.15">
      <c r="A54" s="178"/>
      <c r="B54" s="65"/>
      <c r="C54" s="140" t="s">
        <v>192</v>
      </c>
      <c r="D54" s="48" t="s">
        <v>94</v>
      </c>
      <c r="E54" s="48">
        <v>2800</v>
      </c>
      <c r="F54" s="48">
        <v>2526</v>
      </c>
      <c r="G54" s="48">
        <v>2251</v>
      </c>
      <c r="H54" s="48">
        <v>1975</v>
      </c>
      <c r="I54" s="44">
        <v>1697</v>
      </c>
      <c r="J54" s="230">
        <v>1417</v>
      </c>
      <c r="K54" s="231"/>
      <c r="L54" s="232"/>
      <c r="M54" s="44">
        <v>1137</v>
      </c>
      <c r="N54" s="46">
        <v>2355</v>
      </c>
      <c r="O54" s="44">
        <v>1921</v>
      </c>
      <c r="P54" s="44">
        <v>1486</v>
      </c>
      <c r="Q54" s="53">
        <v>41350</v>
      </c>
      <c r="R54" s="53">
        <v>88100</v>
      </c>
      <c r="S54" s="44">
        <v>116850</v>
      </c>
    </row>
    <row r="55" spans="1:19" ht="17.100000000000001" customHeight="1" x14ac:dyDescent="0.15">
      <c r="A55" s="178"/>
      <c r="B55" s="244" t="s">
        <v>193</v>
      </c>
      <c r="C55" s="243"/>
      <c r="D55" s="8"/>
      <c r="E55" s="48">
        <v>30300</v>
      </c>
      <c r="F55" s="48">
        <v>446600</v>
      </c>
      <c r="G55" s="48">
        <v>748327</v>
      </c>
      <c r="H55" s="48">
        <v>774977</v>
      </c>
      <c r="I55" s="44">
        <v>812718</v>
      </c>
      <c r="J55" s="230">
        <v>961587</v>
      </c>
      <c r="K55" s="231"/>
      <c r="L55" s="232"/>
      <c r="M55" s="44">
        <v>1055556</v>
      </c>
      <c r="N55" s="46">
        <v>1228562</v>
      </c>
      <c r="O55" s="44">
        <v>1956343</v>
      </c>
      <c r="P55" s="44">
        <v>2194578</v>
      </c>
      <c r="Q55" s="53">
        <v>2105283</v>
      </c>
      <c r="R55" s="53">
        <v>2102282</v>
      </c>
      <c r="S55" s="44">
        <v>2192453</v>
      </c>
    </row>
    <row r="56" spans="1:19" ht="17.100000000000001" customHeight="1" x14ac:dyDescent="0.15">
      <c r="A56" s="178"/>
      <c r="B56" s="251" t="s">
        <v>266</v>
      </c>
      <c r="C56" s="252"/>
      <c r="D56" s="120"/>
      <c r="E56" s="120"/>
      <c r="F56" s="120"/>
      <c r="G56" s="141"/>
      <c r="H56" s="141"/>
      <c r="I56" s="141"/>
      <c r="J56" s="240"/>
      <c r="K56" s="241"/>
      <c r="L56" s="242"/>
      <c r="M56" s="141"/>
      <c r="N56" s="141"/>
      <c r="O56" s="141"/>
      <c r="P56" s="44">
        <v>35000</v>
      </c>
      <c r="Q56" s="53">
        <v>261200</v>
      </c>
      <c r="R56" s="53">
        <v>355700</v>
      </c>
      <c r="S56" s="44">
        <v>464100</v>
      </c>
    </row>
    <row r="57" spans="1:19" ht="17.100000000000001" customHeight="1" x14ac:dyDescent="0.15">
      <c r="A57" s="178"/>
      <c r="B57" s="244" t="s">
        <v>267</v>
      </c>
      <c r="C57" s="245"/>
      <c r="D57" s="44">
        <v>656047</v>
      </c>
      <c r="E57" s="44">
        <v>528600</v>
      </c>
      <c r="F57" s="44">
        <v>399636</v>
      </c>
      <c r="G57" s="44">
        <v>279410</v>
      </c>
      <c r="H57" s="44">
        <v>196795</v>
      </c>
      <c r="I57" s="44">
        <v>131208</v>
      </c>
      <c r="J57" s="230">
        <v>82507</v>
      </c>
      <c r="K57" s="231"/>
      <c r="L57" s="232"/>
      <c r="M57" s="44">
        <v>47425</v>
      </c>
      <c r="N57" s="46">
        <v>20169</v>
      </c>
      <c r="O57" s="44">
        <v>16361</v>
      </c>
      <c r="P57" s="44">
        <v>12539</v>
      </c>
      <c r="Q57" s="53">
        <v>8704</v>
      </c>
      <c r="R57" s="53">
        <v>4856</v>
      </c>
      <c r="S57" s="44">
        <v>994</v>
      </c>
    </row>
    <row r="58" spans="1:19" ht="17.100000000000001" customHeight="1" x14ac:dyDescent="0.15">
      <c r="A58" s="178"/>
      <c r="B58" s="244" t="s">
        <v>268</v>
      </c>
      <c r="C58" s="245"/>
      <c r="D58" s="44">
        <v>800000</v>
      </c>
      <c r="E58" s="48">
        <v>725000</v>
      </c>
      <c r="F58" s="48">
        <v>625000</v>
      </c>
      <c r="G58" s="48">
        <v>525000</v>
      </c>
      <c r="H58" s="44">
        <v>425000</v>
      </c>
      <c r="I58" s="44">
        <v>325000</v>
      </c>
      <c r="J58" s="230">
        <v>225000</v>
      </c>
      <c r="K58" s="231"/>
      <c r="L58" s="232"/>
      <c r="M58" s="44">
        <v>125000</v>
      </c>
      <c r="N58" s="46">
        <v>25000</v>
      </c>
      <c r="O58" s="44">
        <v>0</v>
      </c>
      <c r="P58" s="44">
        <v>111000</v>
      </c>
      <c r="Q58" s="53">
        <v>99900</v>
      </c>
      <c r="R58" s="53">
        <v>88800</v>
      </c>
      <c r="S58" s="44">
        <v>77700</v>
      </c>
    </row>
    <row r="59" spans="1:19" ht="17.100000000000001" customHeight="1" x14ac:dyDescent="0.15">
      <c r="A59" s="178"/>
      <c r="B59" s="244" t="s">
        <v>269</v>
      </c>
      <c r="C59" s="245"/>
      <c r="D59" s="44">
        <v>3094</v>
      </c>
      <c r="E59" s="44">
        <v>0</v>
      </c>
      <c r="F59" s="44">
        <v>0</v>
      </c>
      <c r="G59" s="44">
        <v>0</v>
      </c>
      <c r="H59" s="44">
        <v>0</v>
      </c>
      <c r="I59" s="44">
        <v>0</v>
      </c>
      <c r="J59" s="230">
        <v>0</v>
      </c>
      <c r="K59" s="231"/>
      <c r="L59" s="232"/>
      <c r="M59" s="44">
        <v>0</v>
      </c>
      <c r="N59" s="46">
        <v>0</v>
      </c>
      <c r="O59" s="44">
        <v>0</v>
      </c>
      <c r="P59" s="44">
        <v>0</v>
      </c>
      <c r="Q59" s="53">
        <v>0</v>
      </c>
      <c r="R59" s="53">
        <v>0</v>
      </c>
      <c r="S59" s="44">
        <v>0</v>
      </c>
    </row>
    <row r="60" spans="1:19" ht="17.100000000000001" customHeight="1" x14ac:dyDescent="0.15">
      <c r="A60" s="178"/>
      <c r="B60" s="244" t="s">
        <v>270</v>
      </c>
      <c r="C60" s="245"/>
      <c r="D60" s="44">
        <v>360039</v>
      </c>
      <c r="E60" s="44">
        <v>257849</v>
      </c>
      <c r="F60" s="44">
        <v>172783</v>
      </c>
      <c r="G60" s="44">
        <v>107883</v>
      </c>
      <c r="H60" s="44">
        <v>74163</v>
      </c>
      <c r="I60" s="44">
        <v>40438</v>
      </c>
      <c r="J60" s="230">
        <v>24733</v>
      </c>
      <c r="K60" s="231"/>
      <c r="L60" s="232"/>
      <c r="M60" s="44">
        <v>9024</v>
      </c>
      <c r="N60" s="46">
        <v>0</v>
      </c>
      <c r="O60" s="44">
        <v>0</v>
      </c>
      <c r="P60" s="44">
        <v>0</v>
      </c>
      <c r="Q60" s="53">
        <v>0</v>
      </c>
      <c r="R60" s="53">
        <v>0</v>
      </c>
      <c r="S60" s="44">
        <v>0</v>
      </c>
    </row>
    <row r="61" spans="1:19" ht="17.100000000000001" customHeight="1" x14ac:dyDescent="0.15">
      <c r="A61" s="178"/>
      <c r="B61" s="244" t="s">
        <v>271</v>
      </c>
      <c r="C61" s="245"/>
      <c r="D61" s="44">
        <v>119513</v>
      </c>
      <c r="E61" s="44">
        <v>113488</v>
      </c>
      <c r="F61" s="44">
        <v>107330</v>
      </c>
      <c r="G61" s="44">
        <v>101038</v>
      </c>
      <c r="H61" s="44">
        <v>94608</v>
      </c>
      <c r="I61" s="44">
        <v>88037</v>
      </c>
      <c r="J61" s="230">
        <v>81322</v>
      </c>
      <c r="K61" s="231"/>
      <c r="L61" s="232"/>
      <c r="M61" s="44">
        <v>74459</v>
      </c>
      <c r="N61" s="46">
        <v>97945</v>
      </c>
      <c r="O61" s="44">
        <v>147877</v>
      </c>
      <c r="P61" s="44">
        <v>143451</v>
      </c>
      <c r="Q61" s="53">
        <v>135963</v>
      </c>
      <c r="R61" s="53">
        <v>135311</v>
      </c>
      <c r="S61" s="44">
        <v>158289</v>
      </c>
    </row>
    <row r="62" spans="1:19" ht="17.100000000000001" customHeight="1" x14ac:dyDescent="0.15">
      <c r="A62" s="178"/>
      <c r="B62" s="244" t="s">
        <v>272</v>
      </c>
      <c r="C62" s="245"/>
      <c r="D62" s="44">
        <v>153845</v>
      </c>
      <c r="E62" s="44">
        <v>133346</v>
      </c>
      <c r="F62" s="44">
        <v>112373</v>
      </c>
      <c r="G62" s="44">
        <v>90914</v>
      </c>
      <c r="H62" s="44">
        <v>68959</v>
      </c>
      <c r="I62" s="44">
        <v>46496</v>
      </c>
      <c r="J62" s="230">
        <v>23514</v>
      </c>
      <c r="K62" s="231"/>
      <c r="L62" s="232"/>
      <c r="M62" s="44">
        <v>0</v>
      </c>
      <c r="N62" s="46">
        <v>0</v>
      </c>
      <c r="O62" s="44">
        <v>0</v>
      </c>
      <c r="P62" s="44">
        <v>0</v>
      </c>
      <c r="Q62" s="53">
        <v>0</v>
      </c>
      <c r="R62" s="53">
        <v>0</v>
      </c>
      <c r="S62" s="44">
        <v>0</v>
      </c>
    </row>
    <row r="63" spans="1:19" ht="17.100000000000001" customHeight="1" x14ac:dyDescent="0.15">
      <c r="A63" s="178"/>
      <c r="B63" s="244" t="s">
        <v>273</v>
      </c>
      <c r="C63" s="245"/>
      <c r="D63" s="44">
        <v>6548693</v>
      </c>
      <c r="E63" s="44">
        <v>7359234</v>
      </c>
      <c r="F63" s="44">
        <v>8529857</v>
      </c>
      <c r="G63" s="44">
        <v>9245003</v>
      </c>
      <c r="H63" s="44">
        <v>10152383</v>
      </c>
      <c r="I63" s="44">
        <v>10763692</v>
      </c>
      <c r="J63" s="230">
        <v>10925154</v>
      </c>
      <c r="K63" s="231"/>
      <c r="L63" s="232"/>
      <c r="M63" s="44">
        <v>11173120</v>
      </c>
      <c r="N63" s="46">
        <v>11303980</v>
      </c>
      <c r="O63" s="44">
        <v>11394644</v>
      </c>
      <c r="P63" s="44">
        <v>11609115</v>
      </c>
      <c r="Q63" s="53">
        <v>12306258</v>
      </c>
      <c r="R63" s="53">
        <v>11907464</v>
      </c>
      <c r="S63" s="44">
        <v>11156475</v>
      </c>
    </row>
    <row r="64" spans="1:19" ht="17.100000000000001" customHeight="1" x14ac:dyDescent="0.15">
      <c r="A64" s="178"/>
      <c r="B64" s="243" t="s">
        <v>274</v>
      </c>
      <c r="C64" s="244"/>
      <c r="D64" s="48" t="s">
        <v>94</v>
      </c>
      <c r="E64" s="48" t="s">
        <v>94</v>
      </c>
      <c r="F64" s="44">
        <v>23400</v>
      </c>
      <c r="G64" s="44">
        <v>40900</v>
      </c>
      <c r="H64" s="44">
        <v>148800</v>
      </c>
      <c r="I64" s="48">
        <v>0</v>
      </c>
      <c r="J64" s="230">
        <v>0</v>
      </c>
      <c r="K64" s="231"/>
      <c r="L64" s="232"/>
      <c r="M64" s="48">
        <v>0</v>
      </c>
      <c r="N64" s="46">
        <v>0</v>
      </c>
      <c r="O64" s="44">
        <v>0</v>
      </c>
      <c r="P64" s="44">
        <v>0</v>
      </c>
      <c r="Q64" s="53">
        <v>0</v>
      </c>
      <c r="R64" s="53">
        <v>0</v>
      </c>
      <c r="S64" s="44">
        <v>0</v>
      </c>
    </row>
    <row r="65" spans="1:20" ht="17.100000000000001" customHeight="1" x14ac:dyDescent="0.15">
      <c r="A65" s="179"/>
      <c r="B65" s="230" t="s">
        <v>275</v>
      </c>
      <c r="C65" s="232"/>
      <c r="D65" s="48" t="s">
        <v>124</v>
      </c>
      <c r="E65" s="48" t="s">
        <v>124</v>
      </c>
      <c r="F65" s="48" t="s">
        <v>124</v>
      </c>
      <c r="G65" s="48" t="s">
        <v>124</v>
      </c>
      <c r="H65" s="48" t="s">
        <v>124</v>
      </c>
      <c r="I65" s="48">
        <v>90900</v>
      </c>
      <c r="J65" s="230">
        <v>86634</v>
      </c>
      <c r="K65" s="231"/>
      <c r="L65" s="232"/>
      <c r="M65" s="48">
        <v>82360</v>
      </c>
      <c r="N65" s="46">
        <v>78077</v>
      </c>
      <c r="O65" s="44">
        <v>69436</v>
      </c>
      <c r="P65" s="44">
        <v>60786</v>
      </c>
      <c r="Q65" s="53">
        <v>52127</v>
      </c>
      <c r="R65" s="53">
        <v>43460</v>
      </c>
      <c r="S65" s="44">
        <v>34785</v>
      </c>
    </row>
    <row r="66" spans="1:20" ht="17.100000000000001" customHeight="1" x14ac:dyDescent="0.15">
      <c r="A66" s="177" t="s">
        <v>65</v>
      </c>
      <c r="B66" s="238" t="s">
        <v>182</v>
      </c>
      <c r="C66" s="239"/>
      <c r="D66" s="44">
        <v>15368267</v>
      </c>
      <c r="E66" s="44">
        <v>14940304</v>
      </c>
      <c r="F66" s="44">
        <f>SUM(F67:F70)</f>
        <v>14520194</v>
      </c>
      <c r="G66" s="44">
        <f>SUM(G67:G70)</f>
        <v>14030853</v>
      </c>
      <c r="H66" s="44">
        <v>13612503</v>
      </c>
      <c r="I66" s="44">
        <v>13447789</v>
      </c>
      <c r="J66" s="230">
        <v>13154776</v>
      </c>
      <c r="K66" s="231"/>
      <c r="L66" s="232"/>
      <c r="M66" s="44">
        <v>12921515</v>
      </c>
      <c r="N66" s="46">
        <v>12779738</v>
      </c>
      <c r="O66" s="44">
        <f>SUM(O67:O71)</f>
        <v>12589056</v>
      </c>
      <c r="P66" s="44">
        <f>SUM(P67:P71)</f>
        <v>117408</v>
      </c>
      <c r="Q66" s="53">
        <f>SUM(Q67:Q71)</f>
        <v>100748</v>
      </c>
      <c r="R66" s="53">
        <f>SUM(R67:R71)</f>
        <v>63746</v>
      </c>
      <c r="S66" s="44">
        <f>SUM(S67:S71)</f>
        <v>41274</v>
      </c>
    </row>
    <row r="67" spans="1:20" ht="17.100000000000001" customHeight="1" x14ac:dyDescent="0.15">
      <c r="A67" s="178"/>
      <c r="B67" s="233" t="s">
        <v>194</v>
      </c>
      <c r="C67" s="233"/>
      <c r="D67" s="48">
        <v>0</v>
      </c>
      <c r="E67" s="48">
        <v>0</v>
      </c>
      <c r="F67" s="48">
        <v>0</v>
      </c>
      <c r="G67" s="48">
        <v>0</v>
      </c>
      <c r="H67" s="48">
        <v>0</v>
      </c>
      <c r="I67" s="44">
        <v>0</v>
      </c>
      <c r="J67" s="230">
        <v>0</v>
      </c>
      <c r="K67" s="231"/>
      <c r="L67" s="232"/>
      <c r="M67" s="44">
        <v>0</v>
      </c>
      <c r="N67" s="46">
        <v>0</v>
      </c>
      <c r="O67" s="44">
        <v>0</v>
      </c>
      <c r="P67" s="44">
        <v>0</v>
      </c>
      <c r="Q67" s="53">
        <v>0</v>
      </c>
      <c r="R67" s="53">
        <v>0</v>
      </c>
      <c r="S67" s="44">
        <v>0</v>
      </c>
    </row>
    <row r="68" spans="1:20" ht="17.100000000000001" customHeight="1" x14ac:dyDescent="0.15">
      <c r="A68" s="178"/>
      <c r="B68" s="233" t="s">
        <v>195</v>
      </c>
      <c r="C68" s="233"/>
      <c r="D68" s="44">
        <v>15211566</v>
      </c>
      <c r="E68" s="44">
        <v>14793655</v>
      </c>
      <c r="F68" s="44">
        <v>14383281</v>
      </c>
      <c r="G68" s="44">
        <v>13903936</v>
      </c>
      <c r="H68" s="44">
        <v>13495848</v>
      </c>
      <c r="I68" s="44">
        <v>13119160</v>
      </c>
      <c r="J68" s="230">
        <v>12843723</v>
      </c>
      <c r="K68" s="231"/>
      <c r="L68" s="232"/>
      <c r="M68" s="44">
        <v>12565173</v>
      </c>
      <c r="N68" s="46">
        <v>12471227</v>
      </c>
      <c r="O68" s="44">
        <v>12367200</v>
      </c>
      <c r="P68" s="44">
        <v>0</v>
      </c>
      <c r="Q68" s="53">
        <v>0</v>
      </c>
      <c r="R68" s="53">
        <v>0</v>
      </c>
      <c r="S68" s="44">
        <v>0</v>
      </c>
    </row>
    <row r="69" spans="1:20" ht="17.100000000000001" customHeight="1" x14ac:dyDescent="0.15">
      <c r="A69" s="178"/>
      <c r="B69" s="233" t="s">
        <v>196</v>
      </c>
      <c r="C69" s="233"/>
      <c r="D69" s="44">
        <v>13456</v>
      </c>
      <c r="E69" s="44">
        <v>10289</v>
      </c>
      <c r="F69" s="44">
        <v>6994</v>
      </c>
      <c r="G69" s="44">
        <v>3566</v>
      </c>
      <c r="H69" s="44">
        <v>0</v>
      </c>
      <c r="I69" s="44">
        <v>0</v>
      </c>
      <c r="J69" s="230">
        <v>0</v>
      </c>
      <c r="K69" s="231"/>
      <c r="L69" s="232"/>
      <c r="M69" s="44">
        <v>0</v>
      </c>
      <c r="N69" s="46">
        <v>0</v>
      </c>
      <c r="O69" s="44">
        <v>0</v>
      </c>
      <c r="P69" s="44">
        <v>0</v>
      </c>
      <c r="Q69" s="53">
        <v>0</v>
      </c>
      <c r="R69" s="53">
        <v>0</v>
      </c>
      <c r="S69" s="44">
        <v>0</v>
      </c>
    </row>
    <row r="70" spans="1:20" ht="17.100000000000001" customHeight="1" x14ac:dyDescent="0.15">
      <c r="A70" s="178"/>
      <c r="B70" s="233" t="s">
        <v>197</v>
      </c>
      <c r="C70" s="233"/>
      <c r="D70" s="44">
        <v>143245</v>
      </c>
      <c r="E70" s="44">
        <v>136360</v>
      </c>
      <c r="F70" s="44">
        <v>129919</v>
      </c>
      <c r="G70" s="44">
        <v>123351</v>
      </c>
      <c r="H70" s="44">
        <v>116655</v>
      </c>
      <c r="I70" s="44">
        <v>109829</v>
      </c>
      <c r="J70" s="230">
        <v>102869</v>
      </c>
      <c r="K70" s="231"/>
      <c r="L70" s="232"/>
      <c r="M70" s="44">
        <v>95774</v>
      </c>
      <c r="N70" s="46">
        <v>88539</v>
      </c>
      <c r="O70" s="44">
        <v>81164</v>
      </c>
      <c r="P70" s="44">
        <v>0</v>
      </c>
      <c r="Q70" s="53">
        <v>0</v>
      </c>
      <c r="R70" s="53">
        <v>0</v>
      </c>
      <c r="S70" s="44">
        <v>0</v>
      </c>
    </row>
    <row r="71" spans="1:20" ht="17.100000000000001" customHeight="1" x14ac:dyDescent="0.15">
      <c r="A71" s="178"/>
      <c r="B71" s="230" t="s">
        <v>198</v>
      </c>
      <c r="C71" s="234"/>
      <c r="D71" s="48" t="s">
        <v>124</v>
      </c>
      <c r="E71" s="48" t="s">
        <v>124</v>
      </c>
      <c r="F71" s="48" t="s">
        <v>124</v>
      </c>
      <c r="G71" s="48" t="s">
        <v>124</v>
      </c>
      <c r="H71" s="48" t="s">
        <v>124</v>
      </c>
      <c r="I71" s="44">
        <v>218800</v>
      </c>
      <c r="J71" s="230">
        <v>208184</v>
      </c>
      <c r="K71" s="231"/>
      <c r="L71" s="232"/>
      <c r="M71" s="44">
        <v>260568</v>
      </c>
      <c r="N71" s="46">
        <v>219972</v>
      </c>
      <c r="O71" s="44">
        <v>140692</v>
      </c>
      <c r="P71" s="44">
        <v>117408</v>
      </c>
      <c r="Q71" s="53">
        <v>100748</v>
      </c>
      <c r="R71" s="53">
        <v>63746</v>
      </c>
      <c r="S71" s="44">
        <v>41274</v>
      </c>
    </row>
    <row r="72" spans="1:20" ht="17.100000000000001" customHeight="1" x14ac:dyDescent="0.15">
      <c r="A72" s="235" t="s">
        <v>70</v>
      </c>
      <c r="B72" s="238" t="s">
        <v>182</v>
      </c>
      <c r="C72" s="239"/>
      <c r="D72" s="44">
        <v>5450994</v>
      </c>
      <c r="E72" s="44">
        <v>5090920</v>
      </c>
      <c r="F72" s="44">
        <f>SUM(F73:F75)</f>
        <v>4760774</v>
      </c>
      <c r="G72" s="44">
        <f>SUM(G73:G75)</f>
        <v>4160401</v>
      </c>
      <c r="H72" s="44">
        <v>4429853</v>
      </c>
      <c r="I72" s="44">
        <v>4426151</v>
      </c>
      <c r="J72" s="230">
        <v>4254267</v>
      </c>
      <c r="K72" s="231"/>
      <c r="L72" s="232"/>
      <c r="M72" s="44">
        <v>4260228</v>
      </c>
      <c r="N72" s="46">
        <v>4249603</v>
      </c>
      <c r="O72" s="44">
        <f>SUM(O73:O75)</f>
        <v>4011106</v>
      </c>
      <c r="P72" s="46">
        <f>SUM(P73:P75)</f>
        <v>16214332</v>
      </c>
      <c r="Q72" s="46">
        <f>SUM(Q73:Q75)</f>
        <v>16243905</v>
      </c>
      <c r="R72" s="46">
        <f>SUM(R73:R75)</f>
        <v>16236968</v>
      </c>
      <c r="S72" s="46">
        <f>SUM(S73:S75)</f>
        <v>16124509</v>
      </c>
    </row>
    <row r="73" spans="1:20" ht="17.100000000000001" customHeight="1" x14ac:dyDescent="0.15">
      <c r="A73" s="236"/>
      <c r="B73" s="132" t="s">
        <v>199</v>
      </c>
      <c r="C73" s="132"/>
      <c r="D73" s="44">
        <v>4245745</v>
      </c>
      <c r="E73" s="44">
        <v>4028138</v>
      </c>
      <c r="F73" s="44">
        <v>3803742</v>
      </c>
      <c r="G73" s="44">
        <v>3572301</v>
      </c>
      <c r="H73" s="44">
        <v>3533553</v>
      </c>
      <c r="I73" s="44">
        <v>3481647</v>
      </c>
      <c r="J73" s="230">
        <v>3417547</v>
      </c>
      <c r="K73" s="231"/>
      <c r="L73" s="232"/>
      <c r="M73" s="44">
        <v>3342729</v>
      </c>
      <c r="N73" s="46">
        <v>3264668</v>
      </c>
      <c r="O73" s="44">
        <v>3183256</v>
      </c>
      <c r="P73" s="44">
        <v>3194166</v>
      </c>
      <c r="Q73" s="53">
        <v>3130476</v>
      </c>
      <c r="R73" s="53">
        <v>3102574</v>
      </c>
      <c r="S73" s="44">
        <v>3084508</v>
      </c>
    </row>
    <row r="74" spans="1:20" ht="17.100000000000001" customHeight="1" x14ac:dyDescent="0.15">
      <c r="A74" s="236"/>
      <c r="B74" s="8" t="s">
        <v>276</v>
      </c>
      <c r="C74" s="132"/>
      <c r="D74" s="120"/>
      <c r="E74" s="120"/>
      <c r="F74" s="120"/>
      <c r="G74" s="141"/>
      <c r="H74" s="141"/>
      <c r="I74" s="141"/>
      <c r="J74" s="240"/>
      <c r="K74" s="241"/>
      <c r="L74" s="242"/>
      <c r="M74" s="141"/>
      <c r="N74" s="141"/>
      <c r="O74" s="141"/>
      <c r="P74" s="44">
        <v>12351966</v>
      </c>
      <c r="Q74" s="53">
        <v>12598518</v>
      </c>
      <c r="R74" s="53">
        <v>12769329</v>
      </c>
      <c r="S74" s="44">
        <v>12807617</v>
      </c>
    </row>
    <row r="75" spans="1:20" ht="17.100000000000001" customHeight="1" x14ac:dyDescent="0.15">
      <c r="A75" s="237"/>
      <c r="B75" s="8" t="s">
        <v>277</v>
      </c>
      <c r="C75" s="132"/>
      <c r="D75" s="44">
        <v>1205249</v>
      </c>
      <c r="E75" s="44">
        <v>1062782</v>
      </c>
      <c r="F75" s="44">
        <v>957032</v>
      </c>
      <c r="G75" s="44">
        <v>588100</v>
      </c>
      <c r="H75" s="44">
        <v>896300</v>
      </c>
      <c r="I75" s="44">
        <v>944504</v>
      </c>
      <c r="J75" s="230">
        <v>836720</v>
      </c>
      <c r="K75" s="231"/>
      <c r="L75" s="232"/>
      <c r="M75" s="44">
        <v>917500</v>
      </c>
      <c r="N75" s="46">
        <v>984935</v>
      </c>
      <c r="O75" s="44">
        <v>827850</v>
      </c>
      <c r="P75" s="44">
        <v>668200</v>
      </c>
      <c r="Q75" s="53">
        <v>514911</v>
      </c>
      <c r="R75" s="53">
        <v>365065</v>
      </c>
      <c r="S75" s="44">
        <v>232384</v>
      </c>
    </row>
    <row r="76" spans="1:20" ht="17.100000000000001" customHeight="1" x14ac:dyDescent="0.15">
      <c r="A76" t="s">
        <v>252</v>
      </c>
      <c r="I76" s="69"/>
      <c r="T76" s="69"/>
    </row>
    <row r="77" spans="1:20" ht="18" customHeight="1" x14ac:dyDescent="0.15">
      <c r="I77" s="69"/>
      <c r="T77" s="69"/>
    </row>
    <row r="78" spans="1:20" ht="18" customHeight="1" x14ac:dyDescent="0.15">
      <c r="I78" s="69"/>
      <c r="T78" s="69"/>
    </row>
    <row r="79" spans="1:20" ht="18" customHeight="1" x14ac:dyDescent="0.15">
      <c r="I79" s="69"/>
      <c r="T79" s="69"/>
    </row>
    <row r="80" spans="1:20" ht="18" customHeight="1" x14ac:dyDescent="0.15">
      <c r="I80" s="69"/>
      <c r="T80" s="69"/>
    </row>
    <row r="81" spans="9:20" ht="18" customHeight="1" x14ac:dyDescent="0.15">
      <c r="I81" s="69"/>
      <c r="T81" s="69"/>
    </row>
    <row r="82" spans="9:20" ht="18" customHeight="1" x14ac:dyDescent="0.15">
      <c r="I82" s="69"/>
      <c r="T82" s="69"/>
    </row>
    <row r="83" spans="9:20" ht="18" customHeight="1" x14ac:dyDescent="0.15">
      <c r="I83" s="69"/>
      <c r="T83" s="69"/>
    </row>
    <row r="84" spans="9:20" ht="18" customHeight="1" x14ac:dyDescent="0.15">
      <c r="I84" s="69"/>
      <c r="T84" s="69"/>
    </row>
    <row r="85" spans="9:20" ht="18" customHeight="1" x14ac:dyDescent="0.15">
      <c r="I85" s="69"/>
      <c r="T85" s="69"/>
    </row>
    <row r="86" spans="9:20" ht="18" customHeight="1" x14ac:dyDescent="0.15">
      <c r="I86" s="69"/>
      <c r="T86" s="69"/>
    </row>
    <row r="87" spans="9:20" ht="18" customHeight="1" x14ac:dyDescent="0.15">
      <c r="I87" s="69"/>
      <c r="T87" s="69"/>
    </row>
    <row r="88" spans="9:20" ht="18" customHeight="1" x14ac:dyDescent="0.15"/>
    <row r="89" spans="9:20" ht="18" customHeight="1" x14ac:dyDescent="0.15"/>
    <row r="90" spans="9:20" ht="18" customHeight="1" x14ac:dyDescent="0.15"/>
    <row r="91" spans="9:20" ht="18" customHeight="1" x14ac:dyDescent="0.15"/>
    <row r="92" spans="9:20" ht="18" customHeight="1" x14ac:dyDescent="0.15"/>
    <row r="93" spans="9:20" ht="18" customHeight="1" x14ac:dyDescent="0.15"/>
  </sheetData>
  <sheetProtection formatCells="0" insertColumns="0" insertRows="0"/>
  <mergeCells count="116">
    <mergeCell ref="J10:L10"/>
    <mergeCell ref="J11:L11"/>
    <mergeCell ref="J12:L12"/>
    <mergeCell ref="B13:C13"/>
    <mergeCell ref="J13:L13"/>
    <mergeCell ref="J14:L14"/>
    <mergeCell ref="A4:C4"/>
    <mergeCell ref="J4:L4"/>
    <mergeCell ref="A5:A26"/>
    <mergeCell ref="B5:C5"/>
    <mergeCell ref="J5:L5"/>
    <mergeCell ref="B6:C6"/>
    <mergeCell ref="J6:L6"/>
    <mergeCell ref="J7:L7"/>
    <mergeCell ref="J8:L8"/>
    <mergeCell ref="J9:L9"/>
    <mergeCell ref="J15:L15"/>
    <mergeCell ref="B16:C16"/>
    <mergeCell ref="J16:L16"/>
    <mergeCell ref="B18:C18"/>
    <mergeCell ref="J18:L18"/>
    <mergeCell ref="B19:C19"/>
    <mergeCell ref="J19:L19"/>
    <mergeCell ref="B17:C17"/>
    <mergeCell ref="J17:L17"/>
    <mergeCell ref="B23:C23"/>
    <mergeCell ref="J23:L23"/>
    <mergeCell ref="B24:C24"/>
    <mergeCell ref="J24:L24"/>
    <mergeCell ref="B25:C25"/>
    <mergeCell ref="J25:L25"/>
    <mergeCell ref="B20:C20"/>
    <mergeCell ref="J20:L20"/>
    <mergeCell ref="B21:C21"/>
    <mergeCell ref="J21:L21"/>
    <mergeCell ref="B22:C22"/>
    <mergeCell ref="J22:L22"/>
    <mergeCell ref="B26:C26"/>
    <mergeCell ref="J26:L26"/>
    <mergeCell ref="A27:A32"/>
    <mergeCell ref="B27:C27"/>
    <mergeCell ref="J27:L27"/>
    <mergeCell ref="B28:C28"/>
    <mergeCell ref="J28:L28"/>
    <mergeCell ref="B29:C29"/>
    <mergeCell ref="J29:L29"/>
    <mergeCell ref="B30:C30"/>
    <mergeCell ref="J30:L30"/>
    <mergeCell ref="B31:C31"/>
    <mergeCell ref="J31:L31"/>
    <mergeCell ref="B32:C32"/>
    <mergeCell ref="J32:L32"/>
    <mergeCell ref="A33:A36"/>
    <mergeCell ref="B33:C33"/>
    <mergeCell ref="J33:L33"/>
    <mergeCell ref="J34:L34"/>
    <mergeCell ref="J36:L36"/>
    <mergeCell ref="J35:L35"/>
    <mergeCell ref="J47:L47"/>
    <mergeCell ref="J48:L48"/>
    <mergeCell ref="J49:L49"/>
    <mergeCell ref="J50:L50"/>
    <mergeCell ref="J43:L43"/>
    <mergeCell ref="B44:C44"/>
    <mergeCell ref="J44:L44"/>
    <mergeCell ref="B45:C45"/>
    <mergeCell ref="J45:L45"/>
    <mergeCell ref="J46:L46"/>
    <mergeCell ref="A43:C43"/>
    <mergeCell ref="A44:A65"/>
    <mergeCell ref="B52:C52"/>
    <mergeCell ref="B55:C55"/>
    <mergeCell ref="J55:L55"/>
    <mergeCell ref="B56:C56"/>
    <mergeCell ref="J56:L56"/>
    <mergeCell ref="B57:C57"/>
    <mergeCell ref="J57:L57"/>
    <mergeCell ref="B58:C58"/>
    <mergeCell ref="J51:L51"/>
    <mergeCell ref="J52:L52"/>
    <mergeCell ref="J53:L53"/>
    <mergeCell ref="J54:L54"/>
    <mergeCell ref="B62:C62"/>
    <mergeCell ref="J62:L62"/>
    <mergeCell ref="B63:C63"/>
    <mergeCell ref="J63:L63"/>
    <mergeCell ref="B64:C64"/>
    <mergeCell ref="J64:L64"/>
    <mergeCell ref="J58:L58"/>
    <mergeCell ref="B59:C59"/>
    <mergeCell ref="J59:L59"/>
    <mergeCell ref="B60:C60"/>
    <mergeCell ref="J60:L60"/>
    <mergeCell ref="B61:C61"/>
    <mergeCell ref="J61:L61"/>
    <mergeCell ref="B65:C65"/>
    <mergeCell ref="J65:L65"/>
    <mergeCell ref="A66:A71"/>
    <mergeCell ref="B66:C66"/>
    <mergeCell ref="J66:L66"/>
    <mergeCell ref="B67:C67"/>
    <mergeCell ref="J67:L67"/>
    <mergeCell ref="B68:C68"/>
    <mergeCell ref="J68:L68"/>
    <mergeCell ref="B69:C69"/>
    <mergeCell ref="J75:L75"/>
    <mergeCell ref="J69:L69"/>
    <mergeCell ref="B70:C70"/>
    <mergeCell ref="J70:L70"/>
    <mergeCell ref="B71:C71"/>
    <mergeCell ref="J71:L71"/>
    <mergeCell ref="A72:A75"/>
    <mergeCell ref="B72:C72"/>
    <mergeCell ref="J72:L72"/>
    <mergeCell ref="J73:L73"/>
    <mergeCell ref="J74:L74"/>
  </mergeCells>
  <phoneticPr fontId="3"/>
  <pageMargins left="1.3779527559055118" right="0.19685039370078741" top="0.78740157480314965" bottom="0.39370078740157483" header="0.51181102362204722" footer="0.51181102362204722"/>
  <pageSetup paperSize="9" scale="66" orientation="landscape" r:id="rId1"/>
  <headerFooter scaleWithDoc="0" alignWithMargins="0">
    <oddFooter>&amp;A</oddFooter>
  </headerFooter>
  <rowBreaks count="1" manualBreakCount="1">
    <brk id="39" max="18"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41096-390C-4E38-B2BB-C844CCC6AF9F}">
  <dimension ref="A1:M59"/>
  <sheetViews>
    <sheetView view="pageBreakPreview" zoomScaleNormal="100" workbookViewId="0"/>
  </sheetViews>
  <sheetFormatPr defaultRowHeight="13.5" x14ac:dyDescent="0.15"/>
  <cols>
    <col min="1" max="1" width="20.75" customWidth="1"/>
    <col min="2" max="5" width="10.625" customWidth="1"/>
    <col min="6" max="7" width="10.75" customWidth="1"/>
    <col min="8" max="8" width="11.5" customWidth="1"/>
    <col min="9" max="12" width="10.625" customWidth="1"/>
    <col min="13" max="13" width="10.5" customWidth="1"/>
  </cols>
  <sheetData>
    <row r="1" spans="1:12" s="2" customFormat="1" ht="17.25" customHeight="1" x14ac:dyDescent="0.2">
      <c r="A1" s="3" t="s">
        <v>200</v>
      </c>
    </row>
    <row r="2" spans="1:12" s="2" customFormat="1" ht="13.5" customHeight="1" x14ac:dyDescent="0.2"/>
    <row r="3" spans="1:12" ht="17.100000000000001" customHeight="1" x14ac:dyDescent="0.15">
      <c r="D3" s="10"/>
      <c r="J3" s="10" t="s">
        <v>302</v>
      </c>
      <c r="L3" s="85" t="s">
        <v>303</v>
      </c>
    </row>
    <row r="4" spans="1:12" ht="17.100000000000001" customHeight="1" x14ac:dyDescent="0.15">
      <c r="A4" s="1" t="s">
        <v>201</v>
      </c>
      <c r="B4" s="43" t="s">
        <v>139</v>
      </c>
      <c r="C4" s="43" t="s">
        <v>140</v>
      </c>
      <c r="D4" s="43" t="s">
        <v>141</v>
      </c>
      <c r="E4" s="43" t="s">
        <v>142</v>
      </c>
      <c r="F4" s="43" t="s">
        <v>143</v>
      </c>
      <c r="G4" s="142" t="s">
        <v>202</v>
      </c>
      <c r="H4" s="43" t="s">
        <v>203</v>
      </c>
      <c r="I4" s="43" t="s">
        <v>204</v>
      </c>
      <c r="J4" s="43" t="s">
        <v>205</v>
      </c>
      <c r="K4" s="43" t="s">
        <v>148</v>
      </c>
      <c r="L4" s="43" t="s">
        <v>206</v>
      </c>
    </row>
    <row r="5" spans="1:12" ht="17.100000000000001" customHeight="1" x14ac:dyDescent="0.15">
      <c r="A5" s="1" t="s">
        <v>208</v>
      </c>
      <c r="B5" s="57">
        <v>6947391</v>
      </c>
      <c r="C5" s="57">
        <v>6541912</v>
      </c>
      <c r="D5" s="57">
        <v>6740609</v>
      </c>
      <c r="E5" s="44">
        <v>6714390</v>
      </c>
      <c r="F5" s="44">
        <v>6869211</v>
      </c>
      <c r="G5" s="44">
        <v>7874867</v>
      </c>
      <c r="H5" s="57">
        <v>8503128</v>
      </c>
      <c r="I5" s="57">
        <v>8892565</v>
      </c>
      <c r="J5" s="44">
        <v>9269382</v>
      </c>
      <c r="K5" s="44">
        <v>8566275</v>
      </c>
      <c r="L5" s="44">
        <v>9613134</v>
      </c>
    </row>
    <row r="6" spans="1:12" ht="17.100000000000001" customHeight="1" x14ac:dyDescent="0.15">
      <c r="A6" s="143" t="s">
        <v>209</v>
      </c>
      <c r="B6" s="57">
        <v>4886596</v>
      </c>
      <c r="C6" s="57">
        <v>4680994</v>
      </c>
      <c r="D6" s="57">
        <v>4178170</v>
      </c>
      <c r="E6" s="44">
        <v>3584227</v>
      </c>
      <c r="F6" s="44">
        <v>2779896</v>
      </c>
      <c r="G6" s="44">
        <v>2370846</v>
      </c>
      <c r="H6" s="57">
        <v>1955806</v>
      </c>
      <c r="I6" s="57">
        <v>1544371</v>
      </c>
      <c r="J6" s="44">
        <v>1138063</v>
      </c>
      <c r="K6" s="44">
        <v>820071</v>
      </c>
      <c r="L6" s="44">
        <v>569790</v>
      </c>
    </row>
    <row r="7" spans="1:12" ht="17.100000000000001" customHeight="1" x14ac:dyDescent="0.15">
      <c r="A7" s="1" t="s">
        <v>210</v>
      </c>
      <c r="B7" s="57">
        <v>139580</v>
      </c>
      <c r="C7" s="57">
        <v>89780</v>
      </c>
      <c r="D7" s="57">
        <v>49180</v>
      </c>
      <c r="E7" s="44">
        <v>30380</v>
      </c>
      <c r="F7" s="44">
        <v>11580</v>
      </c>
      <c r="G7" s="44">
        <v>61100</v>
      </c>
      <c r="H7" s="57">
        <v>54990</v>
      </c>
      <c r="I7" s="57">
        <v>906580</v>
      </c>
      <c r="J7" s="44">
        <v>3119800</v>
      </c>
      <c r="K7" s="44">
        <v>2797410</v>
      </c>
      <c r="L7" s="44">
        <v>2475020</v>
      </c>
    </row>
    <row r="8" spans="1:12" ht="17.100000000000001" customHeight="1" x14ac:dyDescent="0.15">
      <c r="A8" s="144" t="s">
        <v>211</v>
      </c>
      <c r="B8" s="57">
        <v>5430284</v>
      </c>
      <c r="C8" s="57">
        <v>5731302</v>
      </c>
      <c r="D8" s="57">
        <v>5966638</v>
      </c>
      <c r="E8" s="44">
        <v>6442343</v>
      </c>
      <c r="F8" s="44">
        <v>6067410</v>
      </c>
      <c r="G8" s="44">
        <v>6012662</v>
      </c>
      <c r="H8" s="57">
        <v>6114543</v>
      </c>
      <c r="I8" s="57">
        <v>6302712</v>
      </c>
      <c r="J8" s="44">
        <v>7243497</v>
      </c>
      <c r="K8" s="44">
        <v>6577540</v>
      </c>
      <c r="L8" s="44">
        <v>8947231</v>
      </c>
    </row>
    <row r="9" spans="1:12" ht="17.100000000000001" customHeight="1" x14ac:dyDescent="0.15">
      <c r="A9" s="1" t="s">
        <v>212</v>
      </c>
      <c r="B9" s="57">
        <v>21110</v>
      </c>
      <c r="C9" s="57">
        <v>18095</v>
      </c>
      <c r="D9" s="57">
        <v>15080</v>
      </c>
      <c r="E9" s="44">
        <v>12065</v>
      </c>
      <c r="F9" s="44">
        <v>9050</v>
      </c>
      <c r="G9" s="44">
        <v>6035</v>
      </c>
      <c r="H9" s="57">
        <v>3020</v>
      </c>
      <c r="I9" s="57">
        <v>0</v>
      </c>
      <c r="J9" s="44">
        <v>0</v>
      </c>
      <c r="K9" s="44">
        <v>0</v>
      </c>
      <c r="L9" s="44">
        <v>0</v>
      </c>
    </row>
    <row r="10" spans="1:12" ht="17.100000000000001" customHeight="1" x14ac:dyDescent="0.15">
      <c r="A10" s="1" t="s">
        <v>213</v>
      </c>
      <c r="B10" s="57">
        <v>458360</v>
      </c>
      <c r="C10" s="48">
        <v>457550</v>
      </c>
      <c r="D10" s="48">
        <v>411330</v>
      </c>
      <c r="E10" s="48">
        <v>361580</v>
      </c>
      <c r="F10" s="48">
        <v>311730</v>
      </c>
      <c r="G10" s="48">
        <v>261880</v>
      </c>
      <c r="H10" s="48">
        <v>215350</v>
      </c>
      <c r="I10" s="48">
        <v>262120</v>
      </c>
      <c r="J10" s="48">
        <v>238090</v>
      </c>
      <c r="K10" s="48">
        <v>192460</v>
      </c>
      <c r="L10" s="44">
        <v>203650</v>
      </c>
    </row>
    <row r="11" spans="1:12" ht="17.100000000000001" customHeight="1" x14ac:dyDescent="0.15">
      <c r="A11" s="1" t="s">
        <v>214</v>
      </c>
      <c r="B11" s="57">
        <v>26000</v>
      </c>
      <c r="C11" s="57">
        <v>14000</v>
      </c>
      <c r="D11" s="57">
        <v>7000</v>
      </c>
      <c r="E11" s="44">
        <v>0</v>
      </c>
      <c r="F11" s="44">
        <v>0</v>
      </c>
      <c r="G11" s="44">
        <v>0</v>
      </c>
      <c r="H11" s="57">
        <v>0</v>
      </c>
      <c r="I11" s="57">
        <v>0</v>
      </c>
      <c r="J11" s="44">
        <v>16200</v>
      </c>
      <c r="K11" s="44">
        <v>16200</v>
      </c>
      <c r="L11" s="44">
        <v>16200</v>
      </c>
    </row>
    <row r="12" spans="1:12" ht="17.100000000000001" customHeight="1" x14ac:dyDescent="0.15">
      <c r="A12" s="144" t="s">
        <v>215</v>
      </c>
      <c r="B12" s="57">
        <v>81752</v>
      </c>
      <c r="C12" s="57">
        <v>62936</v>
      </c>
      <c r="D12" s="57">
        <v>45504</v>
      </c>
      <c r="E12" s="44">
        <v>30118</v>
      </c>
      <c r="F12" s="44">
        <v>17102</v>
      </c>
      <c r="G12" s="44">
        <v>7686</v>
      </c>
      <c r="H12" s="57">
        <v>1570</v>
      </c>
      <c r="I12" s="57">
        <v>0</v>
      </c>
      <c r="J12" s="44">
        <v>0</v>
      </c>
      <c r="K12" s="44">
        <v>0</v>
      </c>
      <c r="L12" s="44">
        <v>0</v>
      </c>
    </row>
    <row r="13" spans="1:12" ht="17.100000000000001" customHeight="1" x14ac:dyDescent="0.15">
      <c r="A13" s="1" t="s">
        <v>216</v>
      </c>
      <c r="B13" s="48">
        <v>146960</v>
      </c>
      <c r="C13" s="57">
        <v>132600</v>
      </c>
      <c r="D13" s="57">
        <v>202288</v>
      </c>
      <c r="E13" s="44">
        <v>187622</v>
      </c>
      <c r="F13" s="44">
        <v>819797</v>
      </c>
      <c r="G13" s="44">
        <v>757014</v>
      </c>
      <c r="H13" s="57">
        <v>687268</v>
      </c>
      <c r="I13" s="57">
        <v>566272</v>
      </c>
      <c r="J13" s="44">
        <v>523247</v>
      </c>
      <c r="K13" s="44">
        <v>431143</v>
      </c>
      <c r="L13" s="44">
        <v>376390</v>
      </c>
    </row>
    <row r="14" spans="1:12" ht="17.100000000000001" customHeight="1" x14ac:dyDescent="0.15">
      <c r="A14" s="144" t="s">
        <v>217</v>
      </c>
      <c r="B14" s="57">
        <v>5428471</v>
      </c>
      <c r="C14" s="57">
        <v>4921620</v>
      </c>
      <c r="D14" s="57">
        <v>4388268</v>
      </c>
      <c r="E14" s="44">
        <v>3846943</v>
      </c>
      <c r="F14" s="44">
        <v>3305478</v>
      </c>
      <c r="G14" s="44">
        <v>2458040</v>
      </c>
      <c r="H14" s="57">
        <v>1995815</v>
      </c>
      <c r="I14" s="57">
        <v>1491971</v>
      </c>
      <c r="J14" s="44">
        <v>1039901</v>
      </c>
      <c r="K14" s="44">
        <v>589559</v>
      </c>
      <c r="L14" s="44">
        <v>139105</v>
      </c>
    </row>
    <row r="15" spans="1:12" ht="17.100000000000001" customHeight="1" x14ac:dyDescent="0.15">
      <c r="A15" s="1" t="s">
        <v>218</v>
      </c>
      <c r="B15" s="57">
        <v>159000</v>
      </c>
      <c r="C15" s="57">
        <v>136072</v>
      </c>
      <c r="D15" s="57">
        <v>113144</v>
      </c>
      <c r="E15" s="44">
        <v>84550</v>
      </c>
      <c r="F15" s="44">
        <v>70956</v>
      </c>
      <c r="G15" s="44">
        <v>63862</v>
      </c>
      <c r="H15" s="57">
        <v>56768</v>
      </c>
      <c r="I15" s="57">
        <v>221874</v>
      </c>
      <c r="J15" s="44">
        <v>214780</v>
      </c>
      <c r="K15" s="44">
        <v>188554</v>
      </c>
      <c r="L15" s="44">
        <v>984528</v>
      </c>
    </row>
    <row r="16" spans="1:12" ht="17.100000000000001" customHeight="1" x14ac:dyDescent="0.15">
      <c r="A16" s="145" t="s">
        <v>219</v>
      </c>
      <c r="B16" s="146">
        <v>787302</v>
      </c>
      <c r="C16" s="57">
        <v>1485364</v>
      </c>
      <c r="D16" s="57">
        <v>2306725</v>
      </c>
      <c r="E16" s="44">
        <v>3443633</v>
      </c>
      <c r="F16" s="44">
        <v>2681373</v>
      </c>
      <c r="G16" s="44">
        <v>3779980</v>
      </c>
      <c r="H16" s="57">
        <v>3750470</v>
      </c>
      <c r="I16" s="57">
        <v>2955200</v>
      </c>
      <c r="J16" s="44">
        <v>2299930</v>
      </c>
      <c r="K16" s="44">
        <v>1764120</v>
      </c>
      <c r="L16" s="44">
        <v>1813810</v>
      </c>
    </row>
    <row r="17" spans="1:13" ht="17.100000000000001" customHeight="1" x14ac:dyDescent="0.15">
      <c r="A17" s="1" t="s">
        <v>220</v>
      </c>
      <c r="B17" s="48">
        <v>15960</v>
      </c>
      <c r="C17" s="146">
        <v>10640</v>
      </c>
      <c r="D17" s="46">
        <v>5320</v>
      </c>
      <c r="E17" s="46">
        <v>0</v>
      </c>
      <c r="F17" s="46">
        <v>2044800</v>
      </c>
      <c r="G17" s="46">
        <v>1635840</v>
      </c>
      <c r="H17" s="146">
        <v>1226880</v>
      </c>
      <c r="I17" s="46">
        <v>817920</v>
      </c>
      <c r="J17" s="46">
        <v>408960</v>
      </c>
      <c r="K17" s="46">
        <v>0</v>
      </c>
      <c r="L17" s="44">
        <v>0</v>
      </c>
    </row>
    <row r="18" spans="1:13" ht="17.100000000000001" customHeight="1" x14ac:dyDescent="0.15">
      <c r="A18" s="1" t="s">
        <v>221</v>
      </c>
      <c r="B18" s="48">
        <v>132710</v>
      </c>
      <c r="C18" s="48">
        <v>117418</v>
      </c>
      <c r="D18" s="146">
        <v>102126</v>
      </c>
      <c r="E18" s="147">
        <v>86834</v>
      </c>
      <c r="F18" s="147">
        <v>71542</v>
      </c>
      <c r="G18" s="147">
        <v>56240</v>
      </c>
      <c r="H18" s="48">
        <v>42804</v>
      </c>
      <c r="I18" s="146">
        <v>30684</v>
      </c>
      <c r="J18" s="147">
        <v>19396</v>
      </c>
      <c r="K18" s="147">
        <v>9310</v>
      </c>
      <c r="L18" s="44">
        <v>3960</v>
      </c>
    </row>
    <row r="19" spans="1:13" ht="17.100000000000001" customHeight="1" x14ac:dyDescent="0.15">
      <c r="A19" s="144" t="s">
        <v>222</v>
      </c>
      <c r="B19" s="48">
        <v>1157064</v>
      </c>
      <c r="C19" s="57">
        <v>962852</v>
      </c>
      <c r="D19" s="57">
        <v>782826</v>
      </c>
      <c r="E19" s="44">
        <v>617018</v>
      </c>
      <c r="F19" s="44">
        <v>485538</v>
      </c>
      <c r="G19" s="44">
        <v>354004</v>
      </c>
      <c r="H19" s="57">
        <v>254829</v>
      </c>
      <c r="I19" s="57">
        <v>172783</v>
      </c>
      <c r="J19" s="44">
        <v>107883</v>
      </c>
      <c r="K19" s="44">
        <v>74163</v>
      </c>
      <c r="L19" s="44">
        <v>40438</v>
      </c>
    </row>
    <row r="20" spans="1:13" ht="17.100000000000001" customHeight="1" x14ac:dyDescent="0.15">
      <c r="A20" s="1" t="s">
        <v>223</v>
      </c>
      <c r="B20" s="57">
        <v>25818540</v>
      </c>
      <c r="C20" s="57">
        <f>SUM(C5:C19)</f>
        <v>25363135</v>
      </c>
      <c r="D20" s="57">
        <f>SUM(D5:D19)</f>
        <v>25314208</v>
      </c>
      <c r="E20" s="44">
        <f>SUM(E5:E19)</f>
        <v>25441703</v>
      </c>
      <c r="F20" s="44">
        <f>SUM(F5:F19)</f>
        <v>25545463</v>
      </c>
      <c r="G20" s="44">
        <v>25700056</v>
      </c>
      <c r="H20" s="57">
        <v>24863241</v>
      </c>
      <c r="I20" s="57">
        <f>SUM(I5:I19)</f>
        <v>24165052</v>
      </c>
      <c r="J20" s="44">
        <f>SUM(J5:J19)</f>
        <v>25639129</v>
      </c>
      <c r="K20" s="44">
        <v>22026805</v>
      </c>
      <c r="L20" s="44">
        <v>25183256</v>
      </c>
    </row>
    <row r="21" spans="1:13" ht="17.100000000000001" customHeight="1" x14ac:dyDescent="0.15">
      <c r="A21" s="95"/>
      <c r="B21" s="148"/>
      <c r="C21" s="148"/>
      <c r="D21" s="148"/>
      <c r="E21" s="69"/>
      <c r="F21" s="69"/>
      <c r="G21" s="69"/>
      <c r="H21" s="148"/>
      <c r="I21" s="148"/>
      <c r="J21" s="69"/>
      <c r="K21" s="69"/>
      <c r="L21" s="69"/>
    </row>
    <row r="22" spans="1:13" ht="17.100000000000001" customHeight="1" x14ac:dyDescent="0.15">
      <c r="A22" s="1" t="s">
        <v>201</v>
      </c>
      <c r="B22" s="43" t="s">
        <v>207</v>
      </c>
      <c r="C22" s="43" t="s">
        <v>245</v>
      </c>
      <c r="D22" s="43" t="s">
        <v>248</v>
      </c>
      <c r="E22" s="43" t="s">
        <v>258</v>
      </c>
      <c r="F22" s="43" t="s">
        <v>259</v>
      </c>
      <c r="G22" s="43" t="s">
        <v>278</v>
      </c>
      <c r="H22" s="43" t="s">
        <v>308</v>
      </c>
      <c r="I22" s="43" t="s">
        <v>313</v>
      </c>
      <c r="J22" s="43" t="s">
        <v>317</v>
      </c>
      <c r="K22" s="43" t="s">
        <v>321</v>
      </c>
      <c r="L22" s="23"/>
      <c r="M22" s="23"/>
    </row>
    <row r="23" spans="1:13" ht="17.100000000000001" customHeight="1" x14ac:dyDescent="0.15">
      <c r="A23" s="1" t="s">
        <v>208</v>
      </c>
      <c r="B23" s="8">
        <v>10160470</v>
      </c>
      <c r="C23" s="57">
        <v>10446654</v>
      </c>
      <c r="D23" s="149">
        <v>10708741</v>
      </c>
      <c r="E23" s="149">
        <v>11563425</v>
      </c>
      <c r="F23" s="149">
        <v>12723392</v>
      </c>
      <c r="G23" s="149">
        <v>13965639</v>
      </c>
      <c r="H23" s="149">
        <v>14215511</v>
      </c>
      <c r="I23" s="149">
        <v>14467215</v>
      </c>
      <c r="J23" s="149">
        <v>14571297</v>
      </c>
      <c r="K23" s="149">
        <v>14091192</v>
      </c>
      <c r="L23" s="69"/>
    </row>
    <row r="24" spans="1:13" ht="17.100000000000001" customHeight="1" x14ac:dyDescent="0.15">
      <c r="A24" s="143" t="s">
        <v>209</v>
      </c>
      <c r="B24" s="8">
        <v>432638</v>
      </c>
      <c r="C24" s="57">
        <v>314472</v>
      </c>
      <c r="D24" s="149">
        <v>202481</v>
      </c>
      <c r="E24" s="149">
        <v>155719</v>
      </c>
      <c r="F24" s="149">
        <v>115839</v>
      </c>
      <c r="G24" s="149">
        <v>79878</v>
      </c>
      <c r="H24" s="149">
        <v>47602</v>
      </c>
      <c r="I24" s="149">
        <v>15083</v>
      </c>
      <c r="J24" s="149">
        <v>13348</v>
      </c>
      <c r="K24" s="149">
        <v>0</v>
      </c>
      <c r="L24" s="69"/>
    </row>
    <row r="25" spans="1:13" ht="17.100000000000001" customHeight="1" x14ac:dyDescent="0.15">
      <c r="A25" s="1" t="s">
        <v>210</v>
      </c>
      <c r="B25" s="8">
        <v>2152630</v>
      </c>
      <c r="C25" s="57">
        <v>2522440</v>
      </c>
      <c r="D25" s="149">
        <v>3507630</v>
      </c>
      <c r="E25" s="149">
        <v>4297560</v>
      </c>
      <c r="F25" s="149">
        <v>3776670</v>
      </c>
      <c r="G25" s="149">
        <v>3261890</v>
      </c>
      <c r="H25" s="149">
        <v>2706202</v>
      </c>
      <c r="I25" s="149">
        <v>2236284</v>
      </c>
      <c r="J25" s="149">
        <v>1996876</v>
      </c>
      <c r="K25" s="149">
        <v>1757468</v>
      </c>
      <c r="L25" s="69"/>
    </row>
    <row r="26" spans="1:13" ht="17.100000000000001" customHeight="1" x14ac:dyDescent="0.15">
      <c r="A26" s="144" t="s">
        <v>211</v>
      </c>
      <c r="B26" s="8">
        <v>9442012</v>
      </c>
      <c r="C26" s="57">
        <v>9911850</v>
      </c>
      <c r="D26" s="149">
        <v>10151893</v>
      </c>
      <c r="E26" s="149">
        <v>10503527</v>
      </c>
      <c r="F26" s="149">
        <v>9882072</v>
      </c>
      <c r="G26" s="149">
        <v>9303952</v>
      </c>
      <c r="H26" s="149">
        <v>9916601</v>
      </c>
      <c r="I26" s="149">
        <v>11071482</v>
      </c>
      <c r="J26" s="149">
        <v>11773654</v>
      </c>
      <c r="K26" s="149">
        <v>11769475</v>
      </c>
      <c r="L26" s="69"/>
    </row>
    <row r="27" spans="1:13" ht="17.100000000000001" customHeight="1" x14ac:dyDescent="0.15">
      <c r="A27" s="1" t="s">
        <v>212</v>
      </c>
      <c r="B27" s="8">
        <v>0</v>
      </c>
      <c r="C27" s="57">
        <v>0</v>
      </c>
      <c r="D27" s="149">
        <v>0</v>
      </c>
      <c r="E27" s="149">
        <v>0</v>
      </c>
      <c r="F27" s="149">
        <v>0</v>
      </c>
      <c r="G27" s="149">
        <v>0</v>
      </c>
      <c r="H27" s="149">
        <v>0</v>
      </c>
      <c r="I27" s="149">
        <v>0</v>
      </c>
      <c r="J27" s="149">
        <v>0</v>
      </c>
      <c r="K27" s="149">
        <v>0</v>
      </c>
      <c r="L27" s="69"/>
    </row>
    <row r="28" spans="1:13" ht="17.100000000000001" customHeight="1" x14ac:dyDescent="0.15">
      <c r="A28" s="1" t="s">
        <v>213</v>
      </c>
      <c r="B28" s="8">
        <v>188585</v>
      </c>
      <c r="C28" s="48">
        <v>235930</v>
      </c>
      <c r="D28" s="149">
        <v>258525</v>
      </c>
      <c r="E28" s="149">
        <v>244258</v>
      </c>
      <c r="F28" s="149">
        <v>228575</v>
      </c>
      <c r="G28" s="149">
        <v>397158</v>
      </c>
      <c r="H28" s="149">
        <v>383233</v>
      </c>
      <c r="I28" s="149">
        <v>358808</v>
      </c>
      <c r="J28" s="149">
        <v>334383</v>
      </c>
      <c r="K28" s="149">
        <v>405325</v>
      </c>
      <c r="L28" s="69"/>
    </row>
    <row r="29" spans="1:13" ht="17.100000000000001" customHeight="1" x14ac:dyDescent="0.15">
      <c r="A29" s="1" t="s">
        <v>214</v>
      </c>
      <c r="B29" s="8">
        <v>28780</v>
      </c>
      <c r="C29" s="57">
        <v>27160</v>
      </c>
      <c r="D29" s="149">
        <v>25540</v>
      </c>
      <c r="E29" s="149">
        <v>22500</v>
      </c>
      <c r="F29" s="149">
        <v>19460</v>
      </c>
      <c r="G29" s="149">
        <v>16420</v>
      </c>
      <c r="H29" s="149">
        <v>13380</v>
      </c>
      <c r="I29" s="149">
        <v>10340</v>
      </c>
      <c r="J29" s="149">
        <v>7300</v>
      </c>
      <c r="K29" s="149">
        <v>4260</v>
      </c>
      <c r="L29" s="69"/>
    </row>
    <row r="30" spans="1:13" ht="17.100000000000001" customHeight="1" x14ac:dyDescent="0.15">
      <c r="A30" s="144" t="s">
        <v>215</v>
      </c>
      <c r="B30" s="8">
        <v>0</v>
      </c>
      <c r="C30" s="57">
        <v>0</v>
      </c>
      <c r="D30" s="149">
        <v>0</v>
      </c>
      <c r="E30" s="149">
        <v>0</v>
      </c>
      <c r="F30" s="149">
        <v>0</v>
      </c>
      <c r="G30" s="149">
        <v>0</v>
      </c>
      <c r="H30" s="149">
        <v>0</v>
      </c>
      <c r="I30" s="149">
        <v>0</v>
      </c>
      <c r="J30" s="149">
        <v>13200</v>
      </c>
      <c r="K30" s="149">
        <v>13200</v>
      </c>
      <c r="L30" s="69"/>
    </row>
    <row r="31" spans="1:13" ht="17.100000000000001" customHeight="1" x14ac:dyDescent="0.15">
      <c r="A31" s="1" t="s">
        <v>216</v>
      </c>
      <c r="B31" s="8">
        <v>292432</v>
      </c>
      <c r="C31" s="57">
        <v>208474</v>
      </c>
      <c r="D31" s="149">
        <v>124516</v>
      </c>
      <c r="E31" s="149">
        <v>571558</v>
      </c>
      <c r="F31" s="149">
        <v>638620</v>
      </c>
      <c r="G31" s="149">
        <v>722182</v>
      </c>
      <c r="H31" s="149">
        <v>768644</v>
      </c>
      <c r="I31" s="149">
        <v>835946</v>
      </c>
      <c r="J31" s="149">
        <v>861204</v>
      </c>
      <c r="K31" s="149">
        <v>967624</v>
      </c>
      <c r="L31" s="69"/>
    </row>
    <row r="32" spans="1:13" ht="17.100000000000001" customHeight="1" x14ac:dyDescent="0.15">
      <c r="A32" s="144" t="s">
        <v>217</v>
      </c>
      <c r="B32" s="8">
        <v>74709</v>
      </c>
      <c r="C32" s="57">
        <v>65788</v>
      </c>
      <c r="D32" s="149">
        <v>56751</v>
      </c>
      <c r="E32" s="149">
        <v>47597</v>
      </c>
      <c r="F32" s="149">
        <v>639023</v>
      </c>
      <c r="G32" s="149">
        <v>629960</v>
      </c>
      <c r="H32" s="149">
        <v>598335</v>
      </c>
      <c r="I32" s="149">
        <v>566587</v>
      </c>
      <c r="J32" s="149">
        <v>616237</v>
      </c>
      <c r="K32" s="149">
        <v>566590</v>
      </c>
      <c r="L32" s="69"/>
    </row>
    <row r="33" spans="1:12" ht="17.100000000000001" customHeight="1" x14ac:dyDescent="0.15">
      <c r="A33" s="1" t="s">
        <v>218</v>
      </c>
      <c r="B33" s="8">
        <v>866948</v>
      </c>
      <c r="C33" s="57">
        <v>1153768</v>
      </c>
      <c r="D33" s="149">
        <v>1029248</v>
      </c>
      <c r="E33" s="149">
        <v>904712</v>
      </c>
      <c r="F33" s="149">
        <v>1925686</v>
      </c>
      <c r="G33" s="149">
        <v>1786130</v>
      </c>
      <c r="H33" s="149">
        <v>1646562</v>
      </c>
      <c r="I33" s="149">
        <v>1526138</v>
      </c>
      <c r="J33" s="149">
        <v>1338736</v>
      </c>
      <c r="K33" s="149">
        <v>1242702</v>
      </c>
      <c r="L33" s="69"/>
    </row>
    <row r="34" spans="1:12" ht="17.100000000000001" customHeight="1" x14ac:dyDescent="0.15">
      <c r="A34" s="145" t="s">
        <v>219</v>
      </c>
      <c r="B34" s="8">
        <v>1521400</v>
      </c>
      <c r="C34" s="57">
        <v>1166380</v>
      </c>
      <c r="D34" s="149">
        <v>811360</v>
      </c>
      <c r="E34" s="149">
        <v>586040</v>
      </c>
      <c r="F34" s="149">
        <v>360720</v>
      </c>
      <c r="G34" s="149">
        <v>511010</v>
      </c>
      <c r="H34" s="149">
        <v>444600</v>
      </c>
      <c r="I34" s="149">
        <v>469090</v>
      </c>
      <c r="J34" s="149">
        <v>402680</v>
      </c>
      <c r="K34" s="149">
        <v>374298</v>
      </c>
      <c r="L34" s="69"/>
    </row>
    <row r="35" spans="1:12" ht="17.100000000000001" customHeight="1" x14ac:dyDescent="0.15">
      <c r="A35" s="1" t="s">
        <v>220</v>
      </c>
      <c r="B35" s="8">
        <v>0</v>
      </c>
      <c r="C35" s="57">
        <v>0</v>
      </c>
      <c r="D35" s="149">
        <v>0</v>
      </c>
      <c r="E35" s="149">
        <v>38900</v>
      </c>
      <c r="F35" s="149">
        <v>65110</v>
      </c>
      <c r="G35" s="149">
        <v>58210</v>
      </c>
      <c r="H35" s="149">
        <v>60510</v>
      </c>
      <c r="I35" s="149">
        <v>53610</v>
      </c>
      <c r="J35" s="149">
        <v>46710</v>
      </c>
      <c r="K35" s="149">
        <v>39810</v>
      </c>
      <c r="L35" s="69"/>
    </row>
    <row r="36" spans="1:12" ht="17.100000000000001" customHeight="1" x14ac:dyDescent="0.15">
      <c r="A36" s="1" t="s">
        <v>221</v>
      </c>
      <c r="B36" s="8">
        <v>1152</v>
      </c>
      <c r="C36" s="48">
        <v>44000</v>
      </c>
      <c r="D36" s="149">
        <v>170400</v>
      </c>
      <c r="E36" s="149">
        <v>289900</v>
      </c>
      <c r="F36" s="149">
        <v>284400</v>
      </c>
      <c r="G36" s="149">
        <v>263104</v>
      </c>
      <c r="H36" s="149">
        <v>226876</v>
      </c>
      <c r="I36" s="149">
        <v>190648</v>
      </c>
      <c r="J36" s="149">
        <v>154420</v>
      </c>
      <c r="K36" s="149">
        <v>118192</v>
      </c>
      <c r="L36" s="69"/>
    </row>
    <row r="37" spans="1:12" ht="17.100000000000001" customHeight="1" x14ac:dyDescent="0.15">
      <c r="A37" s="144" t="s">
        <v>222</v>
      </c>
      <c r="B37" s="8">
        <v>24733</v>
      </c>
      <c r="C37" s="57">
        <v>9024</v>
      </c>
      <c r="D37" s="149">
        <v>0</v>
      </c>
      <c r="E37" s="149">
        <v>0</v>
      </c>
      <c r="F37" s="149">
        <v>0</v>
      </c>
      <c r="G37" s="149">
        <v>0</v>
      </c>
      <c r="H37" s="149">
        <v>0</v>
      </c>
      <c r="I37" s="149">
        <v>0</v>
      </c>
      <c r="J37" s="149">
        <v>0</v>
      </c>
      <c r="K37" s="149">
        <v>0</v>
      </c>
      <c r="L37" s="69"/>
    </row>
    <row r="38" spans="1:12" ht="17.100000000000001" customHeight="1" x14ac:dyDescent="0.15">
      <c r="A38" s="1" t="s">
        <v>223</v>
      </c>
      <c r="B38" s="8">
        <v>25186489</v>
      </c>
      <c r="C38" s="57">
        <v>26105940</v>
      </c>
      <c r="D38" s="149">
        <v>27047085</v>
      </c>
      <c r="E38" s="149">
        <f>SUM(E23:E37)</f>
        <v>29225696</v>
      </c>
      <c r="F38" s="149">
        <f>SUM(F23:F37)</f>
        <v>30659567</v>
      </c>
      <c r="G38" s="149">
        <f>SUM(G23:G37)</f>
        <v>30995533</v>
      </c>
      <c r="H38" s="149">
        <v>31028056</v>
      </c>
      <c r="I38" s="149">
        <f>SUM(I23:I37)</f>
        <v>31801231</v>
      </c>
      <c r="J38" s="149">
        <f>SUM(J23:J37)</f>
        <v>32130045</v>
      </c>
      <c r="K38" s="149">
        <v>31350136</v>
      </c>
      <c r="L38" s="69"/>
    </row>
    <row r="39" spans="1:12" ht="17.100000000000001" customHeight="1" x14ac:dyDescent="0.15">
      <c r="A39" t="s">
        <v>252</v>
      </c>
      <c r="C39" s="148"/>
      <c r="D39" s="150"/>
      <c r="E39" s="150"/>
      <c r="F39" s="150"/>
      <c r="G39" s="150"/>
      <c r="H39" s="148"/>
      <c r="I39" s="148"/>
      <c r="J39" s="69"/>
      <c r="K39" s="69"/>
      <c r="L39" s="69"/>
    </row>
    <row r="40" spans="1:12" ht="18" customHeight="1" x14ac:dyDescent="0.15"/>
    <row r="41" spans="1:12" ht="18" customHeight="1" x14ac:dyDescent="0.15"/>
    <row r="42" spans="1:12" ht="18" customHeight="1" x14ac:dyDescent="0.15"/>
    <row r="43" spans="1:12" ht="18" customHeight="1" x14ac:dyDescent="0.15"/>
    <row r="44" spans="1:12" ht="18" customHeight="1" x14ac:dyDescent="0.15"/>
    <row r="45" spans="1:12" ht="18" customHeight="1" x14ac:dyDescent="0.15"/>
    <row r="46" spans="1:12" ht="18" customHeight="1" x14ac:dyDescent="0.15"/>
    <row r="47" spans="1:12" ht="18" customHeight="1" x14ac:dyDescent="0.15"/>
    <row r="48" spans="1:12" ht="18" customHeight="1" x14ac:dyDescent="0.15"/>
    <row r="49" spans="7:7" ht="18" customHeight="1" x14ac:dyDescent="0.15"/>
    <row r="50" spans="7:7" ht="18" customHeight="1" x14ac:dyDescent="0.15"/>
    <row r="51" spans="7:7" ht="18" customHeight="1" x14ac:dyDescent="0.15"/>
    <row r="52" spans="7:7" ht="18" customHeight="1" x14ac:dyDescent="0.15"/>
    <row r="53" spans="7:7" ht="18" customHeight="1" x14ac:dyDescent="0.15"/>
    <row r="54" spans="7:7" ht="18" customHeight="1" x14ac:dyDescent="0.15"/>
    <row r="55" spans="7:7" ht="18" customHeight="1" x14ac:dyDescent="0.15"/>
    <row r="56" spans="7:7" ht="18" customHeight="1" x14ac:dyDescent="0.15"/>
    <row r="59" spans="7:7" x14ac:dyDescent="0.15">
      <c r="G59" s="23"/>
    </row>
  </sheetData>
  <sheetProtection formatCells="0" insertColumns="0" insertRows="0"/>
  <phoneticPr fontId="3"/>
  <pageMargins left="1.1811023622047245" right="0" top="0.59055118110236227" bottom="0.39370078740157483" header="0.51181102362204722" footer="0.51181102362204722"/>
  <pageSetup paperSize="9" scale="80" orientation="landscape" verticalDpi="300" r:id="rId1"/>
  <headerFooter scaleWithDoc="0" alignWithMargins="0">
    <oddFooter>&amp;A</oddFooter>
  </headerFooter>
  <colBreaks count="1" manualBreakCount="1">
    <brk id="12" max="7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F2AE1-6308-42AD-98F5-820634E8B1F7}">
  <dimension ref="A1:K72"/>
  <sheetViews>
    <sheetView view="pageBreakPreview" zoomScaleNormal="100" workbookViewId="0"/>
  </sheetViews>
  <sheetFormatPr defaultRowHeight="13.5" x14ac:dyDescent="0.15"/>
  <cols>
    <col min="1" max="1" width="20.75" customWidth="1"/>
    <col min="2" max="5" width="10.625" customWidth="1"/>
    <col min="6" max="7" width="10.75" customWidth="1"/>
    <col min="8" max="8" width="11.5" customWidth="1"/>
    <col min="9" max="12" width="10.625" customWidth="1"/>
    <col min="13" max="13" width="10.5" customWidth="1"/>
  </cols>
  <sheetData>
    <row r="1" spans="1:11" ht="18" customHeight="1" x14ac:dyDescent="0.2">
      <c r="A1" s="3" t="s">
        <v>250</v>
      </c>
      <c r="B1" s="2"/>
      <c r="C1" s="2"/>
      <c r="D1" s="2"/>
      <c r="E1" s="2"/>
    </row>
    <row r="2" spans="1:11" ht="18" customHeight="1" x14ac:dyDescent="0.2">
      <c r="A2" s="2"/>
      <c r="B2" s="2"/>
      <c r="C2" s="2"/>
      <c r="D2" s="2"/>
      <c r="E2" s="2"/>
    </row>
    <row r="3" spans="1:11" ht="17.100000000000001" customHeight="1" x14ac:dyDescent="0.15">
      <c r="A3" s="12"/>
      <c r="I3" t="s">
        <v>224</v>
      </c>
    </row>
    <row r="4" spans="1:11" ht="17.100000000000001" customHeight="1" x14ac:dyDescent="0.15">
      <c r="A4" s="42" t="s">
        <v>72</v>
      </c>
      <c r="B4" s="43" t="s">
        <v>279</v>
      </c>
      <c r="C4" s="43" t="s">
        <v>280</v>
      </c>
      <c r="D4" s="43" t="s">
        <v>281</v>
      </c>
      <c r="E4" s="43" t="s">
        <v>282</v>
      </c>
      <c r="F4" s="43" t="s">
        <v>283</v>
      </c>
      <c r="G4" s="43" t="s">
        <v>284</v>
      </c>
      <c r="H4" s="43" t="s">
        <v>285</v>
      </c>
      <c r="I4" s="43" t="s">
        <v>286</v>
      </c>
    </row>
    <row r="5" spans="1:11" ht="17.100000000000001" customHeight="1" x14ac:dyDescent="0.15">
      <c r="A5" s="151" t="s">
        <v>232</v>
      </c>
      <c r="B5" s="152">
        <v>15.14</v>
      </c>
      <c r="C5" s="152">
        <v>14.83</v>
      </c>
      <c r="D5" s="152">
        <v>13.47</v>
      </c>
      <c r="E5" s="153">
        <v>14.23</v>
      </c>
      <c r="F5" s="152">
        <v>13.24</v>
      </c>
      <c r="G5" s="8">
        <v>13.01</v>
      </c>
      <c r="H5" s="8">
        <v>13.29</v>
      </c>
      <c r="I5" s="8">
        <v>0.86599999999999999</v>
      </c>
    </row>
    <row r="6" spans="1:11" ht="17.100000000000001" customHeight="1" x14ac:dyDescent="0.2">
      <c r="A6" s="2"/>
      <c r="B6" s="2"/>
      <c r="C6" s="2"/>
      <c r="D6" s="2"/>
      <c r="E6" s="2"/>
    </row>
    <row r="7" spans="1:11" ht="17.100000000000001" customHeight="1" x14ac:dyDescent="0.15">
      <c r="A7" s="95"/>
      <c r="K7" s="10" t="s">
        <v>224</v>
      </c>
    </row>
    <row r="8" spans="1:11" ht="17.100000000000001" customHeight="1" x14ac:dyDescent="0.15">
      <c r="A8" s="42" t="s">
        <v>72</v>
      </c>
      <c r="B8" s="43" t="s">
        <v>281</v>
      </c>
      <c r="C8" s="43" t="s">
        <v>282</v>
      </c>
      <c r="D8" s="43" t="s">
        <v>283</v>
      </c>
      <c r="E8" s="43" t="s">
        <v>284</v>
      </c>
      <c r="F8" s="43" t="s">
        <v>285</v>
      </c>
      <c r="G8" s="43" t="s">
        <v>286</v>
      </c>
      <c r="H8" s="43" t="s">
        <v>287</v>
      </c>
      <c r="I8" s="43" t="s">
        <v>288</v>
      </c>
      <c r="J8" s="43" t="s">
        <v>289</v>
      </c>
      <c r="K8" s="43" t="s">
        <v>290</v>
      </c>
    </row>
    <row r="9" spans="1:11" ht="17.100000000000001" customHeight="1" x14ac:dyDescent="0.15">
      <c r="A9" s="1" t="s">
        <v>225</v>
      </c>
      <c r="B9" s="154" t="s">
        <v>226</v>
      </c>
      <c r="C9" s="154" t="s">
        <v>226</v>
      </c>
      <c r="D9" s="154" t="s">
        <v>226</v>
      </c>
      <c r="E9" s="154" t="s">
        <v>226</v>
      </c>
      <c r="F9" s="154" t="s">
        <v>226</v>
      </c>
      <c r="G9" s="154" t="s">
        <v>226</v>
      </c>
      <c r="H9" s="154" t="s">
        <v>227</v>
      </c>
      <c r="I9" s="154" t="s">
        <v>227</v>
      </c>
      <c r="J9" s="42" t="s">
        <v>228</v>
      </c>
      <c r="K9" s="42" t="s">
        <v>228</v>
      </c>
    </row>
    <row r="10" spans="1:11" ht="17.100000000000001" customHeight="1" x14ac:dyDescent="0.15">
      <c r="A10" s="1" t="s">
        <v>229</v>
      </c>
      <c r="B10" s="154" t="s">
        <v>226</v>
      </c>
      <c r="C10" s="154" t="s">
        <v>226</v>
      </c>
      <c r="D10" s="154" t="s">
        <v>226</v>
      </c>
      <c r="E10" s="154" t="s">
        <v>226</v>
      </c>
      <c r="F10" s="154" t="s">
        <v>226</v>
      </c>
      <c r="G10" s="154" t="s">
        <v>226</v>
      </c>
      <c r="H10" s="154" t="s">
        <v>227</v>
      </c>
      <c r="I10" s="154" t="s">
        <v>227</v>
      </c>
      <c r="J10" s="42" t="s">
        <v>228</v>
      </c>
      <c r="K10" s="42" t="s">
        <v>228</v>
      </c>
    </row>
    <row r="11" spans="1:11" ht="17.100000000000001" customHeight="1" x14ac:dyDescent="0.15">
      <c r="A11" s="151" t="s">
        <v>230</v>
      </c>
      <c r="B11" s="155">
        <v>12.8</v>
      </c>
      <c r="C11" s="155">
        <v>13.3</v>
      </c>
      <c r="D11" s="155">
        <v>13.4</v>
      </c>
      <c r="E11" s="155">
        <v>13.5</v>
      </c>
      <c r="F11" s="155">
        <v>12.9</v>
      </c>
      <c r="G11" s="155">
        <v>12.3</v>
      </c>
      <c r="H11" s="8">
        <v>10.9</v>
      </c>
      <c r="I11" s="21">
        <v>10</v>
      </c>
      <c r="J11" s="8">
        <v>9.4</v>
      </c>
      <c r="K11" s="8">
        <v>9.3000000000000007</v>
      </c>
    </row>
    <row r="12" spans="1:11" ht="17.100000000000001" customHeight="1" x14ac:dyDescent="0.15">
      <c r="A12" s="1" t="s">
        <v>231</v>
      </c>
      <c r="B12" s="156">
        <v>93.8</v>
      </c>
      <c r="C12" s="156">
        <v>105.7</v>
      </c>
      <c r="D12" s="156">
        <v>104.4</v>
      </c>
      <c r="E12" s="155">
        <v>89.8</v>
      </c>
      <c r="F12" s="155">
        <v>74.900000000000006</v>
      </c>
      <c r="G12" s="155">
        <v>96.4</v>
      </c>
      <c r="H12" s="8">
        <v>57.1</v>
      </c>
      <c r="I12" s="21">
        <v>53</v>
      </c>
      <c r="J12" s="8">
        <v>42.1</v>
      </c>
      <c r="K12" s="8">
        <v>56.5</v>
      </c>
    </row>
    <row r="13" spans="1:11" ht="17.100000000000001" customHeight="1" x14ac:dyDescent="0.15"/>
    <row r="14" spans="1:11" ht="17.100000000000001" customHeight="1" x14ac:dyDescent="0.15">
      <c r="A14" s="86" t="s">
        <v>72</v>
      </c>
      <c r="B14" s="43" t="s">
        <v>291</v>
      </c>
      <c r="C14" s="43" t="s">
        <v>292</v>
      </c>
      <c r="D14" s="43" t="s">
        <v>261</v>
      </c>
      <c r="E14" s="43" t="s">
        <v>304</v>
      </c>
      <c r="F14" s="43" t="s">
        <v>311</v>
      </c>
      <c r="G14" s="43" t="s">
        <v>312</v>
      </c>
      <c r="H14" s="43" t="s">
        <v>315</v>
      </c>
      <c r="I14" s="43" t="s">
        <v>319</v>
      </c>
      <c r="J14" s="43" t="s">
        <v>323</v>
      </c>
      <c r="K14" s="23"/>
    </row>
    <row r="15" spans="1:11" ht="17.100000000000001" customHeight="1" x14ac:dyDescent="0.15">
      <c r="A15" s="88" t="s">
        <v>225</v>
      </c>
      <c r="B15" s="154" t="s">
        <v>228</v>
      </c>
      <c r="C15" s="154" t="s">
        <v>228</v>
      </c>
      <c r="D15" s="154" t="s">
        <v>228</v>
      </c>
      <c r="E15" s="157" t="s">
        <v>228</v>
      </c>
      <c r="F15" s="154" t="s">
        <v>228</v>
      </c>
      <c r="G15" s="154" t="s">
        <v>228</v>
      </c>
      <c r="H15" s="154" t="s">
        <v>228</v>
      </c>
      <c r="I15" s="157" t="s">
        <v>228</v>
      </c>
      <c r="J15" s="157" t="s">
        <v>228</v>
      </c>
      <c r="K15" s="11"/>
    </row>
    <row r="16" spans="1:11" ht="17.100000000000001" customHeight="1" x14ac:dyDescent="0.15">
      <c r="A16" s="88" t="s">
        <v>229</v>
      </c>
      <c r="B16" s="154" t="s">
        <v>228</v>
      </c>
      <c r="C16" s="154" t="s">
        <v>228</v>
      </c>
      <c r="D16" s="154" t="s">
        <v>228</v>
      </c>
      <c r="E16" s="157" t="s">
        <v>228</v>
      </c>
      <c r="F16" s="154" t="s">
        <v>228</v>
      </c>
      <c r="G16" s="154" t="s">
        <v>228</v>
      </c>
      <c r="H16" s="154" t="s">
        <v>228</v>
      </c>
      <c r="I16" s="157" t="s">
        <v>228</v>
      </c>
      <c r="J16" s="157" t="s">
        <v>228</v>
      </c>
      <c r="K16" s="11"/>
    </row>
    <row r="17" spans="1:11" ht="17.100000000000001" customHeight="1" x14ac:dyDescent="0.15">
      <c r="A17" s="158" t="s">
        <v>230</v>
      </c>
      <c r="B17" s="8">
        <v>8.8000000000000007</v>
      </c>
      <c r="C17" s="8">
        <v>8.4</v>
      </c>
      <c r="D17" s="8">
        <v>7.7</v>
      </c>
      <c r="E17" s="8">
        <v>6.7</v>
      </c>
      <c r="F17" s="132">
        <v>5.8</v>
      </c>
      <c r="G17" s="132">
        <v>5.2</v>
      </c>
      <c r="H17" s="132">
        <v>5.0999999999999996</v>
      </c>
      <c r="I17" s="8">
        <v>4.9000000000000004</v>
      </c>
      <c r="J17" s="159">
        <v>4.8</v>
      </c>
    </row>
    <row r="18" spans="1:11" ht="17.100000000000001" customHeight="1" x14ac:dyDescent="0.15">
      <c r="A18" s="88" t="s">
        <v>231</v>
      </c>
      <c r="B18" s="8">
        <v>59.4</v>
      </c>
      <c r="C18" s="8">
        <v>49.6</v>
      </c>
      <c r="D18" s="8">
        <v>56.4</v>
      </c>
      <c r="E18" s="8">
        <v>49.8</v>
      </c>
      <c r="F18" s="132">
        <v>47.4</v>
      </c>
      <c r="G18" s="132">
        <v>45.3</v>
      </c>
      <c r="H18" s="132">
        <v>52.5</v>
      </c>
      <c r="I18" s="8">
        <v>62.7</v>
      </c>
      <c r="J18" s="160">
        <v>64.7</v>
      </c>
    </row>
    <row r="19" spans="1:11" ht="17.100000000000001" customHeight="1" x14ac:dyDescent="0.15">
      <c r="A19" t="s">
        <v>253</v>
      </c>
    </row>
    <row r="20" spans="1:11" ht="18" customHeight="1" x14ac:dyDescent="0.15"/>
    <row r="29" spans="1:11" ht="17.25" x14ac:dyDescent="0.15">
      <c r="A29" s="3" t="s">
        <v>251</v>
      </c>
    </row>
    <row r="30" spans="1:11" ht="12.95" customHeight="1" x14ac:dyDescent="0.2">
      <c r="A30" s="2"/>
    </row>
    <row r="31" spans="1:11" ht="17.100000000000001" customHeight="1" x14ac:dyDescent="0.15">
      <c r="A31" s="12"/>
      <c r="K31" t="s">
        <v>224</v>
      </c>
    </row>
    <row r="32" spans="1:11" ht="17.100000000000001" customHeight="1" x14ac:dyDescent="0.15">
      <c r="A32" s="42" t="s">
        <v>72</v>
      </c>
      <c r="B32" s="43" t="s">
        <v>279</v>
      </c>
      <c r="C32" s="43" t="s">
        <v>280</v>
      </c>
      <c r="D32" s="43" t="s">
        <v>281</v>
      </c>
      <c r="E32" s="43" t="s">
        <v>282</v>
      </c>
      <c r="F32" s="43" t="s">
        <v>283</v>
      </c>
      <c r="G32" s="43" t="s">
        <v>284</v>
      </c>
      <c r="H32" s="43" t="s">
        <v>285</v>
      </c>
      <c r="I32" s="43" t="s">
        <v>286</v>
      </c>
      <c r="J32" s="43" t="s">
        <v>287</v>
      </c>
      <c r="K32" s="43" t="s">
        <v>288</v>
      </c>
    </row>
    <row r="33" spans="1:11" ht="17.100000000000001" customHeight="1" x14ac:dyDescent="0.15">
      <c r="A33" s="1" t="s">
        <v>161</v>
      </c>
      <c r="B33" s="8">
        <v>0.96099999999999997</v>
      </c>
      <c r="C33" s="161">
        <v>0.99</v>
      </c>
      <c r="D33" s="8">
        <v>1.036</v>
      </c>
      <c r="E33" s="8">
        <v>0.97399999999999998</v>
      </c>
      <c r="F33" s="8">
        <v>0.97299999999999998</v>
      </c>
      <c r="G33" s="8">
        <v>0.85899999999999999</v>
      </c>
      <c r="H33" s="8">
        <v>0.85399999999999998</v>
      </c>
      <c r="I33" s="8">
        <v>0.85299999999999998</v>
      </c>
      <c r="J33" s="8">
        <v>0.85799999999999998</v>
      </c>
      <c r="K33" s="8">
        <v>0.86099999999999999</v>
      </c>
    </row>
    <row r="34" spans="1:11" ht="17.100000000000001" customHeight="1" x14ac:dyDescent="0.15">
      <c r="A34" s="95"/>
      <c r="C34" s="162"/>
    </row>
    <row r="35" spans="1:11" ht="17.100000000000001" customHeight="1" x14ac:dyDescent="0.15">
      <c r="A35" s="42" t="s">
        <v>72</v>
      </c>
      <c r="B35" s="43" t="s">
        <v>289</v>
      </c>
      <c r="C35" s="43" t="s">
        <v>290</v>
      </c>
      <c r="D35" s="43" t="s">
        <v>291</v>
      </c>
      <c r="E35" s="43" t="s">
        <v>292</v>
      </c>
      <c r="F35" s="43" t="s">
        <v>261</v>
      </c>
      <c r="G35" s="43" t="s">
        <v>304</v>
      </c>
      <c r="H35" s="43" t="s">
        <v>305</v>
      </c>
      <c r="I35" s="43" t="s">
        <v>310</v>
      </c>
      <c r="J35" s="43" t="s">
        <v>315</v>
      </c>
      <c r="K35" s="43" t="s">
        <v>319</v>
      </c>
    </row>
    <row r="36" spans="1:11" ht="17.100000000000001" customHeight="1" x14ac:dyDescent="0.15">
      <c r="A36" s="1" t="s">
        <v>161</v>
      </c>
      <c r="B36" s="8">
        <v>0.86599999999999999</v>
      </c>
      <c r="C36" s="8">
        <v>0.878</v>
      </c>
      <c r="D36" s="8">
        <v>0.88400000000000001</v>
      </c>
      <c r="E36" s="8">
        <v>0.89900000000000002</v>
      </c>
      <c r="F36" s="8">
        <v>0.88900000000000001</v>
      </c>
      <c r="G36" s="8">
        <v>0.88300000000000001</v>
      </c>
      <c r="H36" s="8">
        <v>0.80800000000000005</v>
      </c>
      <c r="I36" s="8">
        <v>0.81200000000000006</v>
      </c>
      <c r="J36" s="8">
        <v>0.81899999999999995</v>
      </c>
      <c r="K36" s="8">
        <v>0.81599999999999995</v>
      </c>
    </row>
    <row r="37" spans="1:11" ht="17.100000000000001" customHeight="1" x14ac:dyDescent="0.15"/>
    <row r="38" spans="1:11" ht="17.100000000000001" customHeight="1" x14ac:dyDescent="0.15">
      <c r="A38" s="42" t="s">
        <v>72</v>
      </c>
      <c r="B38" s="43" t="s">
        <v>322</v>
      </c>
      <c r="C38" s="23"/>
      <c r="D38" s="23"/>
      <c r="E38" s="23"/>
      <c r="F38" s="23"/>
      <c r="G38" s="23"/>
      <c r="H38" s="23"/>
      <c r="I38" s="23"/>
      <c r="J38" s="23"/>
      <c r="K38" s="23"/>
    </row>
    <row r="39" spans="1:11" ht="17.100000000000001" customHeight="1" x14ac:dyDescent="0.15">
      <c r="A39" s="1" t="s">
        <v>161</v>
      </c>
      <c r="B39" s="8">
        <v>0.81100000000000005</v>
      </c>
    </row>
    <row r="40" spans="1:11" ht="17.100000000000001" customHeight="1" x14ac:dyDescent="0.15">
      <c r="A40" t="s">
        <v>253</v>
      </c>
    </row>
    <row r="41" spans="1:11" ht="17.100000000000001" customHeight="1" x14ac:dyDescent="0.15"/>
    <row r="72" spans="7:7" x14ac:dyDescent="0.15">
      <c r="G72" s="23"/>
    </row>
  </sheetData>
  <sheetProtection formatCells="0" insertColumns="0" insertRows="0"/>
  <phoneticPr fontId="3"/>
  <pageMargins left="1.1811023622047245" right="0" top="0.59055118110236227" bottom="0.39370078740157483" header="0.51181102362204722" footer="0.51181102362204722"/>
  <pageSetup paperSize="9" scale="99" orientation="landscape" r:id="rId1"/>
  <headerFooter scaleWithDoc="0" alignWithMargins="0">
    <oddFooter>&amp;A</oddFooter>
  </headerFooter>
  <rowBreaks count="1" manualBreakCount="1">
    <brk id="2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（１）一般会計歳入歳出決算額の推移</vt:lpstr>
      <vt:lpstr>（２）普通会計歳入歳出決算額の推移</vt:lpstr>
      <vt:lpstr>（３）特別会計、企業会計歳入歳出決算額の推移</vt:lpstr>
      <vt:lpstr>（４）市税徴収実績</vt:lpstr>
      <vt:lpstr>（５）普通会計財政関係主要指標</vt:lpstr>
      <vt:lpstr>（６）地方交付税の状況</vt:lpstr>
      <vt:lpstr>（７）市債、企業債の状況</vt:lpstr>
      <vt:lpstr>（８）一般会計借入先別市債現在高</vt:lpstr>
      <vt:lpstr>（９）健全化判断比率の状況、財政力指数の推移</vt:lpstr>
      <vt:lpstr>（１０）市有財産</vt:lpstr>
      <vt:lpstr>'（１）一般会計歳入歳出決算額の推移'!Print_Area</vt:lpstr>
      <vt:lpstr>'（１０）市有財産'!Print_Area</vt:lpstr>
      <vt:lpstr>'（２）普通会計歳入歳出決算額の推移'!Print_Area</vt:lpstr>
      <vt:lpstr>'（３）特別会計、企業会計歳入歳出決算額の推移'!Print_Area</vt:lpstr>
      <vt:lpstr>'（４）市税徴収実績'!Print_Area</vt:lpstr>
      <vt:lpstr>'（５）普通会計財政関係主要指標'!Print_Area</vt:lpstr>
      <vt:lpstr>'（６）地方交付税の状況'!Print_Area</vt:lpstr>
      <vt:lpstr>'（７）市債、企業債の状況'!Print_Area</vt:lpstr>
      <vt:lpstr>'（８）一般会計借入先別市債現在高'!Print_Area</vt:lpstr>
      <vt:lpstr>'（９）健全化判断比率の状況、財政力指数の推移'!Print_Area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袋井市役所</dc:creator>
  <cp:lastModifiedBy>篠﨑真寿美</cp:lastModifiedBy>
  <cp:lastPrinted>2026-08-21T05:01:30Z</cp:lastPrinted>
  <dcterms:created xsi:type="dcterms:W3CDTF">2001-05-28T07:47:36Z</dcterms:created>
  <dcterms:modified xsi:type="dcterms:W3CDTF">2026-08-21T05:01:46Z</dcterms:modified>
</cp:coreProperties>
</file>