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X:\01_市長部局\15_企画部\02_総合政策課\02_企画調整係\09_統計調査\10_統計台帳データ\統計台帳（資料収集編）\統計資料収集（R8）\公開用\"/>
    </mc:Choice>
  </mc:AlternateContent>
  <xr:revisionPtr revIDLastSave="0" documentId="13_ncr:1_{E632F24C-50BB-42AB-B74A-8D22A97157B3}" xr6:coauthVersionLast="47" xr6:coauthVersionMax="47" xr10:uidLastSave="{00000000-0000-0000-0000-000000000000}"/>
  <bookViews>
    <workbookView xWindow="-120" yWindow="-120" windowWidth="29040" windowHeight="15720" tabRatio="920" xr2:uid="{F3D85F54-FEAD-40D7-AC8E-6AC8FD6A151D}"/>
  </bookViews>
  <sheets>
    <sheet name="（１）人口推移（住民基本台帳）" sheetId="1" r:id="rId1"/>
    <sheet name="（１）人口推移（国勢調査地区別）" sheetId="3" r:id="rId2"/>
    <sheet name="（２）人口動態" sheetId="7" r:id="rId3"/>
    <sheet name="（３）人口動態率" sheetId="8" r:id="rId4"/>
    <sheet name="（４）住民登録からみた地区別世帯数・人口の推移" sheetId="10" r:id="rId5"/>
    <sheet name="（５）外国人登録人口" sheetId="24" r:id="rId6"/>
    <sheet name="（６）年齢別人口" sheetId="12" r:id="rId7"/>
    <sheet name="（７）産業別人口(H17)" sheetId="13" r:id="rId8"/>
    <sheet name="（７）産業別人口 (H22)" sheetId="14" r:id="rId9"/>
    <sheet name="（７）産業別人口 (H27)" sheetId="15" r:id="rId10"/>
    <sheet name="（７）産業別人口 (R2)" sheetId="23" r:id="rId11"/>
    <sheet name="（８）市町村別流出・流入人口" sheetId="16" r:id="rId12"/>
    <sheet name="（９）昼間人口の推移" sheetId="17" r:id="rId13"/>
    <sheet name="（１０）労働力状態累年比較（１５才以上）" sheetId="18" r:id="rId14"/>
    <sheet name="（１１）住宅種類別世帯数および一世帯当たり人員" sheetId="19" r:id="rId15"/>
    <sheet name="（１２）世帯人員別世帯数" sheetId="22" r:id="rId16"/>
    <sheet name="（１３）人口集中地区（DID)における人口及び面積等　" sheetId="20" r:id="rId17"/>
    <sheet name="（１４）県内各市の人口" sheetId="21" r:id="rId18"/>
  </sheets>
  <definedNames>
    <definedName name="_xlnm.Print_Area" localSheetId="1">'（１）人口推移（国勢調査地区別）'!$A$1:$M$96</definedName>
    <definedName name="_xlnm.Print_Area" localSheetId="0">'（１）人口推移（住民基本台帳）'!$A$1:$L$30</definedName>
    <definedName name="_xlnm.Print_Area" localSheetId="13">'（１０）労働力状態累年比較（１５才以上）'!$A$1:$I$32</definedName>
    <definedName name="_xlnm.Print_Area" localSheetId="14">'（１１）住宅種類別世帯数および一世帯当たり人員'!$A$1:$M$28</definedName>
    <definedName name="_xlnm.Print_Area" localSheetId="15">'（１２）世帯人員別世帯数'!$A$1:$R$43</definedName>
    <definedName name="_xlnm.Print_Area" localSheetId="16">'（１３）人口集中地区（DID)における人口及び面積等　'!$A$1:$M$33</definedName>
    <definedName name="_xlnm.Print_Area" localSheetId="17">'（１４）県内各市の人口'!$A$1:$L$70</definedName>
    <definedName name="_xlnm.Print_Area" localSheetId="2">'（２）人口動態'!$A$1:$X$417</definedName>
    <definedName name="_xlnm.Print_Area" localSheetId="3">'（３）人口動態率'!$A$1:$Q$30</definedName>
    <definedName name="_xlnm.Print_Area" localSheetId="4">'（４）住民登録からみた地区別世帯数・人口の推移'!$A$1:$U$284</definedName>
    <definedName name="_xlnm.Print_Area" localSheetId="5">'（５）外国人登録人口'!$A$1:$P$116</definedName>
    <definedName name="_xlnm.Print_Area" localSheetId="6">'（６）年齢別人口'!$A$1:$Q$175</definedName>
    <definedName name="_xlnm.Print_Area" localSheetId="9">'（７）産業別人口 (H27)'!$A$1:$S$100</definedName>
    <definedName name="_xlnm.Print_Area" localSheetId="10">'（７）産業別人口 (R2)'!$A$1:$S$100</definedName>
    <definedName name="_xlnm.Print_Area" localSheetId="7">'（７）産業別人口(H17)'!$A$1:$S$83</definedName>
    <definedName name="_xlnm.Print_Area" localSheetId="11">'（８）市町村別流出・流入人口'!$A$1:$I$63</definedName>
    <definedName name="_xlnm.Print_Area" localSheetId="12">'（９）昼間人口の推移'!$A$1:$I$34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0" l="1"/>
  <c r="C8" i="10"/>
  <c r="C9" i="10"/>
  <c r="C10" i="10"/>
  <c r="C11" i="10"/>
  <c r="C12" i="10"/>
  <c r="C13" i="10"/>
  <c r="C14" i="10"/>
  <c r="C15" i="10"/>
  <c r="C16" i="10"/>
  <c r="C17" i="10"/>
  <c r="C18" i="10"/>
  <c r="F5" i="24"/>
  <c r="E16" i="24" l="1"/>
  <c r="E15" i="24"/>
  <c r="E14" i="24"/>
  <c r="E13" i="24"/>
  <c r="E12" i="24"/>
  <c r="E11" i="24"/>
  <c r="E10" i="24"/>
  <c r="E9" i="24"/>
  <c r="E8" i="24"/>
  <c r="E7" i="24"/>
  <c r="E6" i="24"/>
  <c r="G5" i="24"/>
  <c r="E5" i="24"/>
  <c r="C38" i="10"/>
  <c r="C37" i="10"/>
  <c r="C36" i="10"/>
  <c r="C35" i="10"/>
  <c r="C34" i="10"/>
  <c r="C33" i="10"/>
  <c r="C32" i="10"/>
  <c r="C31" i="10"/>
  <c r="C30" i="10"/>
  <c r="C29" i="10"/>
  <c r="C28" i="10"/>
  <c r="C27" i="10"/>
  <c r="C26" i="10"/>
  <c r="C25" i="10"/>
  <c r="C24" i="10"/>
  <c r="C23" i="10"/>
  <c r="C22" i="10"/>
  <c r="C21" i="10"/>
  <c r="C20" i="10"/>
  <c r="C19" i="10"/>
  <c r="E6" i="10"/>
  <c r="D6" i="10"/>
  <c r="C6" i="10" s="1"/>
  <c r="B6" i="10"/>
  <c r="X389" i="7"/>
  <c r="W389" i="7"/>
  <c r="V389" i="7"/>
  <c r="U389" i="7"/>
  <c r="P389" i="7"/>
  <c r="M389" i="7"/>
  <c r="L389" i="7"/>
  <c r="G389" i="7"/>
  <c r="F389" i="7"/>
  <c r="D389" i="7"/>
  <c r="C389" i="7"/>
  <c r="T388" i="7"/>
  <c r="S388" i="7"/>
  <c r="K388" i="7"/>
  <c r="J388" i="7"/>
  <c r="I388" i="7"/>
  <c r="H388" i="7" s="1"/>
  <c r="E388" i="7"/>
  <c r="B388" i="7"/>
  <c r="T387" i="7"/>
  <c r="S387" i="7"/>
  <c r="K387" i="7"/>
  <c r="J387" i="7"/>
  <c r="H387" i="7" s="1"/>
  <c r="I387" i="7"/>
  <c r="E387" i="7"/>
  <c r="B387" i="7"/>
  <c r="T386" i="7"/>
  <c r="S386" i="7"/>
  <c r="K386" i="7"/>
  <c r="J386" i="7"/>
  <c r="I386" i="7"/>
  <c r="H386" i="7"/>
  <c r="E386" i="7"/>
  <c r="B386" i="7"/>
  <c r="T385" i="7"/>
  <c r="S385" i="7"/>
  <c r="K385" i="7"/>
  <c r="J385" i="7"/>
  <c r="I385" i="7"/>
  <c r="H385" i="7" s="1"/>
  <c r="E385" i="7"/>
  <c r="B385" i="7"/>
  <c r="T384" i="7"/>
  <c r="S384" i="7"/>
  <c r="K384" i="7"/>
  <c r="J384" i="7"/>
  <c r="I384" i="7"/>
  <c r="E384" i="7"/>
  <c r="B384" i="7"/>
  <c r="T383" i="7"/>
  <c r="S383" i="7"/>
  <c r="K383" i="7"/>
  <c r="J383" i="7"/>
  <c r="I383" i="7"/>
  <c r="H383" i="7"/>
  <c r="E383" i="7"/>
  <c r="B383" i="7"/>
  <c r="T382" i="7"/>
  <c r="S382" i="7"/>
  <c r="K382" i="7"/>
  <c r="J382" i="7"/>
  <c r="I382" i="7"/>
  <c r="H382" i="7" s="1"/>
  <c r="E382" i="7"/>
  <c r="B382" i="7"/>
  <c r="T381" i="7"/>
  <c r="S381" i="7"/>
  <c r="S389" i="7" s="1"/>
  <c r="K381" i="7"/>
  <c r="J381" i="7"/>
  <c r="I381" i="7"/>
  <c r="E381" i="7"/>
  <c r="B381" i="7"/>
  <c r="T380" i="7"/>
  <c r="S380" i="7"/>
  <c r="K380" i="7"/>
  <c r="J380" i="7"/>
  <c r="I380" i="7"/>
  <c r="H380" i="7" s="1"/>
  <c r="E380" i="7"/>
  <c r="B380" i="7"/>
  <c r="T379" i="7"/>
  <c r="S379" i="7"/>
  <c r="K379" i="7"/>
  <c r="J379" i="7"/>
  <c r="I379" i="7"/>
  <c r="H379" i="7" s="1"/>
  <c r="E379" i="7"/>
  <c r="B379" i="7"/>
  <c r="T378" i="7"/>
  <c r="S378" i="7"/>
  <c r="K378" i="7"/>
  <c r="J378" i="7"/>
  <c r="I378" i="7"/>
  <c r="H378" i="7"/>
  <c r="E378" i="7"/>
  <c r="B378" i="7"/>
  <c r="T377" i="7"/>
  <c r="T389" i="7" s="1"/>
  <c r="S377" i="7"/>
  <c r="K377" i="7"/>
  <c r="J377" i="7"/>
  <c r="I377" i="7"/>
  <c r="E377" i="7"/>
  <c r="E389" i="7" s="1"/>
  <c r="B377" i="7"/>
  <c r="D5" i="24"/>
  <c r="C5" i="24"/>
  <c r="B16" i="24"/>
  <c r="B15" i="24"/>
  <c r="B14" i="24"/>
  <c r="B13" i="24"/>
  <c r="B12" i="24"/>
  <c r="B11" i="24"/>
  <c r="B10" i="24"/>
  <c r="B9" i="24"/>
  <c r="B8" i="24"/>
  <c r="B7" i="24"/>
  <c r="B6" i="24"/>
  <c r="S86" i="10"/>
  <c r="S85" i="10"/>
  <c r="S84" i="10"/>
  <c r="S83" i="10"/>
  <c r="S82" i="10"/>
  <c r="S81" i="10"/>
  <c r="S80" i="10"/>
  <c r="S79" i="10"/>
  <c r="S78" i="10"/>
  <c r="S77" i="10"/>
  <c r="S76" i="10"/>
  <c r="S75" i="10"/>
  <c r="S74" i="10"/>
  <c r="S73" i="10"/>
  <c r="S72" i="10"/>
  <c r="S71" i="10"/>
  <c r="S70" i="10"/>
  <c r="S69" i="10"/>
  <c r="S68" i="10"/>
  <c r="S67" i="10"/>
  <c r="S66" i="10"/>
  <c r="S65" i="10"/>
  <c r="S64" i="10"/>
  <c r="S63" i="10"/>
  <c r="S62" i="10"/>
  <c r="S61" i="10"/>
  <c r="S60" i="10"/>
  <c r="S59" i="10"/>
  <c r="S58" i="10"/>
  <c r="S57" i="10"/>
  <c r="S56" i="10"/>
  <c r="S55" i="10"/>
  <c r="U54" i="10"/>
  <c r="T54" i="10"/>
  <c r="R54" i="10"/>
  <c r="X370" i="7"/>
  <c r="W370" i="7"/>
  <c r="V370" i="7"/>
  <c r="U370" i="7"/>
  <c r="P370" i="7"/>
  <c r="O370" i="7"/>
  <c r="M370" i="7"/>
  <c r="L370" i="7"/>
  <c r="G370" i="7"/>
  <c r="F370" i="7"/>
  <c r="D370" i="7"/>
  <c r="C370" i="7"/>
  <c r="T369" i="7"/>
  <c r="S369" i="7"/>
  <c r="R369" i="7"/>
  <c r="N369" i="7"/>
  <c r="K369" i="7"/>
  <c r="J369" i="7"/>
  <c r="H369" i="7"/>
  <c r="I369" i="7"/>
  <c r="E369" i="7"/>
  <c r="B369" i="7"/>
  <c r="T368" i="7"/>
  <c r="S368" i="7"/>
  <c r="R368" i="7"/>
  <c r="N368" i="7"/>
  <c r="K368" i="7"/>
  <c r="J368" i="7"/>
  <c r="I368" i="7"/>
  <c r="E368" i="7"/>
  <c r="B368" i="7"/>
  <c r="T367" i="7"/>
  <c r="S367" i="7"/>
  <c r="R367" i="7"/>
  <c r="N367" i="7"/>
  <c r="K367" i="7"/>
  <c r="J367" i="7"/>
  <c r="I367" i="7"/>
  <c r="E367" i="7"/>
  <c r="B367" i="7"/>
  <c r="T366" i="7"/>
  <c r="S366" i="7"/>
  <c r="Q366" i="7"/>
  <c r="R366" i="7"/>
  <c r="N366" i="7"/>
  <c r="K366" i="7"/>
  <c r="J366" i="7"/>
  <c r="I366" i="7"/>
  <c r="E366" i="7"/>
  <c r="B366" i="7"/>
  <c r="T365" i="7"/>
  <c r="T370" i="7"/>
  <c r="S365" i="7"/>
  <c r="R365" i="7"/>
  <c r="N365" i="7"/>
  <c r="K365" i="7"/>
  <c r="J365" i="7"/>
  <c r="I365" i="7"/>
  <c r="E365" i="7"/>
  <c r="B365" i="7"/>
  <c r="T364" i="7"/>
  <c r="S364" i="7"/>
  <c r="R364" i="7"/>
  <c r="N364" i="7"/>
  <c r="K364" i="7"/>
  <c r="J364" i="7"/>
  <c r="I364" i="7"/>
  <c r="E364" i="7"/>
  <c r="E370" i="7"/>
  <c r="B364" i="7"/>
  <c r="T363" i="7"/>
  <c r="S363" i="7"/>
  <c r="R363" i="7"/>
  <c r="N363" i="7"/>
  <c r="K363" i="7"/>
  <c r="J363" i="7"/>
  <c r="I363" i="7"/>
  <c r="I370" i="7"/>
  <c r="E363" i="7"/>
  <c r="B363" i="7"/>
  <c r="T362" i="7"/>
  <c r="S362" i="7"/>
  <c r="R362" i="7"/>
  <c r="N362" i="7"/>
  <c r="K362" i="7"/>
  <c r="J362" i="7"/>
  <c r="H362" i="7"/>
  <c r="I362" i="7"/>
  <c r="E362" i="7"/>
  <c r="B362" i="7"/>
  <c r="T361" i="7"/>
  <c r="S361" i="7"/>
  <c r="R361" i="7"/>
  <c r="N361" i="7"/>
  <c r="K361" i="7"/>
  <c r="K370" i="7"/>
  <c r="J361" i="7"/>
  <c r="I361" i="7"/>
  <c r="E361" i="7"/>
  <c r="B361" i="7"/>
  <c r="T360" i="7"/>
  <c r="S360" i="7"/>
  <c r="R360" i="7"/>
  <c r="N360" i="7"/>
  <c r="N370" i="7"/>
  <c r="K360" i="7"/>
  <c r="J360" i="7"/>
  <c r="I360" i="7"/>
  <c r="E360" i="7"/>
  <c r="B360" i="7"/>
  <c r="T359" i="7"/>
  <c r="S359" i="7"/>
  <c r="R359" i="7"/>
  <c r="R370" i="7"/>
  <c r="N359" i="7"/>
  <c r="K359" i="7"/>
  <c r="J359" i="7"/>
  <c r="I359" i="7"/>
  <c r="E359" i="7"/>
  <c r="B359" i="7"/>
  <c r="T358" i="7"/>
  <c r="S358" i="7"/>
  <c r="Q358" i="7"/>
  <c r="R358" i="7"/>
  <c r="N358" i="7"/>
  <c r="K358" i="7"/>
  <c r="J358" i="7"/>
  <c r="I358" i="7"/>
  <c r="E358" i="7"/>
  <c r="B358" i="7"/>
  <c r="B370" i="7"/>
  <c r="O86" i="10"/>
  <c r="O85" i="10"/>
  <c r="O84" i="10"/>
  <c r="O83" i="10"/>
  <c r="O82" i="10"/>
  <c r="O81" i="10"/>
  <c r="O80" i="10"/>
  <c r="O79" i="10"/>
  <c r="O78" i="10"/>
  <c r="O77" i="10"/>
  <c r="O76" i="10"/>
  <c r="O75" i="10"/>
  <c r="O74" i="10"/>
  <c r="O73" i="10"/>
  <c r="O72" i="10"/>
  <c r="O71" i="10"/>
  <c r="O70" i="10"/>
  <c r="O69" i="10"/>
  <c r="O68" i="10"/>
  <c r="O67" i="10"/>
  <c r="O66" i="10"/>
  <c r="O65" i="10"/>
  <c r="O64" i="10"/>
  <c r="O63" i="10"/>
  <c r="O62" i="10"/>
  <c r="O61" i="10"/>
  <c r="O60" i="10"/>
  <c r="O59" i="10"/>
  <c r="O58" i="10"/>
  <c r="O57" i="10"/>
  <c r="O56" i="10"/>
  <c r="O55" i="10"/>
  <c r="Q54" i="10"/>
  <c r="P54" i="10"/>
  <c r="N54" i="10"/>
  <c r="T350" i="7"/>
  <c r="S350" i="7"/>
  <c r="R350" i="7"/>
  <c r="N350" i="7"/>
  <c r="K350" i="7"/>
  <c r="J350" i="7"/>
  <c r="I350" i="7"/>
  <c r="E350" i="7"/>
  <c r="B350" i="7"/>
  <c r="T349" i="7"/>
  <c r="S349" i="7"/>
  <c r="R349" i="7"/>
  <c r="N349" i="7"/>
  <c r="K349" i="7"/>
  <c r="J349" i="7"/>
  <c r="I349" i="7"/>
  <c r="E349" i="7"/>
  <c r="B349" i="7"/>
  <c r="T348" i="7"/>
  <c r="S348" i="7"/>
  <c r="R348" i="7"/>
  <c r="Q348" i="7"/>
  <c r="N348" i="7"/>
  <c r="K348" i="7"/>
  <c r="J348" i="7"/>
  <c r="I348" i="7"/>
  <c r="E348" i="7"/>
  <c r="B348" i="7"/>
  <c r="T347" i="7"/>
  <c r="S347" i="7"/>
  <c r="Q347" i="7"/>
  <c r="R347" i="7"/>
  <c r="N347" i="7"/>
  <c r="K347" i="7"/>
  <c r="J347" i="7"/>
  <c r="I347" i="7"/>
  <c r="E347" i="7"/>
  <c r="B347" i="7"/>
  <c r="T346" i="7"/>
  <c r="T351" i="7"/>
  <c r="S346" i="7"/>
  <c r="R346" i="7"/>
  <c r="N346" i="7"/>
  <c r="K346" i="7"/>
  <c r="J346" i="7"/>
  <c r="I346" i="7"/>
  <c r="E346" i="7"/>
  <c r="B346" i="7"/>
  <c r="T345" i="7"/>
  <c r="S345" i="7"/>
  <c r="R345" i="7"/>
  <c r="Q345" i="7"/>
  <c r="N345" i="7"/>
  <c r="K345" i="7"/>
  <c r="J345" i="7"/>
  <c r="I345" i="7"/>
  <c r="I351" i="7"/>
  <c r="E345" i="7"/>
  <c r="B345" i="7"/>
  <c r="T344" i="7"/>
  <c r="S344" i="7"/>
  <c r="R344" i="7"/>
  <c r="N344" i="7"/>
  <c r="K344" i="7"/>
  <c r="J344" i="7"/>
  <c r="J351" i="7"/>
  <c r="I344" i="7"/>
  <c r="E344" i="7"/>
  <c r="B344" i="7"/>
  <c r="T343" i="7"/>
  <c r="S343" i="7"/>
  <c r="R343" i="7"/>
  <c r="N343" i="7"/>
  <c r="K343" i="7"/>
  <c r="J343" i="7"/>
  <c r="I343" i="7"/>
  <c r="E343" i="7"/>
  <c r="B343" i="7"/>
  <c r="T342" i="7"/>
  <c r="S342" i="7"/>
  <c r="R342" i="7"/>
  <c r="N342" i="7"/>
  <c r="N351" i="7"/>
  <c r="K342" i="7"/>
  <c r="J342" i="7"/>
  <c r="I342" i="7"/>
  <c r="E342" i="7"/>
  <c r="B342" i="7"/>
  <c r="T341" i="7"/>
  <c r="S341" i="7"/>
  <c r="R341" i="7"/>
  <c r="R351" i="7"/>
  <c r="N341" i="7"/>
  <c r="K341" i="7"/>
  <c r="J341" i="7"/>
  <c r="I341" i="7"/>
  <c r="E341" i="7"/>
  <c r="B341" i="7"/>
  <c r="T340" i="7"/>
  <c r="S340" i="7"/>
  <c r="Q340" i="7"/>
  <c r="R340" i="7"/>
  <c r="N340" i="7"/>
  <c r="K340" i="7"/>
  <c r="J340" i="7"/>
  <c r="I340" i="7"/>
  <c r="E340" i="7"/>
  <c r="B340" i="7"/>
  <c r="B351" i="7"/>
  <c r="T339" i="7"/>
  <c r="S339" i="7"/>
  <c r="R339" i="7"/>
  <c r="N339" i="7"/>
  <c r="K339" i="7"/>
  <c r="J339" i="7"/>
  <c r="I339" i="7"/>
  <c r="E339" i="7"/>
  <c r="B339" i="7"/>
  <c r="N70" i="24"/>
  <c r="N69" i="24"/>
  <c r="N68" i="24"/>
  <c r="N67" i="24"/>
  <c r="N66" i="24"/>
  <c r="N65" i="24"/>
  <c r="N64" i="24"/>
  <c r="N63" i="24"/>
  <c r="N62" i="24"/>
  <c r="N61" i="24"/>
  <c r="N60" i="24"/>
  <c r="P59" i="24"/>
  <c r="O59" i="24"/>
  <c r="N59" i="24"/>
  <c r="X351" i="7"/>
  <c r="W351" i="7"/>
  <c r="V351" i="7"/>
  <c r="U351" i="7"/>
  <c r="P351" i="7"/>
  <c r="O351" i="7"/>
  <c r="M351" i="7"/>
  <c r="L351" i="7"/>
  <c r="G351" i="7"/>
  <c r="F351" i="7"/>
  <c r="D351" i="7"/>
  <c r="C351" i="7"/>
  <c r="F9" i="17"/>
  <c r="G8" i="16"/>
  <c r="G9" i="16"/>
  <c r="G10" i="16"/>
  <c r="G11" i="16"/>
  <c r="G12" i="16"/>
  <c r="G13" i="16"/>
  <c r="G14" i="16"/>
  <c r="G15" i="16"/>
  <c r="G7" i="16"/>
  <c r="I6" i="16"/>
  <c r="H6" i="16"/>
  <c r="G6" i="16"/>
  <c r="C6" i="16"/>
  <c r="X332" i="7"/>
  <c r="W332" i="7"/>
  <c r="V332" i="7"/>
  <c r="U332" i="7"/>
  <c r="P332" i="7"/>
  <c r="O332" i="7"/>
  <c r="M332" i="7"/>
  <c r="L332" i="7"/>
  <c r="G332" i="7"/>
  <c r="F332" i="7"/>
  <c r="D332" i="7"/>
  <c r="C332" i="7"/>
  <c r="T331" i="7"/>
  <c r="S331" i="7"/>
  <c r="R331" i="7"/>
  <c r="N331" i="7"/>
  <c r="K331" i="7"/>
  <c r="J331" i="7"/>
  <c r="I331" i="7"/>
  <c r="H331" i="7"/>
  <c r="E331" i="7"/>
  <c r="B331" i="7"/>
  <c r="T330" i="7"/>
  <c r="S330" i="7"/>
  <c r="R330" i="7"/>
  <c r="N330" i="7"/>
  <c r="K330" i="7"/>
  <c r="J330" i="7"/>
  <c r="H330" i="7"/>
  <c r="I330" i="7"/>
  <c r="E330" i="7"/>
  <c r="B330" i="7"/>
  <c r="T329" i="7"/>
  <c r="S329" i="7"/>
  <c r="R329" i="7"/>
  <c r="N329" i="7"/>
  <c r="K329" i="7"/>
  <c r="J329" i="7"/>
  <c r="I329" i="7"/>
  <c r="E329" i="7"/>
  <c r="B329" i="7"/>
  <c r="T328" i="7"/>
  <c r="S328" i="7"/>
  <c r="R328" i="7"/>
  <c r="N328" i="7"/>
  <c r="K328" i="7"/>
  <c r="J328" i="7"/>
  <c r="I328" i="7"/>
  <c r="E328" i="7"/>
  <c r="B328" i="7"/>
  <c r="T327" i="7"/>
  <c r="S327" i="7"/>
  <c r="R327" i="7"/>
  <c r="Q327" i="7"/>
  <c r="N327" i="7"/>
  <c r="K327" i="7"/>
  <c r="J327" i="7"/>
  <c r="I327" i="7"/>
  <c r="E327" i="7"/>
  <c r="B327" i="7"/>
  <c r="T326" i="7"/>
  <c r="S326" i="7"/>
  <c r="Q326" i="7"/>
  <c r="Q332" i="7"/>
  <c r="R326" i="7"/>
  <c r="N326" i="7"/>
  <c r="K326" i="7"/>
  <c r="J326" i="7"/>
  <c r="I326" i="7"/>
  <c r="E326" i="7"/>
  <c r="B326" i="7"/>
  <c r="T325" i="7"/>
  <c r="T332" i="7"/>
  <c r="S325" i="7"/>
  <c r="R325" i="7"/>
  <c r="N325" i="7"/>
  <c r="K325" i="7"/>
  <c r="J325" i="7"/>
  <c r="I325" i="7"/>
  <c r="E325" i="7"/>
  <c r="B325" i="7"/>
  <c r="B332" i="7"/>
  <c r="T324" i="7"/>
  <c r="S324" i="7"/>
  <c r="R324" i="7"/>
  <c r="N324" i="7"/>
  <c r="K324" i="7"/>
  <c r="J324" i="7"/>
  <c r="I324" i="7"/>
  <c r="E324" i="7"/>
  <c r="E332" i="7"/>
  <c r="B324" i="7"/>
  <c r="T323" i="7"/>
  <c r="S323" i="7"/>
  <c r="R323" i="7"/>
  <c r="N323" i="7"/>
  <c r="K323" i="7"/>
  <c r="J323" i="7"/>
  <c r="I323" i="7"/>
  <c r="H323" i="7"/>
  <c r="E323" i="7"/>
  <c r="B323" i="7"/>
  <c r="T322" i="7"/>
  <c r="S322" i="7"/>
  <c r="R322" i="7"/>
  <c r="N322" i="7"/>
  <c r="K322" i="7"/>
  <c r="J322" i="7"/>
  <c r="J332" i="7"/>
  <c r="I322" i="7"/>
  <c r="E322" i="7"/>
  <c r="B322" i="7"/>
  <c r="T321" i="7"/>
  <c r="S321" i="7"/>
  <c r="R321" i="7"/>
  <c r="N321" i="7"/>
  <c r="K321" i="7"/>
  <c r="J321" i="7"/>
  <c r="I321" i="7"/>
  <c r="E321" i="7"/>
  <c r="B321" i="7"/>
  <c r="T320" i="7"/>
  <c r="S320" i="7"/>
  <c r="R320" i="7"/>
  <c r="N320" i="7"/>
  <c r="N332" i="7"/>
  <c r="K320" i="7"/>
  <c r="J320" i="7"/>
  <c r="I320" i="7"/>
  <c r="E320" i="7"/>
  <c r="B320" i="7"/>
  <c r="E243" i="10"/>
  <c r="D243" i="10"/>
  <c r="C244" i="10"/>
  <c r="B243" i="10"/>
  <c r="B54" i="10"/>
  <c r="C254" i="10"/>
  <c r="C253" i="10"/>
  <c r="C252" i="10"/>
  <c r="C251" i="10"/>
  <c r="C250" i="10"/>
  <c r="C249" i="10"/>
  <c r="C248" i="10"/>
  <c r="C247" i="10"/>
  <c r="C246" i="10"/>
  <c r="C245" i="10"/>
  <c r="B89" i="24"/>
  <c r="B88" i="24"/>
  <c r="B87" i="24"/>
  <c r="B86" i="24"/>
  <c r="B85" i="24"/>
  <c r="B84" i="24"/>
  <c r="B83" i="24"/>
  <c r="B82" i="24"/>
  <c r="E70" i="24"/>
  <c r="E69" i="24"/>
  <c r="E68" i="24"/>
  <c r="E67" i="24"/>
  <c r="E66" i="24"/>
  <c r="E65" i="24"/>
  <c r="E64" i="24"/>
  <c r="E63" i="24"/>
  <c r="E62" i="24"/>
  <c r="E61" i="24"/>
  <c r="E60" i="24"/>
  <c r="G59" i="24"/>
  <c r="F59" i="24"/>
  <c r="E59" i="24"/>
  <c r="D59" i="24"/>
  <c r="C59" i="24"/>
  <c r="N55" i="24"/>
  <c r="N54" i="24"/>
  <c r="N53" i="24"/>
  <c r="N52" i="24"/>
  <c r="N51" i="24"/>
  <c r="K51" i="24"/>
  <c r="N50" i="24"/>
  <c r="K50" i="24"/>
  <c r="N49" i="24"/>
  <c r="K49" i="24"/>
  <c r="N48" i="24"/>
  <c r="K48" i="24"/>
  <c r="N47" i="24"/>
  <c r="K47" i="24"/>
  <c r="N46" i="24"/>
  <c r="K46" i="24"/>
  <c r="N45" i="24"/>
  <c r="K45" i="24"/>
  <c r="P44" i="24"/>
  <c r="O44" i="24"/>
  <c r="N44" i="24"/>
  <c r="M44" i="24"/>
  <c r="K44" i="24"/>
  <c r="L44" i="24"/>
  <c r="H51" i="24"/>
  <c r="H50" i="24"/>
  <c r="H49" i="24"/>
  <c r="H48" i="24"/>
  <c r="H47" i="24"/>
  <c r="H46" i="24"/>
  <c r="H45" i="24"/>
  <c r="J44" i="24"/>
  <c r="I44" i="24"/>
  <c r="N100" i="24"/>
  <c r="K100" i="24"/>
  <c r="H100" i="24"/>
  <c r="E100" i="24"/>
  <c r="N99" i="24"/>
  <c r="K99" i="24"/>
  <c r="H99" i="24"/>
  <c r="E99" i="24"/>
  <c r="N98" i="24"/>
  <c r="K98" i="24"/>
  <c r="H98" i="24"/>
  <c r="E98" i="24"/>
  <c r="N97" i="24"/>
  <c r="K97" i="24"/>
  <c r="H97" i="24"/>
  <c r="E97" i="24"/>
  <c r="N96" i="24"/>
  <c r="K96" i="24"/>
  <c r="H96" i="24"/>
  <c r="E96" i="24"/>
  <c r="N95" i="24"/>
  <c r="K95" i="24"/>
  <c r="H95" i="24"/>
  <c r="E95" i="24"/>
  <c r="N94" i="24"/>
  <c r="K94" i="24"/>
  <c r="H94" i="24"/>
  <c r="E94" i="24"/>
  <c r="N93" i="24"/>
  <c r="M93" i="24"/>
  <c r="K93" i="24"/>
  <c r="L93" i="24"/>
  <c r="H93" i="24"/>
  <c r="G93" i="24"/>
  <c r="F93" i="24"/>
  <c r="E93" i="24"/>
  <c r="F12" i="18"/>
  <c r="D14" i="18"/>
  <c r="D13" i="18"/>
  <c r="D12" i="18"/>
  <c r="F15" i="18"/>
  <c r="E15" i="18"/>
  <c r="D17" i="18"/>
  <c r="D16" i="18"/>
  <c r="D15" i="18"/>
  <c r="G15" i="18"/>
  <c r="C15" i="18"/>
  <c r="K84" i="23"/>
  <c r="H84" i="23"/>
  <c r="E84" i="23"/>
  <c r="B84" i="23"/>
  <c r="K83" i="23"/>
  <c r="H83" i="23"/>
  <c r="E83" i="23"/>
  <c r="B83" i="23"/>
  <c r="K82" i="23"/>
  <c r="H82" i="23"/>
  <c r="E82" i="23"/>
  <c r="B82" i="23"/>
  <c r="K81" i="23"/>
  <c r="H81" i="23"/>
  <c r="E81" i="23"/>
  <c r="B81" i="23"/>
  <c r="K80" i="23"/>
  <c r="H80" i="23"/>
  <c r="E80" i="23"/>
  <c r="B80" i="23"/>
  <c r="K79" i="23"/>
  <c r="H79" i="23"/>
  <c r="E79" i="23"/>
  <c r="B79" i="23"/>
  <c r="K78" i="23"/>
  <c r="H78" i="23"/>
  <c r="E78" i="23"/>
  <c r="B78" i="23"/>
  <c r="K77" i="23"/>
  <c r="H77" i="23"/>
  <c r="E77" i="23"/>
  <c r="B77" i="23"/>
  <c r="K76" i="23"/>
  <c r="H76" i="23"/>
  <c r="E76" i="23"/>
  <c r="B76" i="23"/>
  <c r="K75" i="23"/>
  <c r="H75" i="23"/>
  <c r="E75" i="23"/>
  <c r="B75" i="23"/>
  <c r="K74" i="23"/>
  <c r="H74" i="23"/>
  <c r="E74" i="23"/>
  <c r="B74" i="23"/>
  <c r="K73" i="23"/>
  <c r="H73" i="23"/>
  <c r="E73" i="23"/>
  <c r="B73" i="23"/>
  <c r="K72" i="23"/>
  <c r="H72" i="23"/>
  <c r="E72" i="23"/>
  <c r="B72" i="23"/>
  <c r="K71" i="23"/>
  <c r="H71" i="23"/>
  <c r="E71" i="23"/>
  <c r="E69" i="23"/>
  <c r="B71" i="23"/>
  <c r="K70" i="23"/>
  <c r="K69" i="23"/>
  <c r="H70" i="23"/>
  <c r="H69" i="23"/>
  <c r="E70" i="23"/>
  <c r="B70" i="23"/>
  <c r="M69" i="23"/>
  <c r="M61" i="23"/>
  <c r="L69" i="23"/>
  <c r="J69" i="23"/>
  <c r="I69" i="23"/>
  <c r="G69" i="23"/>
  <c r="G61" i="23"/>
  <c r="F69" i="23"/>
  <c r="D69" i="23"/>
  <c r="C69" i="23"/>
  <c r="K68" i="23"/>
  <c r="H68" i="23"/>
  <c r="E68" i="23"/>
  <c r="B68" i="23"/>
  <c r="K67" i="23"/>
  <c r="H67" i="23"/>
  <c r="E67" i="23"/>
  <c r="E65" i="23"/>
  <c r="B67" i="23"/>
  <c r="K66" i="23"/>
  <c r="K65" i="23"/>
  <c r="H66" i="23"/>
  <c r="H65" i="23"/>
  <c r="E66" i="23"/>
  <c r="B66" i="23"/>
  <c r="B65" i="23"/>
  <c r="M65" i="23"/>
  <c r="L65" i="23"/>
  <c r="J65" i="23"/>
  <c r="I65" i="23"/>
  <c r="I61" i="23"/>
  <c r="G65" i="23"/>
  <c r="F65" i="23"/>
  <c r="D65" i="23"/>
  <c r="D61" i="23"/>
  <c r="B61" i="23"/>
  <c r="C65" i="23"/>
  <c r="K64" i="23"/>
  <c r="H64" i="23"/>
  <c r="E64" i="23"/>
  <c r="E62" i="23"/>
  <c r="B64" i="23"/>
  <c r="K63" i="23"/>
  <c r="K62" i="23"/>
  <c r="H63" i="23"/>
  <c r="H62" i="23"/>
  <c r="E63" i="23"/>
  <c r="B63" i="23"/>
  <c r="B62" i="23"/>
  <c r="M62" i="23"/>
  <c r="L62" i="23"/>
  <c r="J62" i="23"/>
  <c r="J61" i="23"/>
  <c r="I62" i="23"/>
  <c r="G62" i="23"/>
  <c r="F62" i="23"/>
  <c r="F61" i="23"/>
  <c r="E61" i="23"/>
  <c r="D62" i="23"/>
  <c r="C62" i="23"/>
  <c r="C61" i="23"/>
  <c r="Q55" i="23"/>
  <c r="N55" i="23"/>
  <c r="K55" i="23"/>
  <c r="H55" i="23"/>
  <c r="E55" i="23"/>
  <c r="B55" i="23"/>
  <c r="Q54" i="23"/>
  <c r="N54" i="23"/>
  <c r="K54" i="23"/>
  <c r="H54" i="23"/>
  <c r="E54" i="23"/>
  <c r="B54" i="23"/>
  <c r="Q53" i="23"/>
  <c r="N53" i="23"/>
  <c r="K53" i="23"/>
  <c r="H53" i="23"/>
  <c r="E53" i="23"/>
  <c r="B53" i="23"/>
  <c r="Q52" i="23"/>
  <c r="N52" i="23"/>
  <c r="K52" i="23"/>
  <c r="H52" i="23"/>
  <c r="E52" i="23"/>
  <c r="B52" i="23"/>
  <c r="Q51" i="23"/>
  <c r="N51" i="23"/>
  <c r="K51" i="23"/>
  <c r="H51" i="23"/>
  <c r="E51" i="23"/>
  <c r="B51" i="23"/>
  <c r="Q50" i="23"/>
  <c r="N50" i="23"/>
  <c r="K50" i="23"/>
  <c r="H50" i="23"/>
  <c r="E50" i="23"/>
  <c r="B50" i="23"/>
  <c r="Q49" i="23"/>
  <c r="N49" i="23"/>
  <c r="K49" i="23"/>
  <c r="H49" i="23"/>
  <c r="E49" i="23"/>
  <c r="B49" i="23"/>
  <c r="Q48" i="23"/>
  <c r="N48" i="23"/>
  <c r="K48" i="23"/>
  <c r="H48" i="23"/>
  <c r="E48" i="23"/>
  <c r="B48" i="23"/>
  <c r="Q47" i="23"/>
  <c r="N47" i="23"/>
  <c r="K47" i="23"/>
  <c r="H47" i="23"/>
  <c r="E47" i="23"/>
  <c r="B47" i="23"/>
  <c r="Q46" i="23"/>
  <c r="N46" i="23"/>
  <c r="K46" i="23"/>
  <c r="H46" i="23"/>
  <c r="E46" i="23"/>
  <c r="B46" i="23"/>
  <c r="Q45" i="23"/>
  <c r="N45" i="23"/>
  <c r="K45" i="23"/>
  <c r="H45" i="23"/>
  <c r="E45" i="23"/>
  <c r="B45" i="23"/>
  <c r="Q44" i="23"/>
  <c r="N44" i="23"/>
  <c r="K44" i="23"/>
  <c r="H44" i="23"/>
  <c r="E44" i="23"/>
  <c r="B44" i="23"/>
  <c r="Q43" i="23"/>
  <c r="N43" i="23"/>
  <c r="K43" i="23"/>
  <c r="H43" i="23"/>
  <c r="E43" i="23"/>
  <c r="E40" i="23"/>
  <c r="B43" i="23"/>
  <c r="Q42" i="23"/>
  <c r="N42" i="23"/>
  <c r="K42" i="23"/>
  <c r="H42" i="23"/>
  <c r="E42" i="23"/>
  <c r="B42" i="23"/>
  <c r="Q41" i="23"/>
  <c r="Q40" i="23"/>
  <c r="N41" i="23"/>
  <c r="N40" i="23"/>
  <c r="K41" i="23"/>
  <c r="H41" i="23"/>
  <c r="E41" i="23"/>
  <c r="B41" i="23"/>
  <c r="S40" i="23"/>
  <c r="R40" i="23"/>
  <c r="P40" i="23"/>
  <c r="O40" i="23"/>
  <c r="M40" i="23"/>
  <c r="L40" i="23"/>
  <c r="J40" i="23"/>
  <c r="I40" i="23"/>
  <c r="G40" i="23"/>
  <c r="F40" i="23"/>
  <c r="D40" i="23"/>
  <c r="C40" i="23"/>
  <c r="Q39" i="23"/>
  <c r="N39" i="23"/>
  <c r="K39" i="23"/>
  <c r="H39" i="23"/>
  <c r="E39" i="23"/>
  <c r="B39" i="23"/>
  <c r="Q38" i="23"/>
  <c r="N38" i="23"/>
  <c r="K38" i="23"/>
  <c r="H38" i="23"/>
  <c r="H36" i="23"/>
  <c r="E38" i="23"/>
  <c r="B38" i="23"/>
  <c r="Q37" i="23"/>
  <c r="N37" i="23"/>
  <c r="N36" i="23"/>
  <c r="K37" i="23"/>
  <c r="H37" i="23"/>
  <c r="E37" i="23"/>
  <c r="E36" i="23"/>
  <c r="B37" i="23"/>
  <c r="B36" i="23"/>
  <c r="S36" i="23"/>
  <c r="S32" i="23"/>
  <c r="R36" i="23"/>
  <c r="P36" i="23"/>
  <c r="O36" i="23"/>
  <c r="M36" i="23"/>
  <c r="M32" i="23"/>
  <c r="L36" i="23"/>
  <c r="J36" i="23"/>
  <c r="I36" i="23"/>
  <c r="G36" i="23"/>
  <c r="G32" i="23"/>
  <c r="E32" i="23"/>
  <c r="F36" i="23"/>
  <c r="D36" i="23"/>
  <c r="C36" i="23"/>
  <c r="Q35" i="23"/>
  <c r="Q33" i="23"/>
  <c r="N35" i="23"/>
  <c r="K35" i="23"/>
  <c r="E35" i="23"/>
  <c r="E33" i="23"/>
  <c r="B35" i="23"/>
  <c r="Q34" i="23"/>
  <c r="N34" i="23"/>
  <c r="N33" i="23"/>
  <c r="K34" i="23"/>
  <c r="K33" i="23"/>
  <c r="H34" i="23"/>
  <c r="E34" i="23"/>
  <c r="B34" i="23"/>
  <c r="B33" i="23"/>
  <c r="S33" i="23"/>
  <c r="R33" i="23"/>
  <c r="R32" i="23"/>
  <c r="P33" i="23"/>
  <c r="P32" i="23"/>
  <c r="O33" i="23"/>
  <c r="M33" i="23"/>
  <c r="L33" i="23"/>
  <c r="I33" i="23"/>
  <c r="I32" i="23"/>
  <c r="G33" i="23"/>
  <c r="F33" i="23"/>
  <c r="F32" i="23"/>
  <c r="D33" i="23"/>
  <c r="D32" i="23"/>
  <c r="C33" i="23"/>
  <c r="Q28" i="23"/>
  <c r="N28" i="23"/>
  <c r="K28" i="23"/>
  <c r="H28" i="23"/>
  <c r="E28" i="23"/>
  <c r="D28" i="23"/>
  <c r="C28" i="23"/>
  <c r="Q27" i="23"/>
  <c r="N27" i="23"/>
  <c r="K27" i="23"/>
  <c r="H27" i="23"/>
  <c r="E27" i="23"/>
  <c r="D27" i="23"/>
  <c r="C27" i="23"/>
  <c r="B27" i="23"/>
  <c r="Q26" i="23"/>
  <c r="N26" i="23"/>
  <c r="K26" i="23"/>
  <c r="H26" i="23"/>
  <c r="E26" i="23"/>
  <c r="D26" i="23"/>
  <c r="C26" i="23"/>
  <c r="Q25" i="23"/>
  <c r="N25" i="23"/>
  <c r="K25" i="23"/>
  <c r="H25" i="23"/>
  <c r="E25" i="23"/>
  <c r="D25" i="23"/>
  <c r="C25" i="23"/>
  <c r="Q24" i="23"/>
  <c r="N24" i="23"/>
  <c r="K24" i="23"/>
  <c r="H24" i="23"/>
  <c r="E24" i="23"/>
  <c r="D24" i="23"/>
  <c r="B24" i="23"/>
  <c r="C24" i="23"/>
  <c r="Q23" i="23"/>
  <c r="N23" i="23"/>
  <c r="K23" i="23"/>
  <c r="H23" i="23"/>
  <c r="E23" i="23"/>
  <c r="D23" i="23"/>
  <c r="C23" i="23"/>
  <c r="B23" i="23"/>
  <c r="Q22" i="23"/>
  <c r="N22" i="23"/>
  <c r="K22" i="23"/>
  <c r="H22" i="23"/>
  <c r="E22" i="23"/>
  <c r="D22" i="23"/>
  <c r="C22" i="23"/>
  <c r="B22" i="23"/>
  <c r="Q21" i="23"/>
  <c r="Q13" i="23"/>
  <c r="N21" i="23"/>
  <c r="K21" i="23"/>
  <c r="H21" i="23"/>
  <c r="E21" i="23"/>
  <c r="D21" i="23"/>
  <c r="C21" i="23"/>
  <c r="Q20" i="23"/>
  <c r="N20" i="23"/>
  <c r="K20" i="23"/>
  <c r="H20" i="23"/>
  <c r="E20" i="23"/>
  <c r="D20" i="23"/>
  <c r="B20" i="23"/>
  <c r="C20" i="23"/>
  <c r="Q19" i="23"/>
  <c r="N19" i="23"/>
  <c r="K19" i="23"/>
  <c r="H19" i="23"/>
  <c r="E19" i="23"/>
  <c r="D19" i="23"/>
  <c r="C19" i="23"/>
  <c r="Q18" i="23"/>
  <c r="N18" i="23"/>
  <c r="K18" i="23"/>
  <c r="H18" i="23"/>
  <c r="E18" i="23"/>
  <c r="D18" i="23"/>
  <c r="C18" i="23"/>
  <c r="B18" i="23"/>
  <c r="Q17" i="23"/>
  <c r="N17" i="23"/>
  <c r="K17" i="23"/>
  <c r="H17" i="23"/>
  <c r="E17" i="23"/>
  <c r="D17" i="23"/>
  <c r="C17" i="23"/>
  <c r="Q16" i="23"/>
  <c r="N16" i="23"/>
  <c r="K16" i="23"/>
  <c r="H16" i="23"/>
  <c r="E16" i="23"/>
  <c r="E13" i="23"/>
  <c r="D16" i="23"/>
  <c r="B16" i="23"/>
  <c r="C16" i="23"/>
  <c r="Q15" i="23"/>
  <c r="N15" i="23"/>
  <c r="K15" i="23"/>
  <c r="H15" i="23"/>
  <c r="E15" i="23"/>
  <c r="D15" i="23"/>
  <c r="B15" i="23"/>
  <c r="C15" i="23"/>
  <c r="Q14" i="23"/>
  <c r="N14" i="23"/>
  <c r="K14" i="23"/>
  <c r="H14" i="23"/>
  <c r="E14" i="23"/>
  <c r="D14" i="23"/>
  <c r="C14" i="23"/>
  <c r="S13" i="23"/>
  <c r="R13" i="23"/>
  <c r="P13" i="23"/>
  <c r="O13" i="23"/>
  <c r="M13" i="23"/>
  <c r="L13" i="23"/>
  <c r="J13" i="23"/>
  <c r="I13" i="23"/>
  <c r="G13" i="23"/>
  <c r="F13" i="23"/>
  <c r="Q12" i="23"/>
  <c r="Q9" i="23"/>
  <c r="N12" i="23"/>
  <c r="K12" i="23"/>
  <c r="H12" i="23"/>
  <c r="E12" i="23"/>
  <c r="D12" i="23"/>
  <c r="C12" i="23"/>
  <c r="B12" i="23"/>
  <c r="Q11" i="23"/>
  <c r="N11" i="23"/>
  <c r="K11" i="23"/>
  <c r="H11" i="23"/>
  <c r="H9" i="23"/>
  <c r="E11" i="23"/>
  <c r="D11" i="23"/>
  <c r="C11" i="23"/>
  <c r="B11" i="23"/>
  <c r="Q10" i="23"/>
  <c r="N10" i="23"/>
  <c r="K10" i="23"/>
  <c r="H10" i="23"/>
  <c r="E10" i="23"/>
  <c r="D10" i="23"/>
  <c r="C10" i="23"/>
  <c r="S9" i="23"/>
  <c r="R9" i="23"/>
  <c r="P9" i="23"/>
  <c r="O9" i="23"/>
  <c r="M9" i="23"/>
  <c r="L9" i="23"/>
  <c r="J9" i="23"/>
  <c r="I9" i="23"/>
  <c r="G9" i="23"/>
  <c r="F9" i="23"/>
  <c r="Q8" i="23"/>
  <c r="Q6" i="23"/>
  <c r="N8" i="23"/>
  <c r="K8" i="23"/>
  <c r="H8" i="23"/>
  <c r="E8" i="23"/>
  <c r="C8" i="23"/>
  <c r="Q7" i="23"/>
  <c r="N7" i="23"/>
  <c r="N6" i="23"/>
  <c r="K7" i="23"/>
  <c r="K6" i="23"/>
  <c r="H7" i="23"/>
  <c r="H6" i="23"/>
  <c r="E7" i="23"/>
  <c r="D7" i="23"/>
  <c r="B7" i="23"/>
  <c r="C7" i="23"/>
  <c r="S6" i="23"/>
  <c r="R6" i="23"/>
  <c r="R5" i="23"/>
  <c r="P6" i="23"/>
  <c r="P5" i="23"/>
  <c r="O6" i="23"/>
  <c r="O5" i="23"/>
  <c r="N5" i="23"/>
  <c r="M6" i="23"/>
  <c r="L6" i="23"/>
  <c r="L5" i="23"/>
  <c r="K5" i="23"/>
  <c r="J6" i="23"/>
  <c r="I6" i="23"/>
  <c r="I5" i="23"/>
  <c r="H5" i="23"/>
  <c r="G6" i="23"/>
  <c r="F6" i="23"/>
  <c r="F5" i="23"/>
  <c r="E5" i="23"/>
  <c r="H61" i="23"/>
  <c r="S5" i="23"/>
  <c r="Q5" i="23"/>
  <c r="J5" i="23"/>
  <c r="G5" i="23"/>
  <c r="L61" i="23"/>
  <c r="B69" i="23"/>
  <c r="K40" i="23"/>
  <c r="L32" i="23"/>
  <c r="K32" i="23"/>
  <c r="N9" i="23"/>
  <c r="B14" i="23"/>
  <c r="B26" i="23"/>
  <c r="B19" i="23"/>
  <c r="C32" i="23"/>
  <c r="B32" i="23"/>
  <c r="O32" i="23"/>
  <c r="K36" i="23"/>
  <c r="C6" i="23"/>
  <c r="N13" i="23"/>
  <c r="B17" i="23"/>
  <c r="M5" i="23"/>
  <c r="B21" i="23"/>
  <c r="B25" i="23"/>
  <c r="B28" i="23"/>
  <c r="K9" i="23"/>
  <c r="C9" i="23"/>
  <c r="N32" i="23"/>
  <c r="G21" i="21"/>
  <c r="C21" i="21"/>
  <c r="K35" i="12"/>
  <c r="K12" i="12"/>
  <c r="K13" i="12"/>
  <c r="K14" i="12"/>
  <c r="K15" i="12"/>
  <c r="K11" i="12"/>
  <c r="O5" i="12"/>
  <c r="G35" i="12"/>
  <c r="H35" i="12"/>
  <c r="B35" i="12"/>
  <c r="O34" i="12"/>
  <c r="M34" i="12"/>
  <c r="L34" i="12"/>
  <c r="F34" i="12"/>
  <c r="B34" i="12"/>
  <c r="O33" i="12"/>
  <c r="K33" i="12"/>
  <c r="F33" i="12"/>
  <c r="B33" i="12"/>
  <c r="O32" i="12"/>
  <c r="K32" i="12"/>
  <c r="F32" i="12"/>
  <c r="B32" i="12"/>
  <c r="O31" i="12"/>
  <c r="K31" i="12"/>
  <c r="F31" i="12"/>
  <c r="B31" i="12"/>
  <c r="O30" i="12"/>
  <c r="K30" i="12"/>
  <c r="F30" i="12"/>
  <c r="D30" i="12"/>
  <c r="C30" i="12"/>
  <c r="O29" i="12"/>
  <c r="K29" i="12"/>
  <c r="H29" i="12"/>
  <c r="G29" i="12"/>
  <c r="B29" i="12"/>
  <c r="O28" i="12"/>
  <c r="M28" i="12"/>
  <c r="L28" i="12"/>
  <c r="F28" i="12"/>
  <c r="B28" i="12"/>
  <c r="Q27" i="12"/>
  <c r="P27" i="12"/>
  <c r="K27" i="12"/>
  <c r="F27" i="12"/>
  <c r="B27" i="12"/>
  <c r="O26" i="12"/>
  <c r="K26" i="12"/>
  <c r="F26" i="12"/>
  <c r="B26" i="12"/>
  <c r="O25" i="12"/>
  <c r="K25" i="12"/>
  <c r="F25" i="12"/>
  <c r="B25" i="12"/>
  <c r="O24" i="12"/>
  <c r="K24" i="12"/>
  <c r="F24" i="12"/>
  <c r="D24" i="12"/>
  <c r="C24" i="12"/>
  <c r="O23" i="12"/>
  <c r="K23" i="12"/>
  <c r="H23" i="12"/>
  <c r="G23" i="12"/>
  <c r="B23" i="12"/>
  <c r="O22" i="12"/>
  <c r="M22" i="12"/>
  <c r="L22" i="12"/>
  <c r="F22" i="12"/>
  <c r="B22" i="12"/>
  <c r="Q21" i="12"/>
  <c r="P21" i="12"/>
  <c r="K21" i="12"/>
  <c r="F21" i="12"/>
  <c r="B21" i="12"/>
  <c r="O20" i="12"/>
  <c r="K20" i="12"/>
  <c r="F20" i="12"/>
  <c r="B20" i="12"/>
  <c r="O19" i="12"/>
  <c r="K19" i="12"/>
  <c r="F19" i="12"/>
  <c r="B19" i="12"/>
  <c r="O18" i="12"/>
  <c r="K18" i="12"/>
  <c r="F18" i="12"/>
  <c r="D18" i="12"/>
  <c r="C18" i="12"/>
  <c r="O17" i="12"/>
  <c r="K17" i="12"/>
  <c r="H17" i="12"/>
  <c r="G17" i="12"/>
  <c r="B17" i="12"/>
  <c r="O16" i="12"/>
  <c r="M16" i="12"/>
  <c r="L16" i="12"/>
  <c r="F16" i="12"/>
  <c r="B16" i="12"/>
  <c r="Q15" i="12"/>
  <c r="P15" i="12"/>
  <c r="F15" i="12"/>
  <c r="B15" i="12"/>
  <c r="O14" i="12"/>
  <c r="F14" i="12"/>
  <c r="B14" i="12"/>
  <c r="O13" i="12"/>
  <c r="F13" i="12"/>
  <c r="B13" i="12"/>
  <c r="O12" i="12"/>
  <c r="F12" i="12"/>
  <c r="D12" i="12"/>
  <c r="C12" i="12"/>
  <c r="O11" i="12"/>
  <c r="H11" i="12"/>
  <c r="G11" i="12"/>
  <c r="B11" i="12"/>
  <c r="O10" i="12"/>
  <c r="M10" i="12"/>
  <c r="L10" i="12"/>
  <c r="F10" i="12"/>
  <c r="B10" i="12"/>
  <c r="Q9" i="12"/>
  <c r="P9" i="12"/>
  <c r="K9" i="12"/>
  <c r="F9" i="12"/>
  <c r="B9" i="12"/>
  <c r="O8" i="12"/>
  <c r="K8" i="12"/>
  <c r="F8" i="12"/>
  <c r="B8" i="12"/>
  <c r="O7" i="12"/>
  <c r="K7" i="12"/>
  <c r="F7" i="12"/>
  <c r="B7" i="12"/>
  <c r="O6" i="12"/>
  <c r="K6" i="12"/>
  <c r="F6" i="12"/>
  <c r="D6" i="12"/>
  <c r="C6" i="12"/>
  <c r="K5" i="12"/>
  <c r="H5" i="12"/>
  <c r="G5" i="12"/>
  <c r="K45" i="3"/>
  <c r="L45" i="3"/>
  <c r="I45" i="3"/>
  <c r="J47" i="3"/>
  <c r="J45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46" i="3"/>
  <c r="D10" i="3"/>
  <c r="T276" i="7"/>
  <c r="V276" i="7"/>
  <c r="U276" i="7"/>
  <c r="U295" i="7"/>
  <c r="T286" i="7"/>
  <c r="T295" i="7"/>
  <c r="R286" i="7"/>
  <c r="N276" i="7"/>
  <c r="C56" i="10"/>
  <c r="C57" i="10"/>
  <c r="C58" i="10"/>
  <c r="C59" i="10"/>
  <c r="C60" i="10"/>
  <c r="C61" i="10"/>
  <c r="C62" i="10"/>
  <c r="C63" i="10"/>
  <c r="C64" i="10"/>
  <c r="C65" i="10"/>
  <c r="C66" i="10"/>
  <c r="C67" i="10"/>
  <c r="C68" i="10"/>
  <c r="C69" i="10"/>
  <c r="C70" i="10"/>
  <c r="C71" i="10"/>
  <c r="C72" i="10"/>
  <c r="C73" i="10"/>
  <c r="C74" i="10"/>
  <c r="C75" i="10"/>
  <c r="C76" i="10"/>
  <c r="C77" i="10"/>
  <c r="C78" i="10"/>
  <c r="C79" i="10"/>
  <c r="C80" i="10"/>
  <c r="C81" i="10"/>
  <c r="C82" i="10"/>
  <c r="C83" i="10"/>
  <c r="C84" i="10"/>
  <c r="C85" i="10"/>
  <c r="C86" i="10"/>
  <c r="C55" i="10"/>
  <c r="D54" i="10"/>
  <c r="E54" i="10"/>
  <c r="X295" i="7"/>
  <c r="W295" i="7"/>
  <c r="V295" i="7"/>
  <c r="P295" i="7"/>
  <c r="O295" i="7"/>
  <c r="M295" i="7"/>
  <c r="L295" i="7"/>
  <c r="G295" i="7"/>
  <c r="F295" i="7"/>
  <c r="D295" i="7"/>
  <c r="C295" i="7"/>
  <c r="T294" i="7"/>
  <c r="S294" i="7"/>
  <c r="R294" i="7"/>
  <c r="N294" i="7"/>
  <c r="K294" i="7"/>
  <c r="J294" i="7"/>
  <c r="H294" i="7"/>
  <c r="I294" i="7"/>
  <c r="E294" i="7"/>
  <c r="B294" i="7"/>
  <c r="T293" i="7"/>
  <c r="S293" i="7"/>
  <c r="R293" i="7"/>
  <c r="N293" i="7"/>
  <c r="K293" i="7"/>
  <c r="J293" i="7"/>
  <c r="I293" i="7"/>
  <c r="E293" i="7"/>
  <c r="B293" i="7"/>
  <c r="T292" i="7"/>
  <c r="S292" i="7"/>
  <c r="R292" i="7"/>
  <c r="N292" i="7"/>
  <c r="N295" i="7"/>
  <c r="K292" i="7"/>
  <c r="J292" i="7"/>
  <c r="I292" i="7"/>
  <c r="E292" i="7"/>
  <c r="B292" i="7"/>
  <c r="T291" i="7"/>
  <c r="S291" i="7"/>
  <c r="R291" i="7"/>
  <c r="R295" i="7"/>
  <c r="N291" i="7"/>
  <c r="K291" i="7"/>
  <c r="J291" i="7"/>
  <c r="I291" i="7"/>
  <c r="E291" i="7"/>
  <c r="B291" i="7"/>
  <c r="T290" i="7"/>
  <c r="S290" i="7"/>
  <c r="Q290" i="7"/>
  <c r="R290" i="7"/>
  <c r="N290" i="7"/>
  <c r="K290" i="7"/>
  <c r="J290" i="7"/>
  <c r="I290" i="7"/>
  <c r="E290" i="7"/>
  <c r="B290" i="7"/>
  <c r="T289" i="7"/>
  <c r="S289" i="7"/>
  <c r="R289" i="7"/>
  <c r="N289" i="7"/>
  <c r="K289" i="7"/>
  <c r="J289" i="7"/>
  <c r="I289" i="7"/>
  <c r="E289" i="7"/>
  <c r="B289" i="7"/>
  <c r="B295" i="7"/>
  <c r="T288" i="7"/>
  <c r="S288" i="7"/>
  <c r="R288" i="7"/>
  <c r="N288" i="7"/>
  <c r="K288" i="7"/>
  <c r="J288" i="7"/>
  <c r="I288" i="7"/>
  <c r="E288" i="7"/>
  <c r="B288" i="7"/>
  <c r="T287" i="7"/>
  <c r="S287" i="7"/>
  <c r="R287" i="7"/>
  <c r="N287" i="7"/>
  <c r="K287" i="7"/>
  <c r="J287" i="7"/>
  <c r="I287" i="7"/>
  <c r="E287" i="7"/>
  <c r="B287" i="7"/>
  <c r="S286" i="7"/>
  <c r="N286" i="7"/>
  <c r="K286" i="7"/>
  <c r="J286" i="7"/>
  <c r="I286" i="7"/>
  <c r="E286" i="7"/>
  <c r="E295" i="7"/>
  <c r="B286" i="7"/>
  <c r="T285" i="7"/>
  <c r="S285" i="7"/>
  <c r="R285" i="7"/>
  <c r="N285" i="7"/>
  <c r="K285" i="7"/>
  <c r="J285" i="7"/>
  <c r="I285" i="7"/>
  <c r="I295" i="7"/>
  <c r="E285" i="7"/>
  <c r="B285" i="7"/>
  <c r="T284" i="7"/>
  <c r="S284" i="7"/>
  <c r="R284" i="7"/>
  <c r="N284" i="7"/>
  <c r="K284" i="7"/>
  <c r="J284" i="7"/>
  <c r="H284" i="7"/>
  <c r="I284" i="7"/>
  <c r="E284" i="7"/>
  <c r="B284" i="7"/>
  <c r="T283" i="7"/>
  <c r="S283" i="7"/>
  <c r="R283" i="7"/>
  <c r="N283" i="7"/>
  <c r="K283" i="7"/>
  <c r="K295" i="7"/>
  <c r="J283" i="7"/>
  <c r="I283" i="7"/>
  <c r="E283" i="7"/>
  <c r="B283" i="7"/>
  <c r="S133" i="10"/>
  <c r="S132" i="10"/>
  <c r="S131" i="10"/>
  <c r="S130" i="10"/>
  <c r="S129" i="10"/>
  <c r="S128" i="10"/>
  <c r="S127" i="10"/>
  <c r="S126" i="10"/>
  <c r="S125" i="10"/>
  <c r="S124" i="10"/>
  <c r="S123" i="10"/>
  <c r="S122" i="10"/>
  <c r="S121" i="10"/>
  <c r="S120" i="10"/>
  <c r="S119" i="10"/>
  <c r="S118" i="10"/>
  <c r="S117" i="10"/>
  <c r="S116" i="10"/>
  <c r="S115" i="10"/>
  <c r="S114" i="10"/>
  <c r="S113" i="10"/>
  <c r="S112" i="10"/>
  <c r="S111" i="10"/>
  <c r="S110" i="10"/>
  <c r="S109" i="10"/>
  <c r="S108" i="10"/>
  <c r="S107" i="10"/>
  <c r="S104" i="10"/>
  <c r="S103" i="10"/>
  <c r="S102" i="10"/>
  <c r="N101" i="10"/>
  <c r="O133" i="10"/>
  <c r="O132" i="10"/>
  <c r="O131" i="10"/>
  <c r="O130" i="10"/>
  <c r="O129" i="10"/>
  <c r="O128" i="10"/>
  <c r="O127" i="10"/>
  <c r="O126" i="10"/>
  <c r="O125" i="10"/>
  <c r="O124" i="10"/>
  <c r="O123" i="10"/>
  <c r="O122" i="10"/>
  <c r="O121" i="10"/>
  <c r="O120" i="10"/>
  <c r="O119" i="10"/>
  <c r="O118" i="10"/>
  <c r="O117" i="10"/>
  <c r="O116" i="10"/>
  <c r="O115" i="10"/>
  <c r="O114" i="10"/>
  <c r="O113" i="10"/>
  <c r="O112" i="10"/>
  <c r="O111" i="10"/>
  <c r="O110" i="10"/>
  <c r="O109" i="10"/>
  <c r="O108" i="10"/>
  <c r="O107" i="10"/>
  <c r="O106" i="10"/>
  <c r="O105" i="10"/>
  <c r="O104" i="10"/>
  <c r="O103" i="10"/>
  <c r="O102" i="10"/>
  <c r="O101" i="10"/>
  <c r="L78" i="12"/>
  <c r="M78" i="12"/>
  <c r="D9" i="3"/>
  <c r="G4" i="21"/>
  <c r="C4" i="21"/>
  <c r="G57" i="21"/>
  <c r="C57" i="21"/>
  <c r="G12" i="18"/>
  <c r="E12" i="18"/>
  <c r="C12" i="18"/>
  <c r="F11" i="18"/>
  <c r="F10" i="18"/>
  <c r="F9" i="18"/>
  <c r="G9" i="18"/>
  <c r="E9" i="18"/>
  <c r="D9" i="18"/>
  <c r="C9" i="18"/>
  <c r="F8" i="17"/>
  <c r="G48" i="16"/>
  <c r="G47" i="16"/>
  <c r="G46" i="16"/>
  <c r="G45" i="16"/>
  <c r="G44" i="16"/>
  <c r="G43" i="16"/>
  <c r="G42" i="16"/>
  <c r="G41" i="16"/>
  <c r="G40" i="16"/>
  <c r="G39" i="16"/>
  <c r="I39" i="16"/>
  <c r="H39" i="16"/>
  <c r="B15" i="16"/>
  <c r="B14" i="16"/>
  <c r="B13" i="16"/>
  <c r="B12" i="16"/>
  <c r="B11" i="16"/>
  <c r="B10" i="16"/>
  <c r="B6" i="16"/>
  <c r="B9" i="16"/>
  <c r="B8" i="16"/>
  <c r="B7" i="16"/>
  <c r="D6" i="16"/>
  <c r="K84" i="15"/>
  <c r="H84" i="15"/>
  <c r="E84" i="15"/>
  <c r="B84" i="15"/>
  <c r="K83" i="15"/>
  <c r="H83" i="15"/>
  <c r="E83" i="15"/>
  <c r="B83" i="15"/>
  <c r="K82" i="15"/>
  <c r="H82" i="15"/>
  <c r="E82" i="15"/>
  <c r="B82" i="15"/>
  <c r="K81" i="15"/>
  <c r="H81" i="15"/>
  <c r="E81" i="15"/>
  <c r="B81" i="15"/>
  <c r="K80" i="15"/>
  <c r="H80" i="15"/>
  <c r="E80" i="15"/>
  <c r="B80" i="15"/>
  <c r="K79" i="15"/>
  <c r="H79" i="15"/>
  <c r="E79" i="15"/>
  <c r="B79" i="15"/>
  <c r="K78" i="15"/>
  <c r="H78" i="15"/>
  <c r="E78" i="15"/>
  <c r="B78" i="15"/>
  <c r="K77" i="15"/>
  <c r="H77" i="15"/>
  <c r="E77" i="15"/>
  <c r="B77" i="15"/>
  <c r="K76" i="15"/>
  <c r="H76" i="15"/>
  <c r="E76" i="15"/>
  <c r="B76" i="15"/>
  <c r="K75" i="15"/>
  <c r="H75" i="15"/>
  <c r="E75" i="15"/>
  <c r="B75" i="15"/>
  <c r="K74" i="15"/>
  <c r="H74" i="15"/>
  <c r="E74" i="15"/>
  <c r="B74" i="15"/>
  <c r="K73" i="15"/>
  <c r="H73" i="15"/>
  <c r="E73" i="15"/>
  <c r="B73" i="15"/>
  <c r="K72" i="15"/>
  <c r="H72" i="15"/>
  <c r="E72" i="15"/>
  <c r="B72" i="15"/>
  <c r="B69" i="15"/>
  <c r="K71" i="15"/>
  <c r="K69" i="15"/>
  <c r="H71" i="15"/>
  <c r="E71" i="15"/>
  <c r="B71" i="15"/>
  <c r="K70" i="15"/>
  <c r="H70" i="15"/>
  <c r="H69" i="15"/>
  <c r="E70" i="15"/>
  <c r="E69" i="15"/>
  <c r="B70" i="15"/>
  <c r="M69" i="15"/>
  <c r="L69" i="15"/>
  <c r="J69" i="15"/>
  <c r="I69" i="15"/>
  <c r="G69" i="15"/>
  <c r="F69" i="15"/>
  <c r="D69" i="15"/>
  <c r="C69" i="15"/>
  <c r="K68" i="15"/>
  <c r="H68" i="15"/>
  <c r="E68" i="15"/>
  <c r="B68" i="15"/>
  <c r="K67" i="15"/>
  <c r="H67" i="15"/>
  <c r="E67" i="15"/>
  <c r="B67" i="15"/>
  <c r="B65" i="15"/>
  <c r="K66" i="15"/>
  <c r="K65" i="15"/>
  <c r="H66" i="15"/>
  <c r="H65" i="15"/>
  <c r="E66" i="15"/>
  <c r="E65" i="15"/>
  <c r="B66" i="15"/>
  <c r="M65" i="15"/>
  <c r="L65" i="15"/>
  <c r="J65" i="15"/>
  <c r="I65" i="15"/>
  <c r="I61" i="15"/>
  <c r="G65" i="15"/>
  <c r="F65" i="15"/>
  <c r="F61" i="15"/>
  <c r="D65" i="15"/>
  <c r="C65" i="15"/>
  <c r="K64" i="15"/>
  <c r="H64" i="15"/>
  <c r="E64" i="15"/>
  <c r="B64" i="15"/>
  <c r="K63" i="15"/>
  <c r="H63" i="15"/>
  <c r="E63" i="15"/>
  <c r="E62" i="15"/>
  <c r="B63" i="15"/>
  <c r="B62" i="15"/>
  <c r="M62" i="15"/>
  <c r="L62" i="15"/>
  <c r="J62" i="15"/>
  <c r="J61" i="15"/>
  <c r="I62" i="15"/>
  <c r="G62" i="15"/>
  <c r="G61" i="15"/>
  <c r="E61" i="15"/>
  <c r="F62" i="15"/>
  <c r="D62" i="15"/>
  <c r="D61" i="15"/>
  <c r="B61" i="15"/>
  <c r="C62" i="15"/>
  <c r="C61" i="15"/>
  <c r="M61" i="15"/>
  <c r="L61" i="15"/>
  <c r="Q55" i="15"/>
  <c r="N55" i="15"/>
  <c r="K55" i="15"/>
  <c r="H55" i="15"/>
  <c r="E55" i="15"/>
  <c r="B55" i="15"/>
  <c r="Q54" i="15"/>
  <c r="N54" i="15"/>
  <c r="K54" i="15"/>
  <c r="H54" i="15"/>
  <c r="E54" i="15"/>
  <c r="B54" i="15"/>
  <c r="Q53" i="15"/>
  <c r="N53" i="15"/>
  <c r="K53" i="15"/>
  <c r="H53" i="15"/>
  <c r="E53" i="15"/>
  <c r="B53" i="15"/>
  <c r="Q52" i="15"/>
  <c r="N52" i="15"/>
  <c r="K52" i="15"/>
  <c r="H52" i="15"/>
  <c r="E52" i="15"/>
  <c r="B52" i="15"/>
  <c r="Q51" i="15"/>
  <c r="N51" i="15"/>
  <c r="K51" i="15"/>
  <c r="H51" i="15"/>
  <c r="E51" i="15"/>
  <c r="B51" i="15"/>
  <c r="Q50" i="15"/>
  <c r="N50" i="15"/>
  <c r="K50" i="15"/>
  <c r="H50" i="15"/>
  <c r="E50" i="15"/>
  <c r="B50" i="15"/>
  <c r="Q49" i="15"/>
  <c r="N49" i="15"/>
  <c r="K49" i="15"/>
  <c r="H49" i="15"/>
  <c r="E49" i="15"/>
  <c r="B49" i="15"/>
  <c r="Q48" i="15"/>
  <c r="N48" i="15"/>
  <c r="K48" i="15"/>
  <c r="H48" i="15"/>
  <c r="E48" i="15"/>
  <c r="B48" i="15"/>
  <c r="Q47" i="15"/>
  <c r="N47" i="15"/>
  <c r="K47" i="15"/>
  <c r="H47" i="15"/>
  <c r="E47" i="15"/>
  <c r="B47" i="15"/>
  <c r="Q46" i="15"/>
  <c r="N46" i="15"/>
  <c r="K46" i="15"/>
  <c r="H46" i="15"/>
  <c r="E46" i="15"/>
  <c r="B46" i="15"/>
  <c r="Q45" i="15"/>
  <c r="N45" i="15"/>
  <c r="K45" i="15"/>
  <c r="H45" i="15"/>
  <c r="E45" i="15"/>
  <c r="B45" i="15"/>
  <c r="Q44" i="15"/>
  <c r="N44" i="15"/>
  <c r="K44" i="15"/>
  <c r="H44" i="15"/>
  <c r="E44" i="15"/>
  <c r="B44" i="15"/>
  <c r="Q43" i="15"/>
  <c r="N43" i="15"/>
  <c r="K43" i="15"/>
  <c r="H43" i="15"/>
  <c r="E43" i="15"/>
  <c r="B43" i="15"/>
  <c r="Q42" i="15"/>
  <c r="N42" i="15"/>
  <c r="K42" i="15"/>
  <c r="H42" i="15"/>
  <c r="H40" i="15"/>
  <c r="E42" i="15"/>
  <c r="B42" i="15"/>
  <c r="Q41" i="15"/>
  <c r="N41" i="15"/>
  <c r="K41" i="15"/>
  <c r="H41" i="15"/>
  <c r="E41" i="15"/>
  <c r="B41" i="15"/>
  <c r="B40" i="15"/>
  <c r="S40" i="15"/>
  <c r="R40" i="15"/>
  <c r="P40" i="15"/>
  <c r="O40" i="15"/>
  <c r="M40" i="15"/>
  <c r="L40" i="15"/>
  <c r="J40" i="15"/>
  <c r="I40" i="15"/>
  <c r="G40" i="15"/>
  <c r="F40" i="15"/>
  <c r="F32" i="15"/>
  <c r="D40" i="15"/>
  <c r="D32" i="15"/>
  <c r="C40" i="15"/>
  <c r="Q39" i="15"/>
  <c r="N39" i="15"/>
  <c r="K39" i="15"/>
  <c r="K36" i="15"/>
  <c r="H39" i="15"/>
  <c r="E39" i="15"/>
  <c r="B39" i="15"/>
  <c r="Q38" i="15"/>
  <c r="Q36" i="15"/>
  <c r="N38" i="15"/>
  <c r="K38" i="15"/>
  <c r="H38" i="15"/>
  <c r="E38" i="15"/>
  <c r="B38" i="15"/>
  <c r="Q37" i="15"/>
  <c r="N37" i="15"/>
  <c r="N36" i="15"/>
  <c r="K37" i="15"/>
  <c r="H37" i="15"/>
  <c r="H36" i="15"/>
  <c r="E37" i="15"/>
  <c r="B37" i="15"/>
  <c r="B36" i="15"/>
  <c r="S36" i="15"/>
  <c r="S32" i="15"/>
  <c r="R36" i="15"/>
  <c r="P36" i="15"/>
  <c r="O36" i="15"/>
  <c r="M36" i="15"/>
  <c r="L36" i="15"/>
  <c r="J36" i="15"/>
  <c r="I36" i="15"/>
  <c r="G36" i="15"/>
  <c r="F36" i="15"/>
  <c r="D36" i="15"/>
  <c r="C36" i="15"/>
  <c r="Q35" i="15"/>
  <c r="N35" i="15"/>
  <c r="K35" i="15"/>
  <c r="H35" i="15"/>
  <c r="E35" i="15"/>
  <c r="E33" i="15"/>
  <c r="B35" i="15"/>
  <c r="Q34" i="15"/>
  <c r="Q33" i="15"/>
  <c r="N34" i="15"/>
  <c r="N33" i="15"/>
  <c r="K34" i="15"/>
  <c r="K33" i="15"/>
  <c r="H34" i="15"/>
  <c r="H33" i="15"/>
  <c r="E34" i="15"/>
  <c r="B34" i="15"/>
  <c r="B33" i="15"/>
  <c r="S33" i="15"/>
  <c r="R33" i="15"/>
  <c r="R32" i="15"/>
  <c r="Q32" i="15"/>
  <c r="P33" i="15"/>
  <c r="P32" i="15"/>
  <c r="O33" i="15"/>
  <c r="O32" i="15"/>
  <c r="N32" i="15"/>
  <c r="M33" i="15"/>
  <c r="M32" i="15"/>
  <c r="L33" i="15"/>
  <c r="L32" i="15"/>
  <c r="J33" i="15"/>
  <c r="J32" i="15"/>
  <c r="I33" i="15"/>
  <c r="I32" i="15"/>
  <c r="H32" i="15"/>
  <c r="G33" i="15"/>
  <c r="G32" i="15"/>
  <c r="E32" i="15"/>
  <c r="F33" i="15"/>
  <c r="D33" i="15"/>
  <c r="C33" i="15"/>
  <c r="C32" i="15"/>
  <c r="Q28" i="15"/>
  <c r="N28" i="15"/>
  <c r="K28" i="15"/>
  <c r="H28" i="15"/>
  <c r="E28" i="15"/>
  <c r="D28" i="15"/>
  <c r="C28" i="15"/>
  <c r="B28" i="15"/>
  <c r="Q27" i="15"/>
  <c r="N27" i="15"/>
  <c r="K27" i="15"/>
  <c r="H27" i="15"/>
  <c r="E27" i="15"/>
  <c r="D27" i="15"/>
  <c r="C27" i="15"/>
  <c r="B27" i="15"/>
  <c r="Q26" i="15"/>
  <c r="N26" i="15"/>
  <c r="K26" i="15"/>
  <c r="H26" i="15"/>
  <c r="E26" i="15"/>
  <c r="D26" i="15"/>
  <c r="C26" i="15"/>
  <c r="B26" i="15"/>
  <c r="Q25" i="15"/>
  <c r="N25" i="15"/>
  <c r="K25" i="15"/>
  <c r="H25" i="15"/>
  <c r="E25" i="15"/>
  <c r="D25" i="15"/>
  <c r="C25" i="15"/>
  <c r="B25" i="15"/>
  <c r="Q24" i="15"/>
  <c r="N24" i="15"/>
  <c r="K24" i="15"/>
  <c r="H24" i="15"/>
  <c r="E24" i="15"/>
  <c r="D24" i="15"/>
  <c r="C24" i="15"/>
  <c r="B24" i="15"/>
  <c r="Q23" i="15"/>
  <c r="N23" i="15"/>
  <c r="K23" i="15"/>
  <c r="H23" i="15"/>
  <c r="E23" i="15"/>
  <c r="D23" i="15"/>
  <c r="C23" i="15"/>
  <c r="B23" i="15"/>
  <c r="Q22" i="15"/>
  <c r="N22" i="15"/>
  <c r="K22" i="15"/>
  <c r="H22" i="15"/>
  <c r="E22" i="15"/>
  <c r="D22" i="15"/>
  <c r="C22" i="15"/>
  <c r="B22" i="15"/>
  <c r="Q21" i="15"/>
  <c r="N21" i="15"/>
  <c r="K21" i="15"/>
  <c r="H21" i="15"/>
  <c r="E21" i="15"/>
  <c r="D21" i="15"/>
  <c r="C21" i="15"/>
  <c r="B21" i="15"/>
  <c r="Q20" i="15"/>
  <c r="N20" i="15"/>
  <c r="K20" i="15"/>
  <c r="H20" i="15"/>
  <c r="E20" i="15"/>
  <c r="D20" i="15"/>
  <c r="C20" i="15"/>
  <c r="B20" i="15"/>
  <c r="Q19" i="15"/>
  <c r="N19" i="15"/>
  <c r="K19" i="15"/>
  <c r="H19" i="15"/>
  <c r="E19" i="15"/>
  <c r="D19" i="15"/>
  <c r="C19" i="15"/>
  <c r="B19" i="15"/>
  <c r="Q18" i="15"/>
  <c r="N18" i="15"/>
  <c r="K18" i="15"/>
  <c r="H18" i="15"/>
  <c r="E18" i="15"/>
  <c r="D18" i="15"/>
  <c r="C18" i="15"/>
  <c r="B18" i="15"/>
  <c r="Q17" i="15"/>
  <c r="N17" i="15"/>
  <c r="K17" i="15"/>
  <c r="H17" i="15"/>
  <c r="E17" i="15"/>
  <c r="D17" i="15"/>
  <c r="C17" i="15"/>
  <c r="B17" i="15"/>
  <c r="Q16" i="15"/>
  <c r="N16" i="15"/>
  <c r="K16" i="15"/>
  <c r="H16" i="15"/>
  <c r="E16" i="15"/>
  <c r="D16" i="15"/>
  <c r="D13" i="15"/>
  <c r="C16" i="15"/>
  <c r="B16" i="15"/>
  <c r="Q15" i="15"/>
  <c r="Q13" i="15"/>
  <c r="N15" i="15"/>
  <c r="K15" i="15"/>
  <c r="H15" i="15"/>
  <c r="H13" i="15"/>
  <c r="E15" i="15"/>
  <c r="D15" i="15"/>
  <c r="C15" i="15"/>
  <c r="B15" i="15"/>
  <c r="Q14" i="15"/>
  <c r="N14" i="15"/>
  <c r="N13" i="15"/>
  <c r="K14" i="15"/>
  <c r="K13" i="15"/>
  <c r="H14" i="15"/>
  <c r="E14" i="15"/>
  <c r="E13" i="15"/>
  <c r="D14" i="15"/>
  <c r="C14" i="15"/>
  <c r="S13" i="15"/>
  <c r="R13" i="15"/>
  <c r="P13" i="15"/>
  <c r="O13" i="15"/>
  <c r="M13" i="15"/>
  <c r="M5" i="15"/>
  <c r="L13" i="15"/>
  <c r="J13" i="15"/>
  <c r="I13" i="15"/>
  <c r="G13" i="15"/>
  <c r="F13" i="15"/>
  <c r="Q12" i="15"/>
  <c r="N12" i="15"/>
  <c r="K12" i="15"/>
  <c r="H12" i="15"/>
  <c r="E12" i="15"/>
  <c r="D12" i="15"/>
  <c r="D9" i="15"/>
  <c r="C12" i="15"/>
  <c r="B12" i="15"/>
  <c r="Q11" i="15"/>
  <c r="N11" i="15"/>
  <c r="K11" i="15"/>
  <c r="H11" i="15"/>
  <c r="E11" i="15"/>
  <c r="D11" i="15"/>
  <c r="C11" i="15"/>
  <c r="C9" i="15"/>
  <c r="Q10" i="15"/>
  <c r="Q9" i="15"/>
  <c r="N10" i="15"/>
  <c r="N9" i="15"/>
  <c r="K10" i="15"/>
  <c r="K9" i="15"/>
  <c r="H10" i="15"/>
  <c r="H9" i="15"/>
  <c r="E10" i="15"/>
  <c r="E9" i="15"/>
  <c r="D10" i="15"/>
  <c r="C10" i="15"/>
  <c r="S9" i="15"/>
  <c r="R9" i="15"/>
  <c r="P9" i="15"/>
  <c r="O9" i="15"/>
  <c r="M9" i="15"/>
  <c r="L9" i="15"/>
  <c r="J9" i="15"/>
  <c r="I9" i="15"/>
  <c r="G9" i="15"/>
  <c r="F9" i="15"/>
  <c r="Q8" i="15"/>
  <c r="N8" i="15"/>
  <c r="K8" i="15"/>
  <c r="H8" i="15"/>
  <c r="E8" i="15"/>
  <c r="D8" i="15"/>
  <c r="C8" i="15"/>
  <c r="Q7" i="15"/>
  <c r="Q6" i="15"/>
  <c r="N7" i="15"/>
  <c r="K7" i="15"/>
  <c r="K6" i="15"/>
  <c r="H7" i="15"/>
  <c r="H6" i="15"/>
  <c r="E7" i="15"/>
  <c r="E6" i="15"/>
  <c r="D7" i="15"/>
  <c r="D6" i="15"/>
  <c r="C7" i="15"/>
  <c r="S6" i="15"/>
  <c r="R6" i="15"/>
  <c r="R5" i="15"/>
  <c r="Q5" i="15"/>
  <c r="P6" i="15"/>
  <c r="P5" i="15"/>
  <c r="O6" i="15"/>
  <c r="M6" i="15"/>
  <c r="L6" i="15"/>
  <c r="L5" i="15"/>
  <c r="K5" i="15"/>
  <c r="J6" i="15"/>
  <c r="I6" i="15"/>
  <c r="I5" i="15"/>
  <c r="G6" i="15"/>
  <c r="G5" i="15"/>
  <c r="F6" i="15"/>
  <c r="F5" i="15"/>
  <c r="E5" i="15"/>
  <c r="K87" i="14"/>
  <c r="H87" i="14"/>
  <c r="E87" i="14"/>
  <c r="B87" i="14"/>
  <c r="K86" i="14"/>
  <c r="H86" i="14"/>
  <c r="E86" i="14"/>
  <c r="B86" i="14"/>
  <c r="K85" i="14"/>
  <c r="H85" i="14"/>
  <c r="E85" i="14"/>
  <c r="B85" i="14"/>
  <c r="K84" i="14"/>
  <c r="H84" i="14"/>
  <c r="E84" i="14"/>
  <c r="B84" i="14"/>
  <c r="K83" i="14"/>
  <c r="H83" i="14"/>
  <c r="E83" i="14"/>
  <c r="B83" i="14"/>
  <c r="K82" i="14"/>
  <c r="H82" i="14"/>
  <c r="E82" i="14"/>
  <c r="B82" i="14"/>
  <c r="K81" i="14"/>
  <c r="H81" i="14"/>
  <c r="E81" i="14"/>
  <c r="B81" i="14"/>
  <c r="K80" i="14"/>
  <c r="H80" i="14"/>
  <c r="E80" i="14"/>
  <c r="B80" i="14"/>
  <c r="K79" i="14"/>
  <c r="H79" i="14"/>
  <c r="E79" i="14"/>
  <c r="B79" i="14"/>
  <c r="K78" i="14"/>
  <c r="H78" i="14"/>
  <c r="E78" i="14"/>
  <c r="B78" i="14"/>
  <c r="K77" i="14"/>
  <c r="H77" i="14"/>
  <c r="E77" i="14"/>
  <c r="B77" i="14"/>
  <c r="K76" i="14"/>
  <c r="H76" i="14"/>
  <c r="E76" i="14"/>
  <c r="B76" i="14"/>
  <c r="K75" i="14"/>
  <c r="H75" i="14"/>
  <c r="E75" i="14"/>
  <c r="B75" i="14"/>
  <c r="B72" i="14"/>
  <c r="K74" i="14"/>
  <c r="H74" i="14"/>
  <c r="E74" i="14"/>
  <c r="B74" i="14"/>
  <c r="K73" i="14"/>
  <c r="H73" i="14"/>
  <c r="E73" i="14"/>
  <c r="B73" i="14"/>
  <c r="M72" i="14"/>
  <c r="L72" i="14"/>
  <c r="J72" i="14"/>
  <c r="I72" i="14"/>
  <c r="G72" i="14"/>
  <c r="F72" i="14"/>
  <c r="D72" i="14"/>
  <c r="C72" i="14"/>
  <c r="K71" i="14"/>
  <c r="H71" i="14"/>
  <c r="E71" i="14"/>
  <c r="B71" i="14"/>
  <c r="B68" i="14"/>
  <c r="K70" i="14"/>
  <c r="H70" i="14"/>
  <c r="E70" i="14"/>
  <c r="B70" i="14"/>
  <c r="K69" i="14"/>
  <c r="H69" i="14"/>
  <c r="E69" i="14"/>
  <c r="E68" i="14"/>
  <c r="B69" i="14"/>
  <c r="M68" i="14"/>
  <c r="L68" i="14"/>
  <c r="J68" i="14"/>
  <c r="I68" i="14"/>
  <c r="G68" i="14"/>
  <c r="F68" i="14"/>
  <c r="D68" i="14"/>
  <c r="C68" i="14"/>
  <c r="K67" i="14"/>
  <c r="H67" i="14"/>
  <c r="E67" i="14"/>
  <c r="B67" i="14"/>
  <c r="B64" i="14"/>
  <c r="K66" i="14"/>
  <c r="H66" i="14"/>
  <c r="H64" i="14"/>
  <c r="E66" i="14"/>
  <c r="B66" i="14"/>
  <c r="K65" i="14"/>
  <c r="K64" i="14"/>
  <c r="H65" i="14"/>
  <c r="E65" i="14"/>
  <c r="E64" i="14"/>
  <c r="B65" i="14"/>
  <c r="M64" i="14"/>
  <c r="L64" i="14"/>
  <c r="J64" i="14"/>
  <c r="I64" i="14"/>
  <c r="G64" i="14"/>
  <c r="F64" i="14"/>
  <c r="D64" i="14"/>
  <c r="C64" i="14"/>
  <c r="K63" i="14"/>
  <c r="H63" i="14"/>
  <c r="E63" i="14"/>
  <c r="B63" i="14"/>
  <c r="Q57" i="14"/>
  <c r="N57" i="14"/>
  <c r="K57" i="14"/>
  <c r="H57" i="14"/>
  <c r="E57" i="14"/>
  <c r="B57" i="14"/>
  <c r="Q56" i="14"/>
  <c r="N56" i="14"/>
  <c r="K56" i="14"/>
  <c r="H56" i="14"/>
  <c r="E56" i="14"/>
  <c r="B56" i="14"/>
  <c r="Q55" i="14"/>
  <c r="N55" i="14"/>
  <c r="K55" i="14"/>
  <c r="H55" i="14"/>
  <c r="E55" i="14"/>
  <c r="B55" i="14"/>
  <c r="Q54" i="14"/>
  <c r="N54" i="14"/>
  <c r="K54" i="14"/>
  <c r="H54" i="14"/>
  <c r="E54" i="14"/>
  <c r="B54" i="14"/>
  <c r="Q53" i="14"/>
  <c r="N53" i="14"/>
  <c r="K53" i="14"/>
  <c r="H53" i="14"/>
  <c r="E53" i="14"/>
  <c r="B53" i="14"/>
  <c r="Q52" i="14"/>
  <c r="N52" i="14"/>
  <c r="K52" i="14"/>
  <c r="H52" i="14"/>
  <c r="E52" i="14"/>
  <c r="B52" i="14"/>
  <c r="Q51" i="14"/>
  <c r="N51" i="14"/>
  <c r="K51" i="14"/>
  <c r="H51" i="14"/>
  <c r="E51" i="14"/>
  <c r="B51" i="14"/>
  <c r="Q50" i="14"/>
  <c r="N50" i="14"/>
  <c r="K50" i="14"/>
  <c r="H50" i="14"/>
  <c r="E50" i="14"/>
  <c r="B50" i="14"/>
  <c r="Q49" i="14"/>
  <c r="N49" i="14"/>
  <c r="K49" i="14"/>
  <c r="H49" i="14"/>
  <c r="E49" i="14"/>
  <c r="B49" i="14"/>
  <c r="Q48" i="14"/>
  <c r="N48" i="14"/>
  <c r="K48" i="14"/>
  <c r="H48" i="14"/>
  <c r="E48" i="14"/>
  <c r="B48" i="14"/>
  <c r="Q47" i="14"/>
  <c r="N47" i="14"/>
  <c r="K47" i="14"/>
  <c r="H47" i="14"/>
  <c r="E47" i="14"/>
  <c r="B47" i="14"/>
  <c r="Q46" i="14"/>
  <c r="N46" i="14"/>
  <c r="K46" i="14"/>
  <c r="H46" i="14"/>
  <c r="E46" i="14"/>
  <c r="B46" i="14"/>
  <c r="Q45" i="14"/>
  <c r="N45" i="14"/>
  <c r="K45" i="14"/>
  <c r="H45" i="14"/>
  <c r="E45" i="14"/>
  <c r="E42" i="14"/>
  <c r="B45" i="14"/>
  <c r="Q44" i="14"/>
  <c r="N44" i="14"/>
  <c r="K44" i="14"/>
  <c r="H44" i="14"/>
  <c r="E44" i="14"/>
  <c r="B44" i="14"/>
  <c r="Q43" i="14"/>
  <c r="Q42" i="14"/>
  <c r="N43" i="14"/>
  <c r="N42" i="14"/>
  <c r="K43" i="14"/>
  <c r="H43" i="14"/>
  <c r="E43" i="14"/>
  <c r="B43" i="14"/>
  <c r="B42" i="14"/>
  <c r="S42" i="14"/>
  <c r="R42" i="14"/>
  <c r="P42" i="14"/>
  <c r="O42" i="14"/>
  <c r="M42" i="14"/>
  <c r="L42" i="14"/>
  <c r="J42" i="14"/>
  <c r="I42" i="14"/>
  <c r="G42" i="14"/>
  <c r="F42" i="14"/>
  <c r="D42" i="14"/>
  <c r="C42" i="14"/>
  <c r="Q41" i="14"/>
  <c r="N41" i="14"/>
  <c r="K41" i="14"/>
  <c r="H41" i="14"/>
  <c r="E41" i="14"/>
  <c r="B41" i="14"/>
  <c r="Q40" i="14"/>
  <c r="N40" i="14"/>
  <c r="K40" i="14"/>
  <c r="H40" i="14"/>
  <c r="E40" i="14"/>
  <c r="E38" i="14"/>
  <c r="B40" i="14"/>
  <c r="Q39" i="14"/>
  <c r="Q38" i="14"/>
  <c r="N39" i="14"/>
  <c r="N38" i="14"/>
  <c r="K39" i="14"/>
  <c r="K38" i="14"/>
  <c r="H39" i="14"/>
  <c r="H38" i="14"/>
  <c r="E39" i="14"/>
  <c r="B39" i="14"/>
  <c r="S38" i="14"/>
  <c r="R38" i="14"/>
  <c r="P38" i="14"/>
  <c r="O38" i="14"/>
  <c r="M38" i="14"/>
  <c r="L38" i="14"/>
  <c r="J38" i="14"/>
  <c r="I38" i="14"/>
  <c r="G38" i="14"/>
  <c r="F38" i="14"/>
  <c r="D38" i="14"/>
  <c r="C38" i="14"/>
  <c r="Q37" i="14"/>
  <c r="N37" i="14"/>
  <c r="K37" i="14"/>
  <c r="H37" i="14"/>
  <c r="E37" i="14"/>
  <c r="B37" i="14"/>
  <c r="Q36" i="14"/>
  <c r="N36" i="14"/>
  <c r="N34" i="14"/>
  <c r="K36" i="14"/>
  <c r="H36" i="14"/>
  <c r="E36" i="14"/>
  <c r="B36" i="14"/>
  <c r="Q35" i="14"/>
  <c r="Q34" i="14"/>
  <c r="N35" i="14"/>
  <c r="K35" i="14"/>
  <c r="K34" i="14"/>
  <c r="H35" i="14"/>
  <c r="H34" i="14"/>
  <c r="E35" i="14"/>
  <c r="E34" i="14"/>
  <c r="B35" i="14"/>
  <c r="S34" i="14"/>
  <c r="R34" i="14"/>
  <c r="P34" i="14"/>
  <c r="O34" i="14"/>
  <c r="M34" i="14"/>
  <c r="L34" i="14"/>
  <c r="J34" i="14"/>
  <c r="I34" i="14"/>
  <c r="G34" i="14"/>
  <c r="F34" i="14"/>
  <c r="D34" i="14"/>
  <c r="C34" i="14"/>
  <c r="Q33" i="14"/>
  <c r="N33" i="14"/>
  <c r="K33" i="14"/>
  <c r="H33" i="14"/>
  <c r="E33" i="14"/>
  <c r="B33" i="14"/>
  <c r="Q29" i="14"/>
  <c r="N29" i="14"/>
  <c r="K29" i="14"/>
  <c r="H29" i="14"/>
  <c r="E29" i="14"/>
  <c r="D29" i="14"/>
  <c r="C29" i="14"/>
  <c r="B29" i="14"/>
  <c r="Q28" i="14"/>
  <c r="N28" i="14"/>
  <c r="K28" i="14"/>
  <c r="H28" i="14"/>
  <c r="E28" i="14"/>
  <c r="D28" i="14"/>
  <c r="C28" i="14"/>
  <c r="B28" i="14"/>
  <c r="Q27" i="14"/>
  <c r="N27" i="14"/>
  <c r="K27" i="14"/>
  <c r="H27" i="14"/>
  <c r="E27" i="14"/>
  <c r="D27" i="14"/>
  <c r="C27" i="14"/>
  <c r="B27" i="14"/>
  <c r="Q26" i="14"/>
  <c r="N26" i="14"/>
  <c r="K26" i="14"/>
  <c r="H26" i="14"/>
  <c r="E26" i="14"/>
  <c r="D26" i="14"/>
  <c r="C26" i="14"/>
  <c r="B26" i="14"/>
  <c r="Q25" i="14"/>
  <c r="N25" i="14"/>
  <c r="K25" i="14"/>
  <c r="H25" i="14"/>
  <c r="E25" i="14"/>
  <c r="D25" i="14"/>
  <c r="C25" i="14"/>
  <c r="B25" i="14"/>
  <c r="Q24" i="14"/>
  <c r="N24" i="14"/>
  <c r="K24" i="14"/>
  <c r="H24" i="14"/>
  <c r="E24" i="14"/>
  <c r="D24" i="14"/>
  <c r="C24" i="14"/>
  <c r="B24" i="14"/>
  <c r="Q23" i="14"/>
  <c r="N23" i="14"/>
  <c r="K23" i="14"/>
  <c r="H23" i="14"/>
  <c r="E23" i="14"/>
  <c r="D23" i="14"/>
  <c r="C23" i="14"/>
  <c r="B23" i="14"/>
  <c r="Q22" i="14"/>
  <c r="N22" i="14"/>
  <c r="K22" i="14"/>
  <c r="H22" i="14"/>
  <c r="E22" i="14"/>
  <c r="D22" i="14"/>
  <c r="C22" i="14"/>
  <c r="B22" i="14"/>
  <c r="Q21" i="14"/>
  <c r="N21" i="14"/>
  <c r="K21" i="14"/>
  <c r="H21" i="14"/>
  <c r="E21" i="14"/>
  <c r="D21" i="14"/>
  <c r="C21" i="14"/>
  <c r="B21" i="14"/>
  <c r="Q20" i="14"/>
  <c r="N20" i="14"/>
  <c r="K20" i="14"/>
  <c r="H20" i="14"/>
  <c r="E20" i="14"/>
  <c r="D20" i="14"/>
  <c r="C20" i="14"/>
  <c r="B20" i="14"/>
  <c r="Q19" i="14"/>
  <c r="N19" i="14"/>
  <c r="K19" i="14"/>
  <c r="H19" i="14"/>
  <c r="E19" i="14"/>
  <c r="D19" i="14"/>
  <c r="C19" i="14"/>
  <c r="B19" i="14"/>
  <c r="Q18" i="14"/>
  <c r="N18" i="14"/>
  <c r="K18" i="14"/>
  <c r="H18" i="14"/>
  <c r="E18" i="14"/>
  <c r="D18" i="14"/>
  <c r="C18" i="14"/>
  <c r="B18" i="14"/>
  <c r="Q17" i="14"/>
  <c r="N17" i="14"/>
  <c r="K17" i="14"/>
  <c r="H17" i="14"/>
  <c r="E17" i="14"/>
  <c r="D17" i="14"/>
  <c r="C17" i="14"/>
  <c r="B17" i="14"/>
  <c r="Q16" i="14"/>
  <c r="N16" i="14"/>
  <c r="K16" i="14"/>
  <c r="H16" i="14"/>
  <c r="E16" i="14"/>
  <c r="D16" i="14"/>
  <c r="C16" i="14"/>
  <c r="C14" i="14"/>
  <c r="B16" i="14"/>
  <c r="Q15" i="14"/>
  <c r="Q14" i="14"/>
  <c r="N15" i="14"/>
  <c r="N14" i="14"/>
  <c r="K15" i="14"/>
  <c r="K14" i="14"/>
  <c r="H15" i="14"/>
  <c r="E15" i="14"/>
  <c r="E14" i="14"/>
  <c r="D15" i="14"/>
  <c r="D14" i="14"/>
  <c r="B15" i="14"/>
  <c r="C15" i="14"/>
  <c r="S14" i="14"/>
  <c r="R14" i="14"/>
  <c r="P14" i="14"/>
  <c r="O14" i="14"/>
  <c r="M14" i="14"/>
  <c r="L14" i="14"/>
  <c r="J14" i="14"/>
  <c r="I14" i="14"/>
  <c r="G14" i="14"/>
  <c r="F14" i="14"/>
  <c r="Q13" i="14"/>
  <c r="N13" i="14"/>
  <c r="K13" i="14"/>
  <c r="H13" i="14"/>
  <c r="E13" i="14"/>
  <c r="D13" i="14"/>
  <c r="C13" i="14"/>
  <c r="B13" i="14"/>
  <c r="Q12" i="14"/>
  <c r="N12" i="14"/>
  <c r="K12" i="14"/>
  <c r="H12" i="14"/>
  <c r="E12" i="14"/>
  <c r="E10" i="14"/>
  <c r="D12" i="14"/>
  <c r="C12" i="14"/>
  <c r="B12" i="14"/>
  <c r="Q11" i="14"/>
  <c r="Q10" i="14"/>
  <c r="N11" i="14"/>
  <c r="N10" i="14"/>
  <c r="K11" i="14"/>
  <c r="K10" i="14"/>
  <c r="H11" i="14"/>
  <c r="H10" i="14"/>
  <c r="E11" i="14"/>
  <c r="D11" i="14"/>
  <c r="C11" i="14"/>
  <c r="S10" i="14"/>
  <c r="R10" i="14"/>
  <c r="P10" i="14"/>
  <c r="O10" i="14"/>
  <c r="M10" i="14"/>
  <c r="L10" i="14"/>
  <c r="J10" i="14"/>
  <c r="I10" i="14"/>
  <c r="G10" i="14"/>
  <c r="F10" i="14"/>
  <c r="D10" i="14"/>
  <c r="Q9" i="14"/>
  <c r="N9" i="14"/>
  <c r="K9" i="14"/>
  <c r="H9" i="14"/>
  <c r="E9" i="14"/>
  <c r="D9" i="14"/>
  <c r="C9" i="14"/>
  <c r="B9" i="14"/>
  <c r="Q8" i="14"/>
  <c r="N8" i="14"/>
  <c r="K8" i="14"/>
  <c r="H8" i="14"/>
  <c r="E8" i="14"/>
  <c r="D8" i="14"/>
  <c r="C8" i="14"/>
  <c r="B8" i="14"/>
  <c r="Q7" i="14"/>
  <c r="Q6" i="14"/>
  <c r="N7" i="14"/>
  <c r="K7" i="14"/>
  <c r="K6" i="14"/>
  <c r="H7" i="14"/>
  <c r="E7" i="14"/>
  <c r="E6" i="14"/>
  <c r="D7" i="14"/>
  <c r="B7" i="14"/>
  <c r="B6" i="14"/>
  <c r="C7" i="14"/>
  <c r="S6" i="14"/>
  <c r="R6" i="14"/>
  <c r="P6" i="14"/>
  <c r="O6" i="14"/>
  <c r="M6" i="14"/>
  <c r="L6" i="14"/>
  <c r="J6" i="14"/>
  <c r="I6" i="14"/>
  <c r="H6" i="14"/>
  <c r="G6" i="14"/>
  <c r="F6" i="14"/>
  <c r="Q5" i="14"/>
  <c r="N5" i="14"/>
  <c r="K5" i="14"/>
  <c r="H5" i="14"/>
  <c r="E5" i="14"/>
  <c r="B5" i="14"/>
  <c r="E81" i="13"/>
  <c r="B81" i="13"/>
  <c r="E80" i="13"/>
  <c r="B80" i="13"/>
  <c r="E79" i="13"/>
  <c r="B79" i="13"/>
  <c r="E78" i="13"/>
  <c r="B78" i="13"/>
  <c r="E77" i="13"/>
  <c r="B77" i="13"/>
  <c r="E76" i="13"/>
  <c r="B76" i="13"/>
  <c r="E75" i="13"/>
  <c r="B75" i="13"/>
  <c r="E74" i="13"/>
  <c r="B74" i="13"/>
  <c r="E73" i="13"/>
  <c r="B73" i="13"/>
  <c r="E72" i="13"/>
  <c r="B72" i="13"/>
  <c r="E71" i="13"/>
  <c r="B71" i="13"/>
  <c r="E70" i="13"/>
  <c r="B70" i="13"/>
  <c r="E69" i="13"/>
  <c r="B69" i="13"/>
  <c r="B68" i="13"/>
  <c r="G68" i="13"/>
  <c r="F68" i="13"/>
  <c r="D68" i="13"/>
  <c r="C68" i="13"/>
  <c r="E67" i="13"/>
  <c r="B67" i="13"/>
  <c r="E66" i="13"/>
  <c r="E64" i="13"/>
  <c r="B66" i="13"/>
  <c r="B64" i="13"/>
  <c r="E65" i="13"/>
  <c r="B65" i="13"/>
  <c r="G64" i="13"/>
  <c r="F64" i="13"/>
  <c r="D64" i="13"/>
  <c r="C64" i="13"/>
  <c r="E63" i="13"/>
  <c r="B63" i="13"/>
  <c r="E62" i="13"/>
  <c r="B62" i="13"/>
  <c r="E61" i="13"/>
  <c r="B61" i="13"/>
  <c r="B60" i="13"/>
  <c r="G60" i="13"/>
  <c r="F60" i="13"/>
  <c r="D60" i="13"/>
  <c r="C60" i="13"/>
  <c r="Q53" i="13"/>
  <c r="N53" i="13"/>
  <c r="K53" i="13"/>
  <c r="H53" i="13"/>
  <c r="E53" i="13"/>
  <c r="B53" i="13"/>
  <c r="Q52" i="13"/>
  <c r="N52" i="13"/>
  <c r="K52" i="13"/>
  <c r="H52" i="13"/>
  <c r="E52" i="13"/>
  <c r="B52" i="13"/>
  <c r="Q51" i="13"/>
  <c r="N51" i="13"/>
  <c r="K51" i="13"/>
  <c r="H51" i="13"/>
  <c r="E51" i="13"/>
  <c r="B51" i="13"/>
  <c r="Q50" i="13"/>
  <c r="N50" i="13"/>
  <c r="K50" i="13"/>
  <c r="H50" i="13"/>
  <c r="E50" i="13"/>
  <c r="B50" i="13"/>
  <c r="Q49" i="13"/>
  <c r="N49" i="13"/>
  <c r="K49" i="13"/>
  <c r="H49" i="13"/>
  <c r="E49" i="13"/>
  <c r="B49" i="13"/>
  <c r="Q48" i="13"/>
  <c r="N48" i="13"/>
  <c r="K48" i="13"/>
  <c r="H48" i="13"/>
  <c r="E48" i="13"/>
  <c r="B48" i="13"/>
  <c r="Q47" i="13"/>
  <c r="N47" i="13"/>
  <c r="K47" i="13"/>
  <c r="H47" i="13"/>
  <c r="E47" i="13"/>
  <c r="B47" i="13"/>
  <c r="Q46" i="13"/>
  <c r="N46" i="13"/>
  <c r="K46" i="13"/>
  <c r="H46" i="13"/>
  <c r="E46" i="13"/>
  <c r="B46" i="13"/>
  <c r="Q45" i="13"/>
  <c r="N45" i="13"/>
  <c r="K45" i="13"/>
  <c r="H45" i="13"/>
  <c r="H40" i="13"/>
  <c r="E45" i="13"/>
  <c r="B45" i="13"/>
  <c r="Q44" i="13"/>
  <c r="N44" i="13"/>
  <c r="K44" i="13"/>
  <c r="K40" i="13"/>
  <c r="H44" i="13"/>
  <c r="E44" i="13"/>
  <c r="B44" i="13"/>
  <c r="Q43" i="13"/>
  <c r="N43" i="13"/>
  <c r="K43" i="13"/>
  <c r="H43" i="13"/>
  <c r="E43" i="13"/>
  <c r="B43" i="13"/>
  <c r="Q42" i="13"/>
  <c r="Q40" i="13"/>
  <c r="N42" i="13"/>
  <c r="K42" i="13"/>
  <c r="H42" i="13"/>
  <c r="E42" i="13"/>
  <c r="B42" i="13"/>
  <c r="Q41" i="13"/>
  <c r="N41" i="13"/>
  <c r="N40" i="13"/>
  <c r="K41" i="13"/>
  <c r="H41" i="13"/>
  <c r="E41" i="13"/>
  <c r="B41" i="13"/>
  <c r="B40" i="13"/>
  <c r="S40" i="13"/>
  <c r="R40" i="13"/>
  <c r="P40" i="13"/>
  <c r="O40" i="13"/>
  <c r="M40" i="13"/>
  <c r="L40" i="13"/>
  <c r="J40" i="13"/>
  <c r="I40" i="13"/>
  <c r="G40" i="13"/>
  <c r="F40" i="13"/>
  <c r="D40" i="13"/>
  <c r="C40" i="13"/>
  <c r="Q39" i="13"/>
  <c r="N39" i="13"/>
  <c r="K39" i="13"/>
  <c r="K36" i="13"/>
  <c r="H39" i="13"/>
  <c r="E39" i="13"/>
  <c r="B39" i="13"/>
  <c r="Q38" i="13"/>
  <c r="N38" i="13"/>
  <c r="K38" i="13"/>
  <c r="H38" i="13"/>
  <c r="E38" i="13"/>
  <c r="B38" i="13"/>
  <c r="Q37" i="13"/>
  <c r="Q36" i="13"/>
  <c r="N37" i="13"/>
  <c r="N36" i="13"/>
  <c r="K37" i="13"/>
  <c r="H37" i="13"/>
  <c r="E37" i="13"/>
  <c r="B37" i="13"/>
  <c r="B36" i="13"/>
  <c r="S36" i="13"/>
  <c r="R36" i="13"/>
  <c r="P36" i="13"/>
  <c r="O36" i="13"/>
  <c r="M36" i="13"/>
  <c r="L36" i="13"/>
  <c r="J36" i="13"/>
  <c r="I36" i="13"/>
  <c r="G36" i="13"/>
  <c r="F36" i="13"/>
  <c r="D36" i="13"/>
  <c r="C36" i="13"/>
  <c r="Q35" i="13"/>
  <c r="N35" i="13"/>
  <c r="K35" i="13"/>
  <c r="H35" i="13"/>
  <c r="H32" i="13"/>
  <c r="E35" i="13"/>
  <c r="B35" i="13"/>
  <c r="Q34" i="13"/>
  <c r="Q32" i="13"/>
  <c r="N34" i="13"/>
  <c r="K34" i="13"/>
  <c r="K32" i="13"/>
  <c r="H34" i="13"/>
  <c r="E34" i="13"/>
  <c r="B34" i="13"/>
  <c r="Q33" i="13"/>
  <c r="N33" i="13"/>
  <c r="N32" i="13"/>
  <c r="K33" i="13"/>
  <c r="H33" i="13"/>
  <c r="E33" i="13"/>
  <c r="E32" i="13"/>
  <c r="B33" i="13"/>
  <c r="S32" i="13"/>
  <c r="R32" i="13"/>
  <c r="P32" i="13"/>
  <c r="O32" i="13"/>
  <c r="M32" i="13"/>
  <c r="L32" i="13"/>
  <c r="J32" i="13"/>
  <c r="I32" i="13"/>
  <c r="G32" i="13"/>
  <c r="F32" i="13"/>
  <c r="D32" i="13"/>
  <c r="C32" i="13"/>
  <c r="B32" i="13"/>
  <c r="Q27" i="13"/>
  <c r="N27" i="13"/>
  <c r="K27" i="13"/>
  <c r="H27" i="13"/>
  <c r="E27" i="13"/>
  <c r="Q26" i="13"/>
  <c r="N26" i="13"/>
  <c r="K26" i="13"/>
  <c r="H26" i="13"/>
  <c r="E26" i="13"/>
  <c r="Q25" i="13"/>
  <c r="N25" i="13"/>
  <c r="N14" i="13"/>
  <c r="K25" i="13"/>
  <c r="H25" i="13"/>
  <c r="E25" i="13"/>
  <c r="Q24" i="13"/>
  <c r="N24" i="13"/>
  <c r="K24" i="13"/>
  <c r="H24" i="13"/>
  <c r="E24" i="13"/>
  <c r="Q23" i="13"/>
  <c r="N23" i="13"/>
  <c r="K23" i="13"/>
  <c r="H23" i="13"/>
  <c r="E23" i="13"/>
  <c r="Q22" i="13"/>
  <c r="N22" i="13"/>
  <c r="K22" i="13"/>
  <c r="H22" i="13"/>
  <c r="E22" i="13"/>
  <c r="Q21" i="13"/>
  <c r="N21" i="13"/>
  <c r="K21" i="13"/>
  <c r="H21" i="13"/>
  <c r="E21" i="13"/>
  <c r="Q20" i="13"/>
  <c r="N20" i="13"/>
  <c r="K20" i="13"/>
  <c r="H20" i="13"/>
  <c r="E20" i="13"/>
  <c r="Q19" i="13"/>
  <c r="N19" i="13"/>
  <c r="K19" i="13"/>
  <c r="H19" i="13"/>
  <c r="H14" i="13"/>
  <c r="E19" i="13"/>
  <c r="Q18" i="13"/>
  <c r="N18" i="13"/>
  <c r="K18" i="13"/>
  <c r="H18" i="13"/>
  <c r="E18" i="13"/>
  <c r="Q17" i="13"/>
  <c r="N17" i="13"/>
  <c r="K17" i="13"/>
  <c r="H17" i="13"/>
  <c r="E17" i="13"/>
  <c r="Q16" i="13"/>
  <c r="N16" i="13"/>
  <c r="K16" i="13"/>
  <c r="H16" i="13"/>
  <c r="E16" i="13"/>
  <c r="Q15" i="13"/>
  <c r="Q14" i="13"/>
  <c r="N15" i="13"/>
  <c r="K15" i="13"/>
  <c r="E15" i="13"/>
  <c r="S14" i="13"/>
  <c r="R14" i="13"/>
  <c r="P14" i="13"/>
  <c r="O14" i="13"/>
  <c r="M14" i="13"/>
  <c r="L14" i="13"/>
  <c r="J14" i="13"/>
  <c r="I14" i="13"/>
  <c r="H15" i="13"/>
  <c r="G14" i="13"/>
  <c r="F14" i="13"/>
  <c r="D14" i="13"/>
  <c r="C14" i="13"/>
  <c r="B14" i="13"/>
  <c r="Q13" i="13"/>
  <c r="Q10" i="13"/>
  <c r="N13" i="13"/>
  <c r="N10" i="13"/>
  <c r="K13" i="13"/>
  <c r="H13" i="13"/>
  <c r="E13" i="13"/>
  <c r="Q12" i="13"/>
  <c r="N12" i="13"/>
  <c r="K12" i="13"/>
  <c r="H12" i="13"/>
  <c r="E12" i="13"/>
  <c r="Q11" i="13"/>
  <c r="N11" i="13"/>
  <c r="K11" i="13"/>
  <c r="K10" i="13"/>
  <c r="H11" i="13"/>
  <c r="E11" i="13"/>
  <c r="E10" i="13"/>
  <c r="S10" i="13"/>
  <c r="R10" i="13"/>
  <c r="P10" i="13"/>
  <c r="O10" i="13"/>
  <c r="M10" i="13"/>
  <c r="L10" i="13"/>
  <c r="J10" i="13"/>
  <c r="I10" i="13"/>
  <c r="G10" i="13"/>
  <c r="F10" i="13"/>
  <c r="D10" i="13"/>
  <c r="C10" i="13"/>
  <c r="B10" i="13"/>
  <c r="Q9" i="13"/>
  <c r="Q6" i="13"/>
  <c r="N9" i="13"/>
  <c r="K9" i="13"/>
  <c r="H9" i="13"/>
  <c r="E9" i="13"/>
  <c r="Q8" i="13"/>
  <c r="N8" i="13"/>
  <c r="K8" i="13"/>
  <c r="K6" i="13"/>
  <c r="H8" i="13"/>
  <c r="E8" i="13"/>
  <c r="Q7" i="13"/>
  <c r="N7" i="13"/>
  <c r="K7" i="13"/>
  <c r="H7" i="13"/>
  <c r="E7" i="13"/>
  <c r="E6" i="13"/>
  <c r="S6" i="13"/>
  <c r="R6" i="13"/>
  <c r="P6" i="13"/>
  <c r="O6" i="13"/>
  <c r="N6" i="13"/>
  <c r="M6" i="13"/>
  <c r="L6" i="13"/>
  <c r="J6" i="13"/>
  <c r="I6" i="13"/>
  <c r="H6" i="13"/>
  <c r="G6" i="13"/>
  <c r="F6" i="13"/>
  <c r="D6" i="13"/>
  <c r="C6" i="13"/>
  <c r="B6" i="13"/>
  <c r="K79" i="12"/>
  <c r="H79" i="12"/>
  <c r="G79" i="12"/>
  <c r="B79" i="12"/>
  <c r="O78" i="12"/>
  <c r="F78" i="12"/>
  <c r="B78" i="12"/>
  <c r="O77" i="12"/>
  <c r="K77" i="12"/>
  <c r="F77" i="12"/>
  <c r="B77" i="12"/>
  <c r="O76" i="12"/>
  <c r="K76" i="12"/>
  <c r="F76" i="12"/>
  <c r="B76" i="12"/>
  <c r="O75" i="12"/>
  <c r="K75" i="12"/>
  <c r="F75" i="12"/>
  <c r="B75" i="12"/>
  <c r="O74" i="12"/>
  <c r="K74" i="12"/>
  <c r="F74" i="12"/>
  <c r="D74" i="12"/>
  <c r="C74" i="12"/>
  <c r="O73" i="12"/>
  <c r="K73" i="12"/>
  <c r="H73" i="12"/>
  <c r="G73" i="12"/>
  <c r="B73" i="12"/>
  <c r="O72" i="12"/>
  <c r="M72" i="12"/>
  <c r="L72" i="12"/>
  <c r="F72" i="12"/>
  <c r="B72" i="12"/>
  <c r="Q71" i="12"/>
  <c r="P71" i="12"/>
  <c r="K71" i="12"/>
  <c r="F71" i="12"/>
  <c r="B71" i="12"/>
  <c r="O70" i="12"/>
  <c r="K70" i="12"/>
  <c r="F70" i="12"/>
  <c r="B70" i="12"/>
  <c r="O69" i="12"/>
  <c r="K69" i="12"/>
  <c r="F69" i="12"/>
  <c r="B69" i="12"/>
  <c r="O68" i="12"/>
  <c r="K68" i="12"/>
  <c r="F68" i="12"/>
  <c r="D68" i="12"/>
  <c r="C68" i="12"/>
  <c r="O67" i="12"/>
  <c r="K67" i="12"/>
  <c r="H67" i="12"/>
  <c r="G67" i="12"/>
  <c r="B67" i="12"/>
  <c r="O66" i="12"/>
  <c r="M66" i="12"/>
  <c r="L66" i="12"/>
  <c r="F66" i="12"/>
  <c r="B66" i="12"/>
  <c r="Q65" i="12"/>
  <c r="P65" i="12"/>
  <c r="K65" i="12"/>
  <c r="F65" i="12"/>
  <c r="B65" i="12"/>
  <c r="O64" i="12"/>
  <c r="K64" i="12"/>
  <c r="F64" i="12"/>
  <c r="B64" i="12"/>
  <c r="O63" i="12"/>
  <c r="K63" i="12"/>
  <c r="F63" i="12"/>
  <c r="B63" i="12"/>
  <c r="O62" i="12"/>
  <c r="K62" i="12"/>
  <c r="F62" i="12"/>
  <c r="D62" i="12"/>
  <c r="C62" i="12"/>
  <c r="O61" i="12"/>
  <c r="K61" i="12"/>
  <c r="H61" i="12"/>
  <c r="G61" i="12"/>
  <c r="B61" i="12"/>
  <c r="O60" i="12"/>
  <c r="M60" i="12"/>
  <c r="L60" i="12"/>
  <c r="F60" i="12"/>
  <c r="B60" i="12"/>
  <c r="Q59" i="12"/>
  <c r="P59" i="12"/>
  <c r="K59" i="12"/>
  <c r="F59" i="12"/>
  <c r="B59" i="12"/>
  <c r="O58" i="12"/>
  <c r="K58" i="12"/>
  <c r="F58" i="12"/>
  <c r="B58" i="12"/>
  <c r="O57" i="12"/>
  <c r="K57" i="12"/>
  <c r="F57" i="12"/>
  <c r="B57" i="12"/>
  <c r="O56" i="12"/>
  <c r="K56" i="12"/>
  <c r="F56" i="12"/>
  <c r="D56" i="12"/>
  <c r="C56" i="12"/>
  <c r="O55" i="12"/>
  <c r="K55" i="12"/>
  <c r="H55" i="12"/>
  <c r="G55" i="12"/>
  <c r="B55" i="12"/>
  <c r="O54" i="12"/>
  <c r="M54" i="12"/>
  <c r="L54" i="12"/>
  <c r="F54" i="12"/>
  <c r="B54" i="12"/>
  <c r="Q53" i="12"/>
  <c r="P53" i="12"/>
  <c r="K53" i="12"/>
  <c r="F53" i="12"/>
  <c r="B53" i="12"/>
  <c r="O52" i="12"/>
  <c r="K52" i="12"/>
  <c r="F52" i="12"/>
  <c r="B52" i="12"/>
  <c r="O51" i="12"/>
  <c r="K51" i="12"/>
  <c r="F51" i="12"/>
  <c r="B51" i="12"/>
  <c r="O50" i="12"/>
  <c r="K50" i="12"/>
  <c r="F50" i="12"/>
  <c r="D50" i="12"/>
  <c r="C50" i="12"/>
  <c r="O49" i="12"/>
  <c r="K49" i="12"/>
  <c r="H49" i="12"/>
  <c r="G49" i="12"/>
  <c r="K123" i="12"/>
  <c r="H123" i="12"/>
  <c r="G123" i="12"/>
  <c r="B123" i="12"/>
  <c r="O122" i="12"/>
  <c r="M122" i="12"/>
  <c r="L122" i="12"/>
  <c r="F122" i="12"/>
  <c r="B122" i="12"/>
  <c r="O121" i="12"/>
  <c r="K121" i="12"/>
  <c r="F121" i="12"/>
  <c r="B121" i="12"/>
  <c r="O120" i="12"/>
  <c r="K120" i="12"/>
  <c r="F120" i="12"/>
  <c r="B120" i="12"/>
  <c r="O119" i="12"/>
  <c r="K119" i="12"/>
  <c r="F119" i="12"/>
  <c r="B119" i="12"/>
  <c r="O118" i="12"/>
  <c r="K118" i="12"/>
  <c r="F118" i="12"/>
  <c r="D118" i="12"/>
  <c r="C118" i="12"/>
  <c r="O117" i="12"/>
  <c r="K117" i="12"/>
  <c r="H117" i="12"/>
  <c r="G117" i="12"/>
  <c r="B117" i="12"/>
  <c r="O116" i="12"/>
  <c r="M116" i="12"/>
  <c r="L116" i="12"/>
  <c r="F116" i="12"/>
  <c r="B116" i="12"/>
  <c r="Q115" i="12"/>
  <c r="P115" i="12"/>
  <c r="K115" i="12"/>
  <c r="F115" i="12"/>
  <c r="B115" i="12"/>
  <c r="O114" i="12"/>
  <c r="K114" i="12"/>
  <c r="F114" i="12"/>
  <c r="B114" i="12"/>
  <c r="O113" i="12"/>
  <c r="K113" i="12"/>
  <c r="F113" i="12"/>
  <c r="B113" i="12"/>
  <c r="O112" i="12"/>
  <c r="K112" i="12"/>
  <c r="F112" i="12"/>
  <c r="D112" i="12"/>
  <c r="C112" i="12"/>
  <c r="O111" i="12"/>
  <c r="K111" i="12"/>
  <c r="H111" i="12"/>
  <c r="G111" i="12"/>
  <c r="B111" i="12"/>
  <c r="O110" i="12"/>
  <c r="M110" i="12"/>
  <c r="L110" i="12"/>
  <c r="F110" i="12"/>
  <c r="B110" i="12"/>
  <c r="Q109" i="12"/>
  <c r="P109" i="12"/>
  <c r="K109" i="12"/>
  <c r="F109" i="12"/>
  <c r="B109" i="12"/>
  <c r="O108" i="12"/>
  <c r="K108" i="12"/>
  <c r="F108" i="12"/>
  <c r="B108" i="12"/>
  <c r="O107" i="12"/>
  <c r="K107" i="12"/>
  <c r="F107" i="12"/>
  <c r="B107" i="12"/>
  <c r="O106" i="12"/>
  <c r="K106" i="12"/>
  <c r="F106" i="12"/>
  <c r="D106" i="12"/>
  <c r="C106" i="12"/>
  <c r="O105" i="12"/>
  <c r="K105" i="12"/>
  <c r="H105" i="12"/>
  <c r="G105" i="12"/>
  <c r="B105" i="12"/>
  <c r="O104" i="12"/>
  <c r="M104" i="12"/>
  <c r="L104" i="12"/>
  <c r="F104" i="12"/>
  <c r="B104" i="12"/>
  <c r="Q103" i="12"/>
  <c r="P103" i="12"/>
  <c r="K103" i="12"/>
  <c r="F103" i="12"/>
  <c r="B103" i="12"/>
  <c r="O102" i="12"/>
  <c r="K102" i="12"/>
  <c r="F102" i="12"/>
  <c r="B102" i="12"/>
  <c r="O101" i="12"/>
  <c r="K101" i="12"/>
  <c r="F101" i="12"/>
  <c r="B101" i="12"/>
  <c r="O100" i="12"/>
  <c r="K100" i="12"/>
  <c r="F100" i="12"/>
  <c r="D100" i="12"/>
  <c r="C100" i="12"/>
  <c r="O99" i="12"/>
  <c r="K99" i="12"/>
  <c r="H99" i="12"/>
  <c r="G99" i="12"/>
  <c r="B99" i="12"/>
  <c r="O98" i="12"/>
  <c r="M98" i="12"/>
  <c r="L98" i="12"/>
  <c r="F98" i="12"/>
  <c r="B98" i="12"/>
  <c r="Q97" i="12"/>
  <c r="P97" i="12"/>
  <c r="K97" i="12"/>
  <c r="F97" i="12"/>
  <c r="B97" i="12"/>
  <c r="O96" i="12"/>
  <c r="K96" i="12"/>
  <c r="F96" i="12"/>
  <c r="B96" i="12"/>
  <c r="O95" i="12"/>
  <c r="K95" i="12"/>
  <c r="F95" i="12"/>
  <c r="B95" i="12"/>
  <c r="O94" i="12"/>
  <c r="K94" i="12"/>
  <c r="F94" i="12"/>
  <c r="D94" i="12"/>
  <c r="C94" i="12"/>
  <c r="O93" i="12"/>
  <c r="K93" i="12"/>
  <c r="H93" i="12"/>
  <c r="G93" i="12"/>
  <c r="Q603" i="10"/>
  <c r="P603" i="10"/>
  <c r="O603" i="10"/>
  <c r="N603" i="10"/>
  <c r="M603" i="10"/>
  <c r="L603" i="10"/>
  <c r="K603" i="10"/>
  <c r="J603" i="10"/>
  <c r="I603" i="10"/>
  <c r="H603" i="10"/>
  <c r="G603" i="10"/>
  <c r="F603" i="10"/>
  <c r="E603" i="10"/>
  <c r="D603" i="10"/>
  <c r="C603" i="10"/>
  <c r="B603" i="10"/>
  <c r="G560" i="10"/>
  <c r="G559" i="10"/>
  <c r="G558" i="10"/>
  <c r="G557" i="10"/>
  <c r="G556" i="10"/>
  <c r="G555" i="10"/>
  <c r="G554" i="10"/>
  <c r="G553" i="10"/>
  <c r="G552" i="10"/>
  <c r="G551" i="10"/>
  <c r="G550" i="10"/>
  <c r="O549" i="10"/>
  <c r="I549" i="10"/>
  <c r="H549" i="10"/>
  <c r="F549" i="10"/>
  <c r="K133" i="10"/>
  <c r="G133" i="10"/>
  <c r="K132" i="10"/>
  <c r="G132" i="10"/>
  <c r="K131" i="10"/>
  <c r="G131" i="10"/>
  <c r="K130" i="10"/>
  <c r="G130" i="10"/>
  <c r="K129" i="10"/>
  <c r="G129" i="10"/>
  <c r="K128" i="10"/>
  <c r="G128" i="10"/>
  <c r="K127" i="10"/>
  <c r="G127" i="10"/>
  <c r="K126" i="10"/>
  <c r="G126" i="10"/>
  <c r="K125" i="10"/>
  <c r="G125" i="10"/>
  <c r="K124" i="10"/>
  <c r="G124" i="10"/>
  <c r="K123" i="10"/>
  <c r="G123" i="10"/>
  <c r="K122" i="10"/>
  <c r="G122" i="10"/>
  <c r="K121" i="10"/>
  <c r="G121" i="10"/>
  <c r="K120" i="10"/>
  <c r="G120" i="10"/>
  <c r="K119" i="10"/>
  <c r="G119" i="10"/>
  <c r="K118" i="10"/>
  <c r="G118" i="10"/>
  <c r="K117" i="10"/>
  <c r="G117" i="10"/>
  <c r="K116" i="10"/>
  <c r="G116" i="10"/>
  <c r="K115" i="10"/>
  <c r="G115" i="10"/>
  <c r="K114" i="10"/>
  <c r="G114" i="10"/>
  <c r="K113" i="10"/>
  <c r="G113" i="10"/>
  <c r="K112" i="10"/>
  <c r="G112" i="10"/>
  <c r="K111" i="10"/>
  <c r="G111" i="10"/>
  <c r="K110" i="10"/>
  <c r="G110" i="10"/>
  <c r="K109" i="10"/>
  <c r="G109" i="10"/>
  <c r="K108" i="10"/>
  <c r="G108" i="10"/>
  <c r="K107" i="10"/>
  <c r="G107" i="10"/>
  <c r="K106" i="10"/>
  <c r="G106" i="10"/>
  <c r="K105" i="10"/>
  <c r="G105" i="10"/>
  <c r="K104" i="10"/>
  <c r="G104" i="10"/>
  <c r="K103" i="10"/>
  <c r="G103" i="10"/>
  <c r="K102" i="10"/>
  <c r="G102" i="10"/>
  <c r="M101" i="10"/>
  <c r="L101" i="10"/>
  <c r="J101" i="10"/>
  <c r="I101" i="10"/>
  <c r="H101" i="10"/>
  <c r="F101" i="10"/>
  <c r="E101" i="10"/>
  <c r="D101" i="10"/>
  <c r="C101" i="10"/>
  <c r="B101" i="10"/>
  <c r="E148" i="10"/>
  <c r="D148" i="10"/>
  <c r="C148" i="10"/>
  <c r="B148" i="10"/>
  <c r="C236" i="10"/>
  <c r="C235" i="10"/>
  <c r="C234" i="10"/>
  <c r="C233" i="10"/>
  <c r="C232" i="10"/>
  <c r="C231" i="10"/>
  <c r="C230" i="10"/>
  <c r="C229" i="10"/>
  <c r="C228" i="10"/>
  <c r="C227" i="10"/>
  <c r="C226" i="10"/>
  <c r="C225" i="10"/>
  <c r="C224" i="10"/>
  <c r="C223" i="10"/>
  <c r="C222" i="10"/>
  <c r="C221" i="10"/>
  <c r="C220" i="10"/>
  <c r="C219" i="10"/>
  <c r="C218" i="10"/>
  <c r="C217" i="10"/>
  <c r="C216" i="10"/>
  <c r="C215" i="10"/>
  <c r="C214" i="10"/>
  <c r="C213" i="10"/>
  <c r="C211" i="10"/>
  <c r="C210" i="10"/>
  <c r="C209" i="10"/>
  <c r="C208" i="10"/>
  <c r="C207" i="10"/>
  <c r="C206" i="10"/>
  <c r="C205" i="10"/>
  <c r="C204" i="10"/>
  <c r="C203" i="10"/>
  <c r="C202" i="10"/>
  <c r="C201" i="10"/>
  <c r="C200" i="10"/>
  <c r="C199" i="10"/>
  <c r="C198" i="10"/>
  <c r="C197" i="10"/>
  <c r="E196" i="10"/>
  <c r="D196" i="10"/>
  <c r="B196" i="10"/>
  <c r="R227" i="7"/>
  <c r="S227" i="7"/>
  <c r="R228" i="7"/>
  <c r="S228" i="7"/>
  <c r="R229" i="7"/>
  <c r="S229" i="7"/>
  <c r="R230" i="7"/>
  <c r="Q230" i="7"/>
  <c r="S230" i="7"/>
  <c r="R231" i="7"/>
  <c r="S231" i="7"/>
  <c r="R232" i="7"/>
  <c r="S232" i="7"/>
  <c r="R233" i="7"/>
  <c r="S233" i="7"/>
  <c r="R234" i="7"/>
  <c r="Q234" i="7"/>
  <c r="S234" i="7"/>
  <c r="R235" i="7"/>
  <c r="S235" i="7"/>
  <c r="R236" i="7"/>
  <c r="S236" i="7"/>
  <c r="R237" i="7"/>
  <c r="S237" i="7"/>
  <c r="S226" i="7"/>
  <c r="S238" i="7"/>
  <c r="R226" i="7"/>
  <c r="I231" i="7"/>
  <c r="J231" i="7"/>
  <c r="I232" i="7"/>
  <c r="J232" i="7"/>
  <c r="I233" i="7"/>
  <c r="J233" i="7"/>
  <c r="I234" i="7"/>
  <c r="H234" i="7"/>
  <c r="J234" i="7"/>
  <c r="I235" i="7"/>
  <c r="J235" i="7"/>
  <c r="I236" i="7"/>
  <c r="J236" i="7"/>
  <c r="I237" i="7"/>
  <c r="J237" i="7"/>
  <c r="I227" i="7"/>
  <c r="I238" i="7"/>
  <c r="J227" i="7"/>
  <c r="I228" i="7"/>
  <c r="J228" i="7"/>
  <c r="I229" i="7"/>
  <c r="J229" i="7"/>
  <c r="I230" i="7"/>
  <c r="J230" i="7"/>
  <c r="J226" i="7"/>
  <c r="J238" i="7"/>
  <c r="I226" i="7"/>
  <c r="X257" i="7"/>
  <c r="W257" i="7"/>
  <c r="V257" i="7"/>
  <c r="U257" i="7"/>
  <c r="P257" i="7"/>
  <c r="O257" i="7"/>
  <c r="M257" i="7"/>
  <c r="L257" i="7"/>
  <c r="G257" i="7"/>
  <c r="F257" i="7"/>
  <c r="D257" i="7"/>
  <c r="C257" i="7"/>
  <c r="T256" i="7"/>
  <c r="S256" i="7"/>
  <c r="R256" i="7"/>
  <c r="Q256" i="7"/>
  <c r="N256" i="7"/>
  <c r="K256" i="7"/>
  <c r="J256" i="7"/>
  <c r="I256" i="7"/>
  <c r="E256" i="7"/>
  <c r="B256" i="7"/>
  <c r="T255" i="7"/>
  <c r="S255" i="7"/>
  <c r="Q255" i="7"/>
  <c r="R255" i="7"/>
  <c r="N255" i="7"/>
  <c r="K255" i="7"/>
  <c r="J255" i="7"/>
  <c r="I255" i="7"/>
  <c r="E255" i="7"/>
  <c r="B255" i="7"/>
  <c r="T254" i="7"/>
  <c r="S254" i="7"/>
  <c r="R254" i="7"/>
  <c r="N254" i="7"/>
  <c r="K254" i="7"/>
  <c r="J254" i="7"/>
  <c r="I254" i="7"/>
  <c r="E254" i="7"/>
  <c r="B254" i="7"/>
  <c r="T253" i="7"/>
  <c r="S253" i="7"/>
  <c r="R253" i="7"/>
  <c r="N253" i="7"/>
  <c r="K253" i="7"/>
  <c r="J253" i="7"/>
  <c r="I253" i="7"/>
  <c r="E253" i="7"/>
  <c r="B253" i="7"/>
  <c r="T252" i="7"/>
  <c r="S252" i="7"/>
  <c r="R252" i="7"/>
  <c r="N252" i="7"/>
  <c r="K252" i="7"/>
  <c r="J252" i="7"/>
  <c r="I252" i="7"/>
  <c r="I257" i="7"/>
  <c r="E252" i="7"/>
  <c r="B252" i="7"/>
  <c r="T251" i="7"/>
  <c r="S251" i="7"/>
  <c r="R251" i="7"/>
  <c r="N251" i="7"/>
  <c r="K251" i="7"/>
  <c r="J251" i="7"/>
  <c r="J257" i="7"/>
  <c r="I251" i="7"/>
  <c r="E251" i="7"/>
  <c r="B251" i="7"/>
  <c r="T250" i="7"/>
  <c r="S250" i="7"/>
  <c r="R250" i="7"/>
  <c r="N250" i="7"/>
  <c r="K250" i="7"/>
  <c r="K257" i="7"/>
  <c r="J250" i="7"/>
  <c r="I250" i="7"/>
  <c r="E250" i="7"/>
  <c r="B250" i="7"/>
  <c r="T249" i="7"/>
  <c r="S249" i="7"/>
  <c r="R249" i="7"/>
  <c r="N249" i="7"/>
  <c r="K249" i="7"/>
  <c r="J249" i="7"/>
  <c r="I249" i="7"/>
  <c r="E249" i="7"/>
  <c r="B249" i="7"/>
  <c r="T248" i="7"/>
  <c r="S248" i="7"/>
  <c r="R248" i="7"/>
  <c r="R257" i="7"/>
  <c r="N248" i="7"/>
  <c r="K248" i="7"/>
  <c r="J248" i="7"/>
  <c r="I248" i="7"/>
  <c r="E248" i="7"/>
  <c r="B248" i="7"/>
  <c r="T247" i="7"/>
  <c r="S247" i="7"/>
  <c r="Q247" i="7"/>
  <c r="R247" i="7"/>
  <c r="N247" i="7"/>
  <c r="K247" i="7"/>
  <c r="J247" i="7"/>
  <c r="I247" i="7"/>
  <c r="E247" i="7"/>
  <c r="B247" i="7"/>
  <c r="T246" i="7"/>
  <c r="T257" i="7"/>
  <c r="S246" i="7"/>
  <c r="R246" i="7"/>
  <c r="N246" i="7"/>
  <c r="K246" i="7"/>
  <c r="J246" i="7"/>
  <c r="I246" i="7"/>
  <c r="E246" i="7"/>
  <c r="B246" i="7"/>
  <c r="T245" i="7"/>
  <c r="S245" i="7"/>
  <c r="R245" i="7"/>
  <c r="N245" i="7"/>
  <c r="K245" i="7"/>
  <c r="J245" i="7"/>
  <c r="I245" i="7"/>
  <c r="E245" i="7"/>
  <c r="E257" i="7"/>
  <c r="B245" i="7"/>
  <c r="X238" i="7"/>
  <c r="W238" i="7"/>
  <c r="V238" i="7"/>
  <c r="U238" i="7"/>
  <c r="P238" i="7"/>
  <c r="O238" i="7"/>
  <c r="M238" i="7"/>
  <c r="L238" i="7"/>
  <c r="G238" i="7"/>
  <c r="F238" i="7"/>
  <c r="D238" i="7"/>
  <c r="C238" i="7"/>
  <c r="T237" i="7"/>
  <c r="N237" i="7"/>
  <c r="K237" i="7"/>
  <c r="E237" i="7"/>
  <c r="B237" i="7"/>
  <c r="T236" i="7"/>
  <c r="N236" i="7"/>
  <c r="K236" i="7"/>
  <c r="E236" i="7"/>
  <c r="B236" i="7"/>
  <c r="T235" i="7"/>
  <c r="N235" i="7"/>
  <c r="K235" i="7"/>
  <c r="E235" i="7"/>
  <c r="B235" i="7"/>
  <c r="T234" i="7"/>
  <c r="N234" i="7"/>
  <c r="K234" i="7"/>
  <c r="E234" i="7"/>
  <c r="B234" i="7"/>
  <c r="T233" i="7"/>
  <c r="N233" i="7"/>
  <c r="K233" i="7"/>
  <c r="E233" i="7"/>
  <c r="B233" i="7"/>
  <c r="T232" i="7"/>
  <c r="N232" i="7"/>
  <c r="N238" i="7"/>
  <c r="K232" i="7"/>
  <c r="E232" i="7"/>
  <c r="B232" i="7"/>
  <c r="T231" i="7"/>
  <c r="N231" i="7"/>
  <c r="K231" i="7"/>
  <c r="E231" i="7"/>
  <c r="B231" i="7"/>
  <c r="B238" i="7"/>
  <c r="T230" i="7"/>
  <c r="N230" i="7"/>
  <c r="K230" i="7"/>
  <c r="E230" i="7"/>
  <c r="B230" i="7"/>
  <c r="T229" i="7"/>
  <c r="N229" i="7"/>
  <c r="K229" i="7"/>
  <c r="K238" i="7"/>
  <c r="E229" i="7"/>
  <c r="B229" i="7"/>
  <c r="T228" i="7"/>
  <c r="N228" i="7"/>
  <c r="K228" i="7"/>
  <c r="E228" i="7"/>
  <c r="B228" i="7"/>
  <c r="T227" i="7"/>
  <c r="T238" i="7"/>
  <c r="N227" i="7"/>
  <c r="K227" i="7"/>
  <c r="E227" i="7"/>
  <c r="B227" i="7"/>
  <c r="T226" i="7"/>
  <c r="N226" i="7"/>
  <c r="K226" i="7"/>
  <c r="E226" i="7"/>
  <c r="E238" i="7"/>
  <c r="B226" i="7"/>
  <c r="T209" i="7"/>
  <c r="T210" i="7"/>
  <c r="T211" i="7"/>
  <c r="T212" i="7"/>
  <c r="T213" i="7"/>
  <c r="T214" i="7"/>
  <c r="T215" i="7"/>
  <c r="T220" i="7"/>
  <c r="T216" i="7"/>
  <c r="T217" i="7"/>
  <c r="T218" i="7"/>
  <c r="T219" i="7"/>
  <c r="T208" i="7"/>
  <c r="J209" i="7"/>
  <c r="J210" i="7"/>
  <c r="J211" i="7"/>
  <c r="H211" i="7"/>
  <c r="J212" i="7"/>
  <c r="J213" i="7"/>
  <c r="J214" i="7"/>
  <c r="J215" i="7"/>
  <c r="J216" i="7"/>
  <c r="J217" i="7"/>
  <c r="J218" i="7"/>
  <c r="J219" i="7"/>
  <c r="H219" i="7"/>
  <c r="J208" i="7"/>
  <c r="I209" i="7"/>
  <c r="I210" i="7"/>
  <c r="I211" i="7"/>
  <c r="I212" i="7"/>
  <c r="I213" i="7"/>
  <c r="I214" i="7"/>
  <c r="I215" i="7"/>
  <c r="I220" i="7"/>
  <c r="I216" i="7"/>
  <c r="I217" i="7"/>
  <c r="I218" i="7"/>
  <c r="I219" i="7"/>
  <c r="I208" i="7"/>
  <c r="S209" i="7"/>
  <c r="S210" i="7"/>
  <c r="S211" i="7"/>
  <c r="S220" i="7"/>
  <c r="S212" i="7"/>
  <c r="S213" i="7"/>
  <c r="S214" i="7"/>
  <c r="S215" i="7"/>
  <c r="S216" i="7"/>
  <c r="S217" i="7"/>
  <c r="S218" i="7"/>
  <c r="S219" i="7"/>
  <c r="Q219" i="7"/>
  <c r="S208" i="7"/>
  <c r="R209" i="7"/>
  <c r="R210" i="7"/>
  <c r="R211" i="7"/>
  <c r="R212" i="7"/>
  <c r="R213" i="7"/>
  <c r="R214" i="7"/>
  <c r="R215" i="7"/>
  <c r="Q215" i="7"/>
  <c r="Q220" i="7"/>
  <c r="R216" i="7"/>
  <c r="R217" i="7"/>
  <c r="R218" i="7"/>
  <c r="R219" i="7"/>
  <c r="R208" i="7"/>
  <c r="N209" i="7"/>
  <c r="N210" i="7"/>
  <c r="N211" i="7"/>
  <c r="N220" i="7"/>
  <c r="N212" i="7"/>
  <c r="N213" i="7"/>
  <c r="N214" i="7"/>
  <c r="N215" i="7"/>
  <c r="N216" i="7"/>
  <c r="N217" i="7"/>
  <c r="N218" i="7"/>
  <c r="N219" i="7"/>
  <c r="N208" i="7"/>
  <c r="K209" i="7"/>
  <c r="K210" i="7"/>
  <c r="K211" i="7"/>
  <c r="K212" i="7"/>
  <c r="K213" i="7"/>
  <c r="K214" i="7"/>
  <c r="K215" i="7"/>
  <c r="K216" i="7"/>
  <c r="K217" i="7"/>
  <c r="K218" i="7"/>
  <c r="K219" i="7"/>
  <c r="K208" i="7"/>
  <c r="E209" i="7"/>
  <c r="E210" i="7"/>
  <c r="E211" i="7"/>
  <c r="E220" i="7"/>
  <c r="E212" i="7"/>
  <c r="E213" i="7"/>
  <c r="E214" i="7"/>
  <c r="E215" i="7"/>
  <c r="E216" i="7"/>
  <c r="E217" i="7"/>
  <c r="E218" i="7"/>
  <c r="E219" i="7"/>
  <c r="E208" i="7"/>
  <c r="B209" i="7"/>
  <c r="B210" i="7"/>
  <c r="B211" i="7"/>
  <c r="B212" i="7"/>
  <c r="B213" i="7"/>
  <c r="B214" i="7"/>
  <c r="B215" i="7"/>
  <c r="B220" i="7"/>
  <c r="B216" i="7"/>
  <c r="B217" i="7"/>
  <c r="B218" i="7"/>
  <c r="B219" i="7"/>
  <c r="B208" i="7"/>
  <c r="X220" i="7"/>
  <c r="W220" i="7"/>
  <c r="V220" i="7"/>
  <c r="U220" i="7"/>
  <c r="P220" i="7"/>
  <c r="O220" i="7"/>
  <c r="M220" i="7"/>
  <c r="L220" i="7"/>
  <c r="G220" i="7"/>
  <c r="F220" i="7"/>
  <c r="D220" i="7"/>
  <c r="C220" i="7"/>
  <c r="X201" i="7"/>
  <c r="W201" i="7"/>
  <c r="V201" i="7"/>
  <c r="U201" i="7"/>
  <c r="S201" i="7"/>
  <c r="R201" i="7"/>
  <c r="P201" i="7"/>
  <c r="O201" i="7"/>
  <c r="M201" i="7"/>
  <c r="L201" i="7"/>
  <c r="I201" i="7"/>
  <c r="G201" i="7"/>
  <c r="F201" i="7"/>
  <c r="D201" i="7"/>
  <c r="C201" i="7"/>
  <c r="T200" i="7"/>
  <c r="Q200" i="7"/>
  <c r="N200" i="7"/>
  <c r="K200" i="7"/>
  <c r="H200" i="7"/>
  <c r="E200" i="7"/>
  <c r="B200" i="7"/>
  <c r="T199" i="7"/>
  <c r="Q199" i="7"/>
  <c r="N199" i="7"/>
  <c r="K199" i="7"/>
  <c r="H199" i="7"/>
  <c r="E199" i="7"/>
  <c r="B199" i="7"/>
  <c r="T198" i="7"/>
  <c r="Q198" i="7"/>
  <c r="N198" i="7"/>
  <c r="K198" i="7"/>
  <c r="H198" i="7"/>
  <c r="E198" i="7"/>
  <c r="B198" i="7"/>
  <c r="T197" i="7"/>
  <c r="Q197" i="7"/>
  <c r="N197" i="7"/>
  <c r="N201" i="7"/>
  <c r="K197" i="7"/>
  <c r="H197" i="7"/>
  <c r="E197" i="7"/>
  <c r="B197" i="7"/>
  <c r="T196" i="7"/>
  <c r="Q196" i="7"/>
  <c r="N196" i="7"/>
  <c r="K196" i="7"/>
  <c r="K201" i="7"/>
  <c r="H196" i="7"/>
  <c r="E196" i="7"/>
  <c r="B196" i="7"/>
  <c r="T195" i="7"/>
  <c r="Q195" i="7"/>
  <c r="N195" i="7"/>
  <c r="K195" i="7"/>
  <c r="H195" i="7"/>
  <c r="H201" i="7"/>
  <c r="E195" i="7"/>
  <c r="B195" i="7"/>
  <c r="T194" i="7"/>
  <c r="Q194" i="7"/>
  <c r="N194" i="7"/>
  <c r="K194" i="7"/>
  <c r="H194" i="7"/>
  <c r="E194" i="7"/>
  <c r="E201" i="7"/>
  <c r="B194" i="7"/>
  <c r="T193" i="7"/>
  <c r="Q193" i="7"/>
  <c r="N193" i="7"/>
  <c r="K193" i="7"/>
  <c r="H193" i="7"/>
  <c r="E193" i="7"/>
  <c r="B193" i="7"/>
  <c r="T192" i="7"/>
  <c r="Q192" i="7"/>
  <c r="N192" i="7"/>
  <c r="K192" i="7"/>
  <c r="J192" i="7"/>
  <c r="J201" i="7"/>
  <c r="E192" i="7"/>
  <c r="B192" i="7"/>
  <c r="B201" i="7"/>
  <c r="T191" i="7"/>
  <c r="Q191" i="7"/>
  <c r="N191" i="7"/>
  <c r="K191" i="7"/>
  <c r="H191" i="7"/>
  <c r="E191" i="7"/>
  <c r="B191" i="7"/>
  <c r="T190" i="7"/>
  <c r="T201" i="7"/>
  <c r="Q190" i="7"/>
  <c r="N190" i="7"/>
  <c r="K190" i="7"/>
  <c r="H190" i="7"/>
  <c r="E190" i="7"/>
  <c r="B190" i="7"/>
  <c r="T189" i="7"/>
  <c r="Q189" i="7"/>
  <c r="Q201" i="7"/>
  <c r="N189" i="7"/>
  <c r="K189" i="7"/>
  <c r="H189" i="7"/>
  <c r="E189" i="7"/>
  <c r="B189" i="7"/>
  <c r="X164" i="7"/>
  <c r="W164" i="7"/>
  <c r="V164" i="7"/>
  <c r="U164" i="7"/>
  <c r="T164" i="7"/>
  <c r="S164" i="7"/>
  <c r="R164" i="7"/>
  <c r="Q164" i="7"/>
  <c r="P164" i="7"/>
  <c r="O164" i="7"/>
  <c r="N164" i="7"/>
  <c r="M164" i="7"/>
  <c r="L164" i="7"/>
  <c r="K164" i="7"/>
  <c r="J164" i="7"/>
  <c r="I164" i="7"/>
  <c r="H164" i="7"/>
  <c r="G164" i="7"/>
  <c r="F164" i="7"/>
  <c r="E164" i="7"/>
  <c r="D164" i="7"/>
  <c r="C164" i="7"/>
  <c r="B164" i="7"/>
  <c r="X127" i="7"/>
  <c r="W127" i="7"/>
  <c r="G109" i="7"/>
  <c r="F109" i="7"/>
  <c r="E109" i="7"/>
  <c r="H108" i="7"/>
  <c r="H107" i="7"/>
  <c r="H106" i="7"/>
  <c r="H105" i="7"/>
  <c r="X146" i="7"/>
  <c r="W146" i="7"/>
  <c r="P146" i="7"/>
  <c r="O146" i="7"/>
  <c r="N146" i="7"/>
  <c r="M146" i="7"/>
  <c r="L146" i="7"/>
  <c r="K146" i="7"/>
  <c r="G146" i="7"/>
  <c r="F146" i="7"/>
  <c r="E146" i="7"/>
  <c r="D146" i="7"/>
  <c r="C146" i="7"/>
  <c r="B146" i="7"/>
  <c r="S145" i="7"/>
  <c r="R145" i="7"/>
  <c r="Q145" i="7"/>
  <c r="J145" i="7"/>
  <c r="I145" i="7"/>
  <c r="H145" i="7"/>
  <c r="T145" i="7"/>
  <c r="S144" i="7"/>
  <c r="R144" i="7"/>
  <c r="Q144" i="7"/>
  <c r="J144" i="7"/>
  <c r="I144" i="7"/>
  <c r="H144" i="7"/>
  <c r="S143" i="7"/>
  <c r="R143" i="7"/>
  <c r="Q143" i="7"/>
  <c r="J143" i="7"/>
  <c r="I143" i="7"/>
  <c r="H143" i="7"/>
  <c r="S142" i="7"/>
  <c r="R142" i="7"/>
  <c r="Q142" i="7"/>
  <c r="J142" i="7"/>
  <c r="I142" i="7"/>
  <c r="H142" i="7"/>
  <c r="S141" i="7"/>
  <c r="R141" i="7"/>
  <c r="Q141" i="7"/>
  <c r="J141" i="7"/>
  <c r="I141" i="7"/>
  <c r="H141" i="7"/>
  <c r="T141" i="7"/>
  <c r="S140" i="7"/>
  <c r="R140" i="7"/>
  <c r="Q140" i="7"/>
  <c r="J140" i="7"/>
  <c r="I140" i="7"/>
  <c r="H140" i="7"/>
  <c r="S139" i="7"/>
  <c r="R139" i="7"/>
  <c r="Q139" i="7"/>
  <c r="J139" i="7"/>
  <c r="I139" i="7"/>
  <c r="H139" i="7"/>
  <c r="S138" i="7"/>
  <c r="R138" i="7"/>
  <c r="Q138" i="7"/>
  <c r="J138" i="7"/>
  <c r="I138" i="7"/>
  <c r="H138" i="7"/>
  <c r="S137" i="7"/>
  <c r="R137" i="7"/>
  <c r="Q137" i="7"/>
  <c r="J137" i="7"/>
  <c r="I137" i="7"/>
  <c r="H137" i="7"/>
  <c r="T137" i="7"/>
  <c r="S136" i="7"/>
  <c r="R136" i="7"/>
  <c r="Q136" i="7"/>
  <c r="J136" i="7"/>
  <c r="I136" i="7"/>
  <c r="H136" i="7"/>
  <c r="S135" i="7"/>
  <c r="R135" i="7"/>
  <c r="Q135" i="7"/>
  <c r="J135" i="7"/>
  <c r="I135" i="7"/>
  <c r="H135" i="7"/>
  <c r="S134" i="7"/>
  <c r="R134" i="7"/>
  <c r="Q134" i="7"/>
  <c r="J134" i="7"/>
  <c r="I134" i="7"/>
  <c r="H134" i="7"/>
  <c r="V127" i="7"/>
  <c r="U127" i="7"/>
  <c r="T127" i="7"/>
  <c r="S127" i="7"/>
  <c r="R127" i="7"/>
  <c r="Q127" i="7"/>
  <c r="P127" i="7"/>
  <c r="O127" i="7"/>
  <c r="N127" i="7"/>
  <c r="M127" i="7"/>
  <c r="L127" i="7"/>
  <c r="K127" i="7"/>
  <c r="J127" i="7"/>
  <c r="I127" i="7"/>
  <c r="H127" i="7"/>
  <c r="G127" i="7"/>
  <c r="F127" i="7"/>
  <c r="E127" i="7"/>
  <c r="D127" i="7"/>
  <c r="C127" i="7"/>
  <c r="B127" i="7"/>
  <c r="J89" i="3"/>
  <c r="J93" i="3"/>
  <c r="J92" i="3"/>
  <c r="J91" i="3"/>
  <c r="J90" i="3"/>
  <c r="J88" i="3"/>
  <c r="J87" i="3"/>
  <c r="J86" i="3"/>
  <c r="J85" i="3"/>
  <c r="J84" i="3"/>
  <c r="J83" i="3"/>
  <c r="J82" i="3"/>
  <c r="J81" i="3"/>
  <c r="J80" i="3"/>
  <c r="J79" i="3"/>
  <c r="J78" i="3"/>
  <c r="X109" i="7"/>
  <c r="W109" i="7"/>
  <c r="V109" i="7"/>
  <c r="U109" i="7"/>
  <c r="S109" i="7"/>
  <c r="R109" i="7"/>
  <c r="P109" i="7"/>
  <c r="O109" i="7"/>
  <c r="M109" i="7"/>
  <c r="L109" i="7"/>
  <c r="J109" i="7"/>
  <c r="I109" i="7"/>
  <c r="D109" i="7"/>
  <c r="C109" i="7"/>
  <c r="T108" i="7"/>
  <c r="T107" i="7"/>
  <c r="T106" i="7"/>
  <c r="T105" i="7"/>
  <c r="T104" i="7"/>
  <c r="T103" i="7"/>
  <c r="T102" i="7"/>
  <c r="T101" i="7"/>
  <c r="T100" i="7"/>
  <c r="T99" i="7"/>
  <c r="T98" i="7"/>
  <c r="Q108" i="7"/>
  <c r="Q107" i="7"/>
  <c r="Q106" i="7"/>
  <c r="Q105" i="7"/>
  <c r="Q104" i="7"/>
  <c r="Q103" i="7"/>
  <c r="Q102" i="7"/>
  <c r="Q101" i="7"/>
  <c r="Q100" i="7"/>
  <c r="Q99" i="7"/>
  <c r="Q98" i="7"/>
  <c r="N108" i="7"/>
  <c r="N107" i="7"/>
  <c r="N106" i="7"/>
  <c r="N105" i="7"/>
  <c r="N104" i="7"/>
  <c r="N103" i="7"/>
  <c r="N102" i="7"/>
  <c r="N101" i="7"/>
  <c r="N100" i="7"/>
  <c r="N99" i="7"/>
  <c r="N98" i="7"/>
  <c r="K108" i="7"/>
  <c r="K107" i="7"/>
  <c r="K106" i="7"/>
  <c r="K105" i="7"/>
  <c r="K104" i="7"/>
  <c r="K103" i="7"/>
  <c r="K102" i="7"/>
  <c r="K101" i="7"/>
  <c r="K100" i="7"/>
  <c r="K99" i="7"/>
  <c r="K98" i="7"/>
  <c r="H104" i="7"/>
  <c r="H103" i="7"/>
  <c r="H102" i="7"/>
  <c r="H101" i="7"/>
  <c r="H100" i="7"/>
  <c r="H99" i="7"/>
  <c r="H98" i="7"/>
  <c r="E104" i="7"/>
  <c r="E103" i="7"/>
  <c r="E102" i="7"/>
  <c r="E101" i="7"/>
  <c r="E100" i="7"/>
  <c r="E99" i="7"/>
  <c r="E98" i="7"/>
  <c r="B108" i="7"/>
  <c r="B107" i="7"/>
  <c r="B106" i="7"/>
  <c r="B105" i="7"/>
  <c r="B104" i="7"/>
  <c r="B103" i="7"/>
  <c r="B102" i="7"/>
  <c r="B101" i="7"/>
  <c r="B100" i="7"/>
  <c r="B99" i="7"/>
  <c r="B98" i="7"/>
  <c r="T97" i="7"/>
  <c r="Q97" i="7"/>
  <c r="N97" i="7"/>
  <c r="K97" i="7"/>
  <c r="H97" i="7"/>
  <c r="E97" i="7"/>
  <c r="B97" i="7"/>
  <c r="X90" i="7"/>
  <c r="W90" i="7"/>
  <c r="V90" i="7"/>
  <c r="U90" i="7"/>
  <c r="I78" i="7"/>
  <c r="J78" i="7"/>
  <c r="Q78" i="7"/>
  <c r="Q90" i="7"/>
  <c r="I79" i="7"/>
  <c r="J79" i="7"/>
  <c r="Q79" i="7"/>
  <c r="I80" i="7"/>
  <c r="J80" i="7"/>
  <c r="Q80" i="7"/>
  <c r="I81" i="7"/>
  <c r="J81" i="7"/>
  <c r="J90" i="7"/>
  <c r="Q81" i="7"/>
  <c r="I82" i="7"/>
  <c r="J82" i="7"/>
  <c r="Q82" i="7"/>
  <c r="I83" i="7"/>
  <c r="J83" i="7"/>
  <c r="Q83" i="7"/>
  <c r="I84" i="7"/>
  <c r="H84" i="7"/>
  <c r="T84" i="7"/>
  <c r="J84" i="7"/>
  <c r="Q84" i="7"/>
  <c r="I85" i="7"/>
  <c r="J85" i="7"/>
  <c r="Q85" i="7"/>
  <c r="I86" i="7"/>
  <c r="J86" i="7"/>
  <c r="Q86" i="7"/>
  <c r="T86" i="7"/>
  <c r="I87" i="7"/>
  <c r="J87" i="7"/>
  <c r="Q87" i="7"/>
  <c r="I88" i="7"/>
  <c r="J88" i="7"/>
  <c r="Q88" i="7"/>
  <c r="I89" i="7"/>
  <c r="J89" i="7"/>
  <c r="H89" i="7"/>
  <c r="T89" i="7"/>
  <c r="Q89" i="7"/>
  <c r="M78" i="7"/>
  <c r="P78" i="7"/>
  <c r="M79" i="7"/>
  <c r="P79" i="7"/>
  <c r="M80" i="7"/>
  <c r="P80" i="7"/>
  <c r="M81" i="7"/>
  <c r="S81" i="7"/>
  <c r="P81" i="7"/>
  <c r="M82" i="7"/>
  <c r="P82" i="7"/>
  <c r="M83" i="7"/>
  <c r="P83" i="7"/>
  <c r="M84" i="7"/>
  <c r="P84" i="7"/>
  <c r="M85" i="7"/>
  <c r="S85" i="7"/>
  <c r="P85" i="7"/>
  <c r="M86" i="7"/>
  <c r="P86" i="7"/>
  <c r="M87" i="7"/>
  <c r="P87" i="7"/>
  <c r="M88" i="7"/>
  <c r="P88" i="7"/>
  <c r="M89" i="7"/>
  <c r="S89" i="7"/>
  <c r="P89" i="7"/>
  <c r="R78" i="7"/>
  <c r="R79" i="7"/>
  <c r="R80" i="7"/>
  <c r="R81" i="7"/>
  <c r="R82" i="7"/>
  <c r="R83" i="7"/>
  <c r="R84" i="7"/>
  <c r="R90" i="7"/>
  <c r="R85" i="7"/>
  <c r="R86" i="7"/>
  <c r="R87" i="7"/>
  <c r="R88" i="7"/>
  <c r="R89" i="7"/>
  <c r="O90" i="7"/>
  <c r="N90" i="7"/>
  <c r="L90" i="7"/>
  <c r="K90" i="7"/>
  <c r="G90" i="7"/>
  <c r="F90" i="7"/>
  <c r="E79" i="7"/>
  <c r="E80" i="7"/>
  <c r="E81" i="7"/>
  <c r="E82" i="7"/>
  <c r="E83" i="7"/>
  <c r="E90" i="7"/>
  <c r="E84" i="7"/>
  <c r="E85" i="7"/>
  <c r="E86" i="7"/>
  <c r="E87" i="7"/>
  <c r="E88" i="7"/>
  <c r="E89" i="7"/>
  <c r="D90" i="7"/>
  <c r="C90" i="7"/>
  <c r="B78" i="7"/>
  <c r="B79" i="7"/>
  <c r="B80" i="7"/>
  <c r="B81" i="7"/>
  <c r="B82" i="7"/>
  <c r="B83" i="7"/>
  <c r="B84" i="7"/>
  <c r="B85" i="7"/>
  <c r="B90" i="7"/>
  <c r="B86" i="7"/>
  <c r="B87" i="7"/>
  <c r="B88" i="7"/>
  <c r="B89" i="7"/>
  <c r="H14" i="14"/>
  <c r="B34" i="14"/>
  <c r="B38" i="14"/>
  <c r="H42" i="14"/>
  <c r="D5" i="15"/>
  <c r="C13" i="15"/>
  <c r="B14" i="15"/>
  <c r="E60" i="13"/>
  <c r="N6" i="14"/>
  <c r="J5" i="15"/>
  <c r="S5" i="15"/>
  <c r="N6" i="15"/>
  <c r="C10" i="14"/>
  <c r="B11" i="14"/>
  <c r="B10" i="15"/>
  <c r="B9" i="15"/>
  <c r="B11" i="15"/>
  <c r="E36" i="15"/>
  <c r="N40" i="15"/>
  <c r="C6" i="14"/>
  <c r="E14" i="13"/>
  <c r="U146" i="7"/>
  <c r="V146" i="7"/>
  <c r="K22" i="12"/>
  <c r="B14" i="14"/>
  <c r="B13" i="15"/>
  <c r="K32" i="15"/>
  <c r="B7" i="15"/>
  <c r="H35" i="23"/>
  <c r="H33" i="23"/>
  <c r="J33" i="23"/>
  <c r="J32" i="23"/>
  <c r="H32" i="23"/>
  <c r="D8" i="23"/>
  <c r="D6" i="23"/>
  <c r="B8" i="23"/>
  <c r="B6" i="23"/>
  <c r="C243" i="10"/>
  <c r="Q362" i="7"/>
  <c r="H360" i="7"/>
  <c r="H366" i="7"/>
  <c r="H10" i="13"/>
  <c r="E68" i="13"/>
  <c r="K68" i="14"/>
  <c r="H72" i="14"/>
  <c r="O5" i="15"/>
  <c r="N5" i="15"/>
  <c r="H61" i="15"/>
  <c r="H5" i="15"/>
  <c r="C5" i="23"/>
  <c r="B13" i="23"/>
  <c r="K61" i="23"/>
  <c r="E40" i="15"/>
  <c r="E40" i="13"/>
  <c r="H68" i="14"/>
  <c r="E72" i="14"/>
  <c r="B10" i="23"/>
  <c r="B9" i="23"/>
  <c r="D9" i="23"/>
  <c r="D5" i="23"/>
  <c r="D13" i="23"/>
  <c r="E36" i="13"/>
  <c r="K61" i="15"/>
  <c r="H62" i="15"/>
  <c r="E9" i="23"/>
  <c r="Q32" i="23"/>
  <c r="Q36" i="23"/>
  <c r="B10" i="14"/>
  <c r="D6" i="14"/>
  <c r="H36" i="13"/>
  <c r="K42" i="14"/>
  <c r="K72" i="14"/>
  <c r="B32" i="15"/>
  <c r="K40" i="15"/>
  <c r="K62" i="15"/>
  <c r="E6" i="23"/>
  <c r="H13" i="23"/>
  <c r="C13" i="23"/>
  <c r="B40" i="23"/>
  <c r="B8" i="15"/>
  <c r="B6" i="15"/>
  <c r="C6" i="15"/>
  <c r="C5" i="15"/>
  <c r="B5" i="15"/>
  <c r="K13" i="23"/>
  <c r="K14" i="13"/>
  <c r="Q40" i="15"/>
  <c r="H40" i="23"/>
  <c r="B5" i="23"/>
  <c r="F117" i="12"/>
  <c r="O71" i="12"/>
  <c r="F5" i="12"/>
  <c r="O27" i="12"/>
  <c r="O15" i="12"/>
  <c r="F55" i="12"/>
  <c r="C49" i="12"/>
  <c r="B18" i="12"/>
  <c r="F99" i="12"/>
  <c r="B74" i="12"/>
  <c r="K78" i="12"/>
  <c r="F29" i="12"/>
  <c r="D49" i="12"/>
  <c r="C5" i="12"/>
  <c r="F73" i="12"/>
  <c r="O59" i="12"/>
  <c r="B100" i="12"/>
  <c r="B106" i="12"/>
  <c r="B112" i="12"/>
  <c r="B118" i="12"/>
  <c r="F79" i="12"/>
  <c r="O53" i="12"/>
  <c r="B56" i="12"/>
  <c r="O65" i="12"/>
  <c r="D5" i="12"/>
  <c r="B12" i="12"/>
  <c r="K16" i="12"/>
  <c r="O21" i="12"/>
  <c r="F23" i="12"/>
  <c r="B30" i="12"/>
  <c r="F123" i="12"/>
  <c r="K116" i="12"/>
  <c r="K28" i="12"/>
  <c r="K10" i="12"/>
  <c r="O97" i="12"/>
  <c r="F61" i="12"/>
  <c r="K66" i="12"/>
  <c r="F11" i="12"/>
  <c r="F93" i="12"/>
  <c r="B94" i="12"/>
  <c r="K98" i="12"/>
  <c r="F105" i="12"/>
  <c r="O115" i="12"/>
  <c r="B6" i="12"/>
  <c r="O9" i="12"/>
  <c r="D93" i="12"/>
  <c r="K110" i="12"/>
  <c r="B50" i="12"/>
  <c r="B62" i="12"/>
  <c r="F35" i="12"/>
  <c r="K122" i="12"/>
  <c r="O103" i="12"/>
  <c r="C93" i="12"/>
  <c r="F49" i="12"/>
  <c r="F67" i="12"/>
  <c r="B68" i="12"/>
  <c r="K72" i="12"/>
  <c r="B24" i="12"/>
  <c r="K54" i="12"/>
  <c r="K60" i="12"/>
  <c r="K34" i="12"/>
  <c r="F17" i="12"/>
  <c r="K104" i="12"/>
  <c r="O109" i="12"/>
  <c r="F111" i="12"/>
  <c r="B59" i="24"/>
  <c r="H44" i="24"/>
  <c r="B5" i="24"/>
  <c r="K101" i="10"/>
  <c r="B5" i="12"/>
  <c r="B93" i="12"/>
  <c r="B49" i="12"/>
  <c r="Q254" i="7"/>
  <c r="Q235" i="7"/>
  <c r="Q320" i="7"/>
  <c r="Q321" i="7"/>
  <c r="H341" i="7"/>
  <c r="Q293" i="7"/>
  <c r="H363" i="7"/>
  <c r="H236" i="7"/>
  <c r="H232" i="7"/>
  <c r="Q236" i="7"/>
  <c r="Q246" i="7"/>
  <c r="H250" i="7"/>
  <c r="H359" i="7"/>
  <c r="Q217" i="7"/>
  <c r="Q209" i="7"/>
  <c r="Q368" i="7"/>
  <c r="T138" i="7"/>
  <c r="Q109" i="7"/>
  <c r="H226" i="7"/>
  <c r="H324" i="7"/>
  <c r="Q328" i="7"/>
  <c r="Q349" i="7"/>
  <c r="Q344" i="7"/>
  <c r="H254" i="7"/>
  <c r="Q323" i="7"/>
  <c r="H327" i="7"/>
  <c r="H342" i="7"/>
  <c r="H83" i="7"/>
  <c r="T83" i="7"/>
  <c r="H227" i="7"/>
  <c r="H286" i="7"/>
  <c r="H340" i="7"/>
  <c r="Q342" i="7"/>
  <c r="S86" i="7"/>
  <c r="S82" i="7"/>
  <c r="H82" i="7"/>
  <c r="T82" i="7"/>
  <c r="Q208" i="7"/>
  <c r="H212" i="7"/>
  <c r="H216" i="7"/>
  <c r="H230" i="7"/>
  <c r="Q233" i="7"/>
  <c r="S146" i="7"/>
  <c r="Q211" i="7"/>
  <c r="H255" i="7"/>
  <c r="Q232" i="7"/>
  <c r="Q287" i="7"/>
  <c r="H320" i="7"/>
  <c r="Q364" i="7"/>
  <c r="T135" i="7"/>
  <c r="T139" i="7"/>
  <c r="H249" i="7"/>
  <c r="H256" i="7"/>
  <c r="Q325" i="7"/>
  <c r="S84" i="7"/>
  <c r="N109" i="7"/>
  <c r="Q367" i="7"/>
  <c r="B389" i="7"/>
  <c r="Q284" i="7"/>
  <c r="H290" i="7"/>
  <c r="Q361" i="7"/>
  <c r="H365" i="7"/>
  <c r="H228" i="7"/>
  <c r="Q288" i="7"/>
  <c r="H347" i="7"/>
  <c r="H109" i="7"/>
  <c r="Q214" i="7"/>
  <c r="H213" i="7"/>
  <c r="H209" i="7"/>
  <c r="H246" i="7"/>
  <c r="H253" i="7"/>
  <c r="Q289" i="7"/>
  <c r="Q286" i="7"/>
  <c r="H322" i="7"/>
  <c r="H332" i="7"/>
  <c r="H361" i="7"/>
  <c r="Q365" i="7"/>
  <c r="Q250" i="7"/>
  <c r="H287" i="7"/>
  <c r="H350" i="7"/>
  <c r="T134" i="7"/>
  <c r="S88" i="7"/>
  <c r="S80" i="7"/>
  <c r="H86" i="7"/>
  <c r="T136" i="7"/>
  <c r="T140" i="7"/>
  <c r="T144" i="7"/>
  <c r="Q213" i="7"/>
  <c r="H245" i="7"/>
  <c r="Q253" i="7"/>
  <c r="Q231" i="7"/>
  <c r="Q227" i="7"/>
  <c r="H283" i="7"/>
  <c r="H292" i="7"/>
  <c r="H328" i="7"/>
  <c r="Q339" i="7"/>
  <c r="Q360" i="7"/>
  <c r="H364" i="7"/>
  <c r="Q249" i="7"/>
  <c r="H229" i="7"/>
  <c r="Q350" i="7"/>
  <c r="H248" i="7"/>
  <c r="H233" i="7"/>
  <c r="Q229" i="7"/>
  <c r="H288" i="7"/>
  <c r="Q346" i="7"/>
  <c r="Q363" i="7"/>
  <c r="H80" i="7"/>
  <c r="T80" i="7"/>
  <c r="H217" i="7"/>
  <c r="Q245" i="7"/>
  <c r="H88" i="7"/>
  <c r="T88" i="7"/>
  <c r="S83" i="7"/>
  <c r="Q216" i="7"/>
  <c r="K109" i="7"/>
  <c r="H291" i="7"/>
  <c r="Q294" i="7"/>
  <c r="R332" i="7"/>
  <c r="H326" i="7"/>
  <c r="Q329" i="7"/>
  <c r="H368" i="7"/>
  <c r="S79" i="7"/>
  <c r="T142" i="7"/>
  <c r="B257" i="7"/>
  <c r="H87" i="7"/>
  <c r="T87" i="7"/>
  <c r="H79" i="7"/>
  <c r="T79" i="7"/>
  <c r="T109" i="7"/>
  <c r="J146" i="7"/>
  <c r="Q218" i="7"/>
  <c r="Q212" i="7"/>
  <c r="H214" i="7"/>
  <c r="Q252" i="7"/>
  <c r="H235" i="7"/>
  <c r="H293" i="7"/>
  <c r="H321" i="7"/>
  <c r="Q322" i="7"/>
  <c r="H325" i="7"/>
  <c r="H346" i="7"/>
  <c r="H367" i="7"/>
  <c r="Q369" i="7"/>
  <c r="S87" i="7"/>
  <c r="Q146" i="7"/>
  <c r="I146" i="7"/>
  <c r="H231" i="7"/>
  <c r="H289" i="7"/>
  <c r="K332" i="7"/>
  <c r="H343" i="7"/>
  <c r="R146" i="7"/>
  <c r="Q210" i="7"/>
  <c r="Q283" i="7"/>
  <c r="Q292" i="7"/>
  <c r="Q324" i="7"/>
  <c r="H339" i="7"/>
  <c r="H348" i="7"/>
  <c r="H358" i="7"/>
  <c r="H370" i="7"/>
  <c r="P90" i="7"/>
  <c r="B109" i="7"/>
  <c r="H218" i="7"/>
  <c r="H237" i="7"/>
  <c r="K220" i="7"/>
  <c r="H210" i="7"/>
  <c r="H247" i="7"/>
  <c r="K351" i="7"/>
  <c r="S78" i="7"/>
  <c r="H85" i="7"/>
  <c r="T85" i="7"/>
  <c r="T143" i="7"/>
  <c r="N257" i="7"/>
  <c r="Q237" i="7"/>
  <c r="Q285" i="7"/>
  <c r="H329" i="7"/>
  <c r="Q331" i="7"/>
  <c r="Q343" i="7"/>
  <c r="H349" i="7"/>
  <c r="H208" i="7"/>
  <c r="Q251" i="7"/>
  <c r="E351" i="7"/>
  <c r="H192" i="7"/>
  <c r="S295" i="7"/>
  <c r="Q228" i="7"/>
  <c r="Q330" i="7"/>
  <c r="H78" i="7"/>
  <c r="S54" i="10"/>
  <c r="G101" i="10"/>
  <c r="G549" i="10"/>
  <c r="C196" i="10"/>
  <c r="C54" i="10"/>
  <c r="O54" i="10"/>
  <c r="T78" i="7"/>
  <c r="Q351" i="7"/>
  <c r="H238" i="7"/>
  <c r="S90" i="7"/>
  <c r="T146" i="7"/>
  <c r="Q370" i="7"/>
  <c r="Q226" i="7"/>
  <c r="Q238" i="7"/>
  <c r="S332" i="7"/>
  <c r="R238" i="7"/>
  <c r="I90" i="7"/>
  <c r="H81" i="7"/>
  <c r="H285" i="7"/>
  <c r="H295" i="7"/>
  <c r="Q359" i="7"/>
  <c r="H251" i="7"/>
  <c r="H252" i="7"/>
  <c r="S351" i="7"/>
  <c r="H344" i="7"/>
  <c r="H351" i="7"/>
  <c r="J220" i="7"/>
  <c r="S257" i="7"/>
  <c r="Q341" i="7"/>
  <c r="J295" i="7"/>
  <c r="R220" i="7"/>
  <c r="Q248" i="7"/>
  <c r="Q257" i="7"/>
  <c r="H345" i="7"/>
  <c r="I332" i="7"/>
  <c r="H215" i="7"/>
  <c r="H220" i="7"/>
  <c r="S370" i="7"/>
  <c r="Q291" i="7"/>
  <c r="Q295" i="7"/>
  <c r="M90" i="7"/>
  <c r="J370" i="7"/>
  <c r="H146" i="7"/>
  <c r="H90" i="7"/>
  <c r="T81" i="7"/>
  <c r="T90" i="7"/>
  <c r="H257" i="7"/>
  <c r="K389" i="7" l="1"/>
  <c r="I389" i="7"/>
  <c r="H381" i="7"/>
  <c r="H384" i="7"/>
  <c r="J389" i="7"/>
  <c r="H377" i="7"/>
  <c r="H389" i="7" s="1"/>
  <c r="N377" i="7" l="1"/>
  <c r="R381" i="7"/>
  <c r="Q381" i="7"/>
  <c r="N381" i="7"/>
  <c r="N386" i="7"/>
  <c r="R386" i="7"/>
  <c r="Q386" i="7" s="1"/>
  <c r="R382" i="7"/>
  <c r="Q382" i="7"/>
  <c r="N382" i="7"/>
  <c r="N387" i="7"/>
  <c r="R387" i="7"/>
  <c r="Q387" i="7" s="1"/>
  <c r="N383" i="7"/>
  <c r="R383" i="7"/>
  <c r="Q383" i="7" s="1"/>
  <c r="R388" i="7"/>
  <c r="Q388" i="7"/>
  <c r="N388" i="7"/>
  <c r="R378" i="7"/>
  <c r="Q378" i="7" s="1"/>
  <c r="N378" i="7"/>
  <c r="N384" i="7"/>
  <c r="R384" i="7"/>
  <c r="Q384" i="7" s="1"/>
  <c r="O389" i="7"/>
  <c r="R379" i="7"/>
  <c r="Q379" i="7"/>
  <c r="N379" i="7"/>
  <c r="R380" i="7"/>
  <c r="Q380" i="7"/>
  <c r="N380" i="7"/>
  <c r="R385" i="7"/>
  <c r="Q385" i="7"/>
  <c r="N385" i="7"/>
  <c r="R377" i="7"/>
  <c r="Q377" i="7" s="1"/>
  <c r="N389" i="7" l="1"/>
  <c r="Q389" i="7"/>
  <c r="R389" i="7"/>
</calcChain>
</file>

<file path=xl/sharedStrings.xml><?xml version="1.0" encoding="utf-8"?>
<sst xmlns="http://schemas.openxmlformats.org/spreadsheetml/2006/main" count="3312" uniqueCount="512">
  <si>
    <t>人口</t>
    <rPh sb="0" eb="2">
      <t>ジンコウ</t>
    </rPh>
    <phoneticPr fontId="3"/>
  </si>
  <si>
    <t>年次</t>
    <rPh sb="0" eb="2">
      <t>ネンジ</t>
    </rPh>
    <phoneticPr fontId="3"/>
  </si>
  <si>
    <t>人口密度</t>
    <rPh sb="0" eb="2">
      <t>ジンコウ</t>
    </rPh>
    <rPh sb="2" eb="4">
      <t>ミツド</t>
    </rPh>
    <phoneticPr fontId="3"/>
  </si>
  <si>
    <t>備考</t>
    <rPh sb="0" eb="2">
      <t>ビコウ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</si>
  <si>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</si>
  <si>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</si>
  <si>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</si>
  <si>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平成１７年</t>
    <rPh sb="0" eb="2">
      <t>ヘイセイ</t>
    </rPh>
    <rPh sb="4" eb="5">
      <t>ネン</t>
    </rPh>
    <phoneticPr fontId="3"/>
  </si>
  <si>
    <t>回数</t>
    <rPh sb="0" eb="2">
      <t>カイスウ</t>
    </rPh>
    <phoneticPr fontId="3"/>
  </si>
  <si>
    <t>世帯数</t>
    <rPh sb="0" eb="3">
      <t>セタイスウ</t>
    </rPh>
    <phoneticPr fontId="3"/>
  </si>
  <si>
    <t>地区</t>
    <rPh sb="0" eb="2">
      <t>チク</t>
    </rPh>
    <phoneticPr fontId="3"/>
  </si>
  <si>
    <t>世帯数</t>
    <rPh sb="0" eb="3">
      <t>セタイスウ</t>
    </rPh>
    <phoneticPr fontId="3"/>
  </si>
  <si>
    <t>人口</t>
    <rPh sb="0" eb="2">
      <t>ジンコウ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</si>
  <si>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</si>
  <si>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</si>
  <si>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</si>
  <si>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-</t>
    <phoneticPr fontId="3"/>
  </si>
  <si>
    <t>自　　然　　動　　態</t>
    <rPh sb="0" eb="1">
      <t>シ</t>
    </rPh>
    <rPh sb="3" eb="4">
      <t>ゼン</t>
    </rPh>
    <rPh sb="6" eb="7">
      <t>ドウ</t>
    </rPh>
    <rPh sb="9" eb="10">
      <t>タイ</t>
    </rPh>
    <phoneticPr fontId="3"/>
  </si>
  <si>
    <t>社　　会　　動　　態</t>
    <rPh sb="0" eb="1">
      <t>シャ</t>
    </rPh>
    <rPh sb="3" eb="4">
      <t>カイ</t>
    </rPh>
    <rPh sb="6" eb="7">
      <t>ドウ</t>
    </rPh>
    <rPh sb="9" eb="10">
      <t>タイ</t>
    </rPh>
    <phoneticPr fontId="3"/>
  </si>
  <si>
    <t>人口増加数</t>
    <rPh sb="0" eb="2">
      <t>ジンコウ</t>
    </rPh>
    <rPh sb="2" eb="4">
      <t>ゾウカ</t>
    </rPh>
    <rPh sb="4" eb="5">
      <t>スウ</t>
    </rPh>
    <phoneticPr fontId="3"/>
  </si>
  <si>
    <t>年月</t>
    <rPh sb="0" eb="1">
      <t>ネン</t>
    </rPh>
    <rPh sb="1" eb="2">
      <t>ゲツ</t>
    </rPh>
    <phoneticPr fontId="3"/>
  </si>
  <si>
    <t>出　　生</t>
    <rPh sb="0" eb="1">
      <t>デ</t>
    </rPh>
    <rPh sb="3" eb="4">
      <t>セイ</t>
    </rPh>
    <phoneticPr fontId="3"/>
  </si>
  <si>
    <t>死　　亡</t>
    <rPh sb="0" eb="1">
      <t>シ</t>
    </rPh>
    <rPh sb="3" eb="4">
      <t>ボウ</t>
    </rPh>
    <phoneticPr fontId="3"/>
  </si>
  <si>
    <t>転　　　入</t>
    <rPh sb="0" eb="1">
      <t>テン</t>
    </rPh>
    <rPh sb="4" eb="5">
      <t>ニュウ</t>
    </rPh>
    <phoneticPr fontId="3"/>
  </si>
  <si>
    <t>転　　　出</t>
    <rPh sb="0" eb="1">
      <t>テン</t>
    </rPh>
    <rPh sb="4" eb="5">
      <t>デ</t>
    </rPh>
    <phoneticPr fontId="3"/>
  </si>
  <si>
    <t>婚姻</t>
    <rPh sb="0" eb="2">
      <t>コンイン</t>
    </rPh>
    <phoneticPr fontId="3"/>
  </si>
  <si>
    <t>離婚</t>
    <rPh sb="0" eb="2">
      <t>リコン</t>
    </rPh>
    <phoneticPr fontId="3"/>
  </si>
  <si>
    <t>県内</t>
    <rPh sb="0" eb="2">
      <t>ケンナイ</t>
    </rPh>
    <phoneticPr fontId="3"/>
  </si>
  <si>
    <t>県外</t>
    <rPh sb="0" eb="2">
      <t>ケンガイ</t>
    </rPh>
    <phoneticPr fontId="3"/>
  </si>
  <si>
    <t>2月</t>
    <rPh sb="1" eb="2">
      <t>ガツ</t>
    </rPh>
    <phoneticPr fontId="3"/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</si>
  <si>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</si>
  <si>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</si>
  <si>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</si>
  <si>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</si>
  <si>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</si>
  <si>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</si>
  <si>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</si>
  <si>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</si>
  <si>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</si>
  <si>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</si>
  <si>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計</t>
    <rPh sb="0" eb="1">
      <t>ケイ</t>
    </rPh>
    <phoneticPr fontId="3"/>
  </si>
  <si>
    <t>１２月</t>
    <rPh sb="2" eb="3">
      <t>ガツ</t>
    </rPh>
    <phoneticPr fontId="3"/>
  </si>
  <si>
    <t>〃</t>
    <phoneticPr fontId="3"/>
  </si>
  <si>
    <t>自然増</t>
    <rPh sb="0" eb="3">
      <t>シゼンゾウ</t>
    </rPh>
    <phoneticPr fontId="3"/>
  </si>
  <si>
    <t>社会増</t>
    <rPh sb="0" eb="3">
      <t>シャカイゾウ</t>
    </rPh>
    <phoneticPr fontId="3"/>
  </si>
  <si>
    <t>（ｋ㎡当り）</t>
    <rPh sb="3" eb="4">
      <t>アタ</t>
    </rPh>
    <phoneticPr fontId="3"/>
  </si>
  <si>
    <t>平成12年</t>
    <rPh sb="0" eb="2">
      <t>ヘイセイ</t>
    </rPh>
    <rPh sb="4" eb="5">
      <t>ネン</t>
    </rPh>
    <phoneticPr fontId="3"/>
  </si>
  <si>
    <t>旧袋井市</t>
    <rPh sb="0" eb="1">
      <t>キュウ</t>
    </rPh>
    <rPh sb="1" eb="4">
      <t>フクロイシ</t>
    </rPh>
    <phoneticPr fontId="3"/>
  </si>
  <si>
    <t>旧浅羽町</t>
    <rPh sb="0" eb="1">
      <t>キュウ</t>
    </rPh>
    <rPh sb="1" eb="3">
      <t>アサバ</t>
    </rPh>
    <rPh sb="3" eb="4">
      <t>マチ</t>
    </rPh>
    <phoneticPr fontId="3"/>
  </si>
  <si>
    <t>４月１日現在</t>
    <rPh sb="1" eb="2">
      <t>ガツ</t>
    </rPh>
    <rPh sb="3" eb="4">
      <t>ニチ</t>
    </rPh>
    <rPh sb="4" eb="6">
      <t>ゲンザイ</t>
    </rPh>
    <phoneticPr fontId="3"/>
  </si>
  <si>
    <t>(人/k㎡）</t>
    <rPh sb="1" eb="2">
      <t>ヒト</t>
    </rPh>
    <phoneticPr fontId="3"/>
  </si>
  <si>
    <t>平成１９年</t>
    <rPh sb="0" eb="2">
      <t>ヘイセイ</t>
    </rPh>
    <rPh sb="4" eb="5">
      <t>ネン</t>
    </rPh>
    <phoneticPr fontId="3"/>
  </si>
  <si>
    <t>平成２２年</t>
    <rPh sb="0" eb="2">
      <t>ヘイセイ</t>
    </rPh>
    <rPh sb="4" eb="5">
      <t>ネン</t>
    </rPh>
    <phoneticPr fontId="3"/>
  </si>
  <si>
    <t>平成２７年</t>
    <rPh sb="0" eb="2">
      <t>ヘイセイ</t>
    </rPh>
    <rPh sb="4" eb="5">
      <t>ネン</t>
    </rPh>
    <phoneticPr fontId="3"/>
  </si>
  <si>
    <t>※外国人は含まない</t>
    <rPh sb="1" eb="4">
      <t>ガイコクジン</t>
    </rPh>
    <rPh sb="5" eb="6">
      <t>フク</t>
    </rPh>
    <phoneticPr fontId="3"/>
  </si>
  <si>
    <t>第１８回</t>
    <rPh sb="0" eb="1">
      <t>ダイ</t>
    </rPh>
    <rPh sb="3" eb="4">
      <t>カイ</t>
    </rPh>
    <phoneticPr fontId="3"/>
  </si>
  <si>
    <t>平成1７年1月</t>
    <rPh sb="0" eb="2">
      <t>ヘイセイ</t>
    </rPh>
    <rPh sb="4" eb="5">
      <t>ネン</t>
    </rPh>
    <rPh sb="6" eb="7">
      <t>ガツ</t>
    </rPh>
    <phoneticPr fontId="3"/>
  </si>
  <si>
    <t>平成17年</t>
    <rPh sb="0" eb="2">
      <t>ヘイセイ</t>
    </rPh>
    <rPh sb="4" eb="5">
      <t>ネン</t>
    </rPh>
    <phoneticPr fontId="3"/>
  </si>
  <si>
    <t>平成1８年1月</t>
    <rPh sb="0" eb="2">
      <t>ヘイセイ</t>
    </rPh>
    <rPh sb="4" eb="5">
      <t>ネン</t>
    </rPh>
    <rPh sb="6" eb="7">
      <t>ガツ</t>
    </rPh>
    <phoneticPr fontId="3"/>
  </si>
  <si>
    <t>平成1９年1月</t>
    <rPh sb="0" eb="2">
      <t>ヘイセイ</t>
    </rPh>
    <rPh sb="4" eb="5">
      <t>ネン</t>
    </rPh>
    <rPh sb="6" eb="7">
      <t>ガツ</t>
    </rPh>
    <phoneticPr fontId="3"/>
  </si>
  <si>
    <t>浅羽南</t>
    <rPh sb="0" eb="2">
      <t>アサバ</t>
    </rPh>
    <rPh sb="2" eb="3">
      <t>ミナミ</t>
    </rPh>
    <phoneticPr fontId="3"/>
  </si>
  <si>
    <t>日本人世帯数</t>
    <rPh sb="0" eb="3">
      <t>ニホンジン</t>
    </rPh>
    <rPh sb="3" eb="5">
      <t>セタイ</t>
    </rPh>
    <rPh sb="5" eb="6">
      <t>スウ</t>
    </rPh>
    <phoneticPr fontId="3"/>
  </si>
  <si>
    <t>外国人世帯数</t>
    <rPh sb="0" eb="3">
      <t>ガイコクジン</t>
    </rPh>
    <rPh sb="3" eb="6">
      <t>セタイスウ</t>
    </rPh>
    <phoneticPr fontId="3"/>
  </si>
  <si>
    <t>日本人総数</t>
    <rPh sb="0" eb="3">
      <t>ニホンジン</t>
    </rPh>
    <rPh sb="3" eb="5">
      <t>ソウスウ</t>
    </rPh>
    <phoneticPr fontId="3"/>
  </si>
  <si>
    <t>外国人総数</t>
    <rPh sb="0" eb="3">
      <t>ガイコクジン</t>
    </rPh>
    <rPh sb="3" eb="5">
      <t>ソウスウ</t>
    </rPh>
    <phoneticPr fontId="3"/>
  </si>
  <si>
    <t>日本人男</t>
    <rPh sb="0" eb="3">
      <t>ニホンジン</t>
    </rPh>
    <rPh sb="3" eb="4">
      <t>オトコ</t>
    </rPh>
    <phoneticPr fontId="3"/>
  </si>
  <si>
    <t>外国人男</t>
    <rPh sb="0" eb="3">
      <t>ガイコクジン</t>
    </rPh>
    <rPh sb="3" eb="4">
      <t>オトコ</t>
    </rPh>
    <phoneticPr fontId="3"/>
  </si>
  <si>
    <t>日本人女</t>
    <rPh sb="0" eb="3">
      <t>ニホンジン</t>
    </rPh>
    <rPh sb="3" eb="4">
      <t>オンナ</t>
    </rPh>
    <phoneticPr fontId="3"/>
  </si>
  <si>
    <t>外国人女</t>
    <rPh sb="0" eb="3">
      <t>ガイコクジン</t>
    </rPh>
    <rPh sb="3" eb="4">
      <t>オンナ</t>
    </rPh>
    <phoneticPr fontId="3"/>
  </si>
  <si>
    <t>第１９回</t>
    <rPh sb="0" eb="1">
      <t>ダイ</t>
    </rPh>
    <rPh sb="3" eb="4">
      <t>カイ</t>
    </rPh>
    <phoneticPr fontId="3"/>
  </si>
  <si>
    <t>平成22年</t>
    <rPh sb="0" eb="2">
      <t>ヘイセイ</t>
    </rPh>
    <rPh sb="4" eb="5">
      <t>ネン</t>
    </rPh>
    <phoneticPr fontId="3"/>
  </si>
  <si>
    <t>〃</t>
    <phoneticPr fontId="3"/>
  </si>
  <si>
    <t>袋井南</t>
    <rPh sb="0" eb="2">
      <t>フクロイ</t>
    </rPh>
    <rPh sb="2" eb="3">
      <t>ミナミ</t>
    </rPh>
    <phoneticPr fontId="3"/>
  </si>
  <si>
    <t>高南</t>
    <rPh sb="0" eb="1">
      <t>タカ</t>
    </rPh>
    <rPh sb="1" eb="2">
      <t>ミナミ</t>
    </rPh>
    <phoneticPr fontId="3"/>
  </si>
  <si>
    <t>袋井西</t>
    <rPh sb="0" eb="2">
      <t>フクロイ</t>
    </rPh>
    <rPh sb="2" eb="3">
      <t>ニシ</t>
    </rPh>
    <phoneticPr fontId="3"/>
  </si>
  <si>
    <t>袋井北</t>
    <rPh sb="0" eb="2">
      <t>フクロイ</t>
    </rPh>
    <rPh sb="2" eb="3">
      <t>キタ</t>
    </rPh>
    <phoneticPr fontId="3"/>
  </si>
  <si>
    <t>袋井東</t>
    <rPh sb="0" eb="2">
      <t>フクロイ</t>
    </rPh>
    <rPh sb="2" eb="3">
      <t>ヒガシ</t>
    </rPh>
    <phoneticPr fontId="3"/>
  </si>
  <si>
    <t>今井</t>
    <rPh sb="0" eb="2">
      <t>イマイ</t>
    </rPh>
    <phoneticPr fontId="3"/>
  </si>
  <si>
    <t>三川</t>
    <rPh sb="0" eb="2">
      <t>ミツカワ</t>
    </rPh>
    <phoneticPr fontId="3"/>
  </si>
  <si>
    <t>笠原</t>
    <rPh sb="0" eb="2">
      <t>カサハラ</t>
    </rPh>
    <phoneticPr fontId="3"/>
  </si>
  <si>
    <t>山名</t>
    <rPh sb="0" eb="2">
      <t>ヤマナ</t>
    </rPh>
    <phoneticPr fontId="3"/>
  </si>
  <si>
    <t>浅羽北</t>
    <rPh sb="0" eb="2">
      <t>アサバ</t>
    </rPh>
    <rPh sb="2" eb="3">
      <t>キタ</t>
    </rPh>
    <phoneticPr fontId="3"/>
  </si>
  <si>
    <t>浅羽西</t>
    <rPh sb="0" eb="2">
      <t>アサバ</t>
    </rPh>
    <rPh sb="2" eb="3">
      <t>ニシ</t>
    </rPh>
    <phoneticPr fontId="3"/>
  </si>
  <si>
    <t>浅羽東</t>
    <rPh sb="0" eb="2">
      <t>アサバ</t>
    </rPh>
    <rPh sb="2" eb="3">
      <t>ヒガシ</t>
    </rPh>
    <phoneticPr fontId="3"/>
  </si>
  <si>
    <t>平成２１年</t>
    <rPh sb="0" eb="2">
      <t>ヘイセイ</t>
    </rPh>
    <rPh sb="4" eb="5">
      <t>ネン</t>
    </rPh>
    <phoneticPr fontId="3"/>
  </si>
  <si>
    <t>平成20年1月</t>
    <rPh sb="0" eb="2">
      <t>ヘイセイ</t>
    </rPh>
    <rPh sb="4" eb="5">
      <t>ネン</t>
    </rPh>
    <rPh sb="6" eb="7">
      <t>ガツ</t>
    </rPh>
    <phoneticPr fontId="3"/>
  </si>
  <si>
    <t>平成21年1月</t>
    <rPh sb="0" eb="2">
      <t>ヘイセイ</t>
    </rPh>
    <rPh sb="4" eb="5">
      <t>ネン</t>
    </rPh>
    <rPh sb="6" eb="7">
      <t>ガツ</t>
    </rPh>
    <phoneticPr fontId="3"/>
  </si>
  <si>
    <t>平成22年1月</t>
    <rPh sb="0" eb="2">
      <t>ヘイセイ</t>
    </rPh>
    <rPh sb="4" eb="5">
      <t>ネン</t>
    </rPh>
    <rPh sb="6" eb="7">
      <t>ガツ</t>
    </rPh>
    <phoneticPr fontId="3"/>
  </si>
  <si>
    <t>袋井市</t>
    <rPh sb="0" eb="3">
      <t>フクロイシ</t>
    </rPh>
    <phoneticPr fontId="3"/>
  </si>
  <si>
    <t>(2)人口動態</t>
    <rPh sb="3" eb="5">
      <t>ジンコウ</t>
    </rPh>
    <rPh sb="5" eb="7">
      <t>ドウタイ</t>
    </rPh>
    <phoneticPr fontId="3"/>
  </si>
  <si>
    <t>平成23年1月</t>
    <rPh sb="0" eb="2">
      <t>ヘイセイ</t>
    </rPh>
    <rPh sb="4" eb="5">
      <t>ネン</t>
    </rPh>
    <rPh sb="6" eb="7">
      <t>ガツ</t>
    </rPh>
    <phoneticPr fontId="3"/>
  </si>
  <si>
    <t>※平成22年は大字別に15の地区に分類した。</t>
    <rPh sb="1" eb="3">
      <t>ヘイセイ</t>
    </rPh>
    <rPh sb="5" eb="6">
      <t>ネン</t>
    </rPh>
    <rPh sb="7" eb="9">
      <t>オオアザ</t>
    </rPh>
    <rPh sb="9" eb="10">
      <t>ベツ</t>
    </rPh>
    <rPh sb="14" eb="16">
      <t>チク</t>
    </rPh>
    <rPh sb="17" eb="19">
      <t>ブンルイ</t>
    </rPh>
    <phoneticPr fontId="3"/>
  </si>
  <si>
    <t>平成24年1月</t>
    <rPh sb="0" eb="2">
      <t>ヘイセイ</t>
    </rPh>
    <rPh sb="4" eb="5">
      <t>ネン</t>
    </rPh>
    <rPh sb="6" eb="7">
      <t>ガツ</t>
    </rPh>
    <phoneticPr fontId="3"/>
  </si>
  <si>
    <t>平成25年1月</t>
    <rPh sb="0" eb="2">
      <t>ヘイセイ</t>
    </rPh>
    <rPh sb="4" eb="5">
      <t>ネン</t>
    </rPh>
    <rPh sb="6" eb="7">
      <t>ガツ</t>
    </rPh>
    <phoneticPr fontId="3"/>
  </si>
  <si>
    <t>平成26年1月</t>
    <rPh sb="0" eb="2">
      <t>ヘイセイ</t>
    </rPh>
    <rPh sb="4" eb="5">
      <t>ネン</t>
    </rPh>
    <rPh sb="6" eb="7">
      <t>ガツ</t>
    </rPh>
    <phoneticPr fontId="3"/>
  </si>
  <si>
    <t>〃</t>
  </si>
  <si>
    <t>平成27年1月</t>
    <rPh sb="0" eb="2">
      <t>ヘイセイ</t>
    </rPh>
    <rPh sb="4" eb="5">
      <t>ネン</t>
    </rPh>
    <rPh sb="6" eb="7">
      <t>ガツ</t>
    </rPh>
    <phoneticPr fontId="3"/>
  </si>
  <si>
    <t>平成28年1月</t>
    <rPh sb="0" eb="2">
      <t>ヘイセイ</t>
    </rPh>
    <rPh sb="4" eb="5">
      <t>ネン</t>
    </rPh>
    <rPh sb="6" eb="7">
      <t>ガツ</t>
    </rPh>
    <phoneticPr fontId="3"/>
  </si>
  <si>
    <t>※平成27年から外国人を含む</t>
    <rPh sb="1" eb="3">
      <t>ヘイセイ</t>
    </rPh>
    <rPh sb="5" eb="6">
      <t>ネン</t>
    </rPh>
    <rPh sb="8" eb="11">
      <t>ガイコクジン</t>
    </rPh>
    <rPh sb="12" eb="13">
      <t>フク</t>
    </rPh>
    <phoneticPr fontId="3"/>
  </si>
  <si>
    <t>（１）人口推移</t>
    <rPh sb="3" eb="5">
      <t>ジンコウ</t>
    </rPh>
    <rPh sb="5" eb="7">
      <t>スイイ</t>
    </rPh>
    <phoneticPr fontId="3"/>
  </si>
  <si>
    <t>国勢調査からみた地区別世帯数及び人口推移</t>
    <rPh sb="0" eb="2">
      <t>コクセイ</t>
    </rPh>
    <rPh sb="2" eb="4">
      <t>チョウサ</t>
    </rPh>
    <rPh sb="8" eb="11">
      <t>チクベツ</t>
    </rPh>
    <rPh sb="11" eb="14">
      <t>セタイスウ</t>
    </rPh>
    <rPh sb="14" eb="15">
      <t>オヨ</t>
    </rPh>
    <rPh sb="16" eb="18">
      <t>ジンコウ</t>
    </rPh>
    <rPh sb="18" eb="20">
      <t>スイイ</t>
    </rPh>
    <phoneticPr fontId="3"/>
  </si>
  <si>
    <t>南</t>
    <rPh sb="0" eb="1">
      <t>ミナミ</t>
    </rPh>
    <phoneticPr fontId="3"/>
  </si>
  <si>
    <t>豊愛</t>
    <rPh sb="0" eb="1">
      <t>トヨ</t>
    </rPh>
    <rPh sb="1" eb="2">
      <t>アイ</t>
    </rPh>
    <phoneticPr fontId="3"/>
  </si>
  <si>
    <t>西</t>
    <rPh sb="0" eb="1">
      <t>ニシ</t>
    </rPh>
    <phoneticPr fontId="3"/>
  </si>
  <si>
    <t>田原</t>
    <rPh sb="0" eb="2">
      <t>タハラ</t>
    </rPh>
    <phoneticPr fontId="3"/>
  </si>
  <si>
    <t>北</t>
    <rPh sb="0" eb="1">
      <t>キタ</t>
    </rPh>
    <phoneticPr fontId="3"/>
  </si>
  <si>
    <t>東</t>
    <rPh sb="0" eb="1">
      <t>ヒガシ</t>
    </rPh>
    <phoneticPr fontId="3"/>
  </si>
  <si>
    <t>三川</t>
    <rPh sb="0" eb="1">
      <t>ミ</t>
    </rPh>
    <rPh sb="1" eb="2">
      <t>カワ</t>
    </rPh>
    <phoneticPr fontId="3"/>
  </si>
  <si>
    <t>山梨</t>
    <rPh sb="0" eb="2">
      <t>ヤマナシ</t>
    </rPh>
    <phoneticPr fontId="3"/>
  </si>
  <si>
    <t>宇刈</t>
    <rPh sb="0" eb="2">
      <t>ウガリ</t>
    </rPh>
    <phoneticPr fontId="3"/>
  </si>
  <si>
    <t>※高南地区については、平成22年は南地区に含まれていた。</t>
    <phoneticPr fontId="3"/>
  </si>
  <si>
    <t>第２０回</t>
    <rPh sb="0" eb="1">
      <t>ダイ</t>
    </rPh>
    <rPh sb="3" eb="4">
      <t>カイ</t>
    </rPh>
    <phoneticPr fontId="3"/>
  </si>
  <si>
    <t>平成27年</t>
    <rPh sb="0" eb="2">
      <t>ヘイセイ</t>
    </rPh>
    <rPh sb="4" eb="5">
      <t>ネン</t>
    </rPh>
    <phoneticPr fontId="3"/>
  </si>
  <si>
    <t>平成29年1月</t>
    <rPh sb="0" eb="2">
      <t>ヘイセイ</t>
    </rPh>
    <rPh sb="4" eb="5">
      <t>ネン</t>
    </rPh>
    <rPh sb="6" eb="7">
      <t>ガツ</t>
    </rPh>
    <phoneticPr fontId="3"/>
  </si>
  <si>
    <t>平成30年1月</t>
    <rPh sb="0" eb="2">
      <t>ヘイセイ</t>
    </rPh>
    <rPh sb="4" eb="5">
      <t>ネン</t>
    </rPh>
    <rPh sb="6" eb="7">
      <t>ガツ</t>
    </rPh>
    <phoneticPr fontId="3"/>
  </si>
  <si>
    <t>（３）人口動態率</t>
    <rPh sb="3" eb="5">
      <t>ジンコウ</t>
    </rPh>
    <rPh sb="5" eb="7">
      <t>ドウタイ</t>
    </rPh>
    <rPh sb="7" eb="8">
      <t>リツ</t>
    </rPh>
    <phoneticPr fontId="3"/>
  </si>
  <si>
    <t>（人口千対）</t>
    <rPh sb="1" eb="3">
      <t>ジンコウ</t>
    </rPh>
    <rPh sb="3" eb="4">
      <t>セン</t>
    </rPh>
    <rPh sb="4" eb="5">
      <t>タイ</t>
    </rPh>
    <phoneticPr fontId="3"/>
  </si>
  <si>
    <t>自然動態率</t>
    <rPh sb="0" eb="2">
      <t>シゼン</t>
    </rPh>
    <rPh sb="2" eb="4">
      <t>ドウタイ</t>
    </rPh>
    <rPh sb="4" eb="5">
      <t>リツ</t>
    </rPh>
    <phoneticPr fontId="3"/>
  </si>
  <si>
    <t>社会動態</t>
    <rPh sb="0" eb="2">
      <t>シャカイ</t>
    </rPh>
    <rPh sb="2" eb="4">
      <t>ドウタイ</t>
    </rPh>
    <phoneticPr fontId="3"/>
  </si>
  <si>
    <t>人口増加</t>
    <rPh sb="0" eb="2">
      <t>ジンコウ</t>
    </rPh>
    <rPh sb="2" eb="4">
      <t>ゾウカ</t>
    </rPh>
    <phoneticPr fontId="3"/>
  </si>
  <si>
    <t>婚姻率</t>
    <rPh sb="0" eb="2">
      <t>コンイン</t>
    </rPh>
    <rPh sb="2" eb="3">
      <t>リツ</t>
    </rPh>
    <phoneticPr fontId="3"/>
  </si>
  <si>
    <t>離婚率</t>
    <rPh sb="0" eb="2">
      <t>リコン</t>
    </rPh>
    <rPh sb="2" eb="3">
      <t>リツ</t>
    </rPh>
    <phoneticPr fontId="3"/>
  </si>
  <si>
    <t>出生率</t>
    <rPh sb="0" eb="1">
      <t>デ</t>
    </rPh>
    <rPh sb="1" eb="2">
      <t>セイ</t>
    </rPh>
    <rPh sb="2" eb="3">
      <t>リツ</t>
    </rPh>
    <phoneticPr fontId="3"/>
  </si>
  <si>
    <t>死亡率</t>
    <rPh sb="0" eb="3">
      <t>シボウリツ</t>
    </rPh>
    <phoneticPr fontId="3"/>
  </si>
  <si>
    <t>転入率</t>
    <rPh sb="0" eb="2">
      <t>テンニュウ</t>
    </rPh>
    <rPh sb="2" eb="3">
      <t>リツ</t>
    </rPh>
    <phoneticPr fontId="3"/>
  </si>
  <si>
    <t>転出率</t>
    <rPh sb="0" eb="2">
      <t>テンシュツ</t>
    </rPh>
    <rPh sb="2" eb="3">
      <t>リツ</t>
    </rPh>
    <phoneticPr fontId="3"/>
  </si>
  <si>
    <t>自然増加率</t>
    <rPh sb="0" eb="2">
      <t>シゼン</t>
    </rPh>
    <rPh sb="2" eb="4">
      <t>ゾウカ</t>
    </rPh>
    <rPh sb="4" eb="5">
      <t>リツ</t>
    </rPh>
    <phoneticPr fontId="3"/>
  </si>
  <si>
    <t>社会増加率</t>
    <rPh sb="0" eb="2">
      <t>シャカイ</t>
    </rPh>
    <rPh sb="2" eb="4">
      <t>ゾウカ</t>
    </rPh>
    <rPh sb="4" eb="5">
      <t>リツ</t>
    </rPh>
    <phoneticPr fontId="3"/>
  </si>
  <si>
    <t>※各年４月１日現在の住民基本台帳登録人口</t>
    <rPh sb="1" eb="3">
      <t>カクネン</t>
    </rPh>
    <rPh sb="4" eb="5">
      <t>ガツ</t>
    </rPh>
    <rPh sb="6" eb="7">
      <t>ニチ</t>
    </rPh>
    <rPh sb="7" eb="9">
      <t>ゲンザイ</t>
    </rPh>
    <rPh sb="10" eb="12">
      <t>ジュウミン</t>
    </rPh>
    <rPh sb="12" eb="14">
      <t>キホン</t>
    </rPh>
    <rPh sb="14" eb="16">
      <t>ダイチョウ</t>
    </rPh>
    <rPh sb="16" eb="18">
      <t>トウロク</t>
    </rPh>
    <rPh sb="18" eb="20">
      <t>ジンコウ</t>
    </rPh>
    <phoneticPr fontId="3"/>
  </si>
  <si>
    <t>（平成27年から外国人を含む）</t>
    <rPh sb="1" eb="3">
      <t>ヘイセイ</t>
    </rPh>
    <rPh sb="5" eb="6">
      <t>ネン</t>
    </rPh>
    <rPh sb="8" eb="11">
      <t>ガイコクジン</t>
    </rPh>
    <rPh sb="12" eb="13">
      <t>フク</t>
    </rPh>
    <phoneticPr fontId="3"/>
  </si>
  <si>
    <t>平成16年</t>
    <rPh sb="0" eb="2">
      <t>ヘイセイ</t>
    </rPh>
    <rPh sb="4" eb="5">
      <t>ネン</t>
    </rPh>
    <phoneticPr fontId="3"/>
  </si>
  <si>
    <t>平成18年</t>
    <rPh sb="0" eb="2">
      <t>ヘイセイ</t>
    </rPh>
    <rPh sb="4" eb="5">
      <t>ネン</t>
    </rPh>
    <phoneticPr fontId="3"/>
  </si>
  <si>
    <t>平成19年</t>
    <rPh sb="0" eb="2">
      <t>ヘイセイ</t>
    </rPh>
    <rPh sb="4" eb="5">
      <t>ネン</t>
    </rPh>
    <phoneticPr fontId="3"/>
  </si>
  <si>
    <t>平成20年</t>
    <rPh sb="0" eb="2">
      <t>ヘイセイ</t>
    </rPh>
    <rPh sb="4" eb="5">
      <t>ネン</t>
    </rPh>
    <phoneticPr fontId="3"/>
  </si>
  <si>
    <t>平成21年</t>
    <rPh sb="0" eb="2">
      <t>ヘイセイ</t>
    </rPh>
    <rPh sb="4" eb="5">
      <t>ネン</t>
    </rPh>
    <phoneticPr fontId="3"/>
  </si>
  <si>
    <t>平成23年</t>
    <rPh sb="0" eb="2">
      <t>ヘイセイ</t>
    </rPh>
    <rPh sb="4" eb="5">
      <t>ネン</t>
    </rPh>
    <phoneticPr fontId="3"/>
  </si>
  <si>
    <t>平成24年</t>
    <rPh sb="0" eb="2">
      <t>ヘイセイ</t>
    </rPh>
    <rPh sb="4" eb="5">
      <t>ネン</t>
    </rPh>
    <phoneticPr fontId="3"/>
  </si>
  <si>
    <t>平成25年</t>
    <rPh sb="0" eb="2">
      <t>ヘイセイ</t>
    </rPh>
    <rPh sb="4" eb="5">
      <t>ネン</t>
    </rPh>
    <phoneticPr fontId="3"/>
  </si>
  <si>
    <t>（５）住民登録からみた地区別世帯数・人口の推移</t>
    <rPh sb="3" eb="5">
      <t>ジュウミン</t>
    </rPh>
    <rPh sb="5" eb="7">
      <t>トウロク</t>
    </rPh>
    <rPh sb="11" eb="14">
      <t>チクベツ</t>
    </rPh>
    <rPh sb="14" eb="17">
      <t>セタイスウ</t>
    </rPh>
    <rPh sb="18" eb="20">
      <t>ジンコウ</t>
    </rPh>
    <rPh sb="21" eb="23">
      <t>スイイ</t>
    </rPh>
    <phoneticPr fontId="3"/>
  </si>
  <si>
    <t>（外国人含まない）</t>
    <rPh sb="1" eb="3">
      <t>ガイコク</t>
    </rPh>
    <rPh sb="3" eb="4">
      <t>ジン</t>
    </rPh>
    <rPh sb="4" eb="5">
      <t>フク</t>
    </rPh>
    <phoneticPr fontId="3"/>
  </si>
  <si>
    <t>各年４月１日現在</t>
    <rPh sb="0" eb="2">
      <t>カクネン</t>
    </rPh>
    <rPh sb="3" eb="4">
      <t>ガツ</t>
    </rPh>
    <rPh sb="5" eb="6">
      <t>ニチ</t>
    </rPh>
    <rPh sb="6" eb="8">
      <t>ゲンザイ</t>
    </rPh>
    <phoneticPr fontId="3"/>
  </si>
  <si>
    <t>平成１８年</t>
    <rPh sb="0" eb="1">
      <t>ヘイ</t>
    </rPh>
    <rPh sb="1" eb="2">
      <t>セイ</t>
    </rPh>
    <rPh sb="4" eb="5">
      <t>ネン</t>
    </rPh>
    <phoneticPr fontId="3"/>
  </si>
  <si>
    <t>平成２0年</t>
    <rPh sb="0" eb="2">
      <t>ヘイセイ</t>
    </rPh>
    <rPh sb="4" eb="5">
      <t>ネン</t>
    </rPh>
    <phoneticPr fontId="3"/>
  </si>
  <si>
    <t>地　　　区</t>
    <rPh sb="0" eb="1">
      <t>チ</t>
    </rPh>
    <rPh sb="4" eb="5">
      <t>ク</t>
    </rPh>
    <phoneticPr fontId="3"/>
  </si>
  <si>
    <t>人　　　　口</t>
    <rPh sb="0" eb="1">
      <t>ヒト</t>
    </rPh>
    <rPh sb="5" eb="6">
      <t>クチ</t>
    </rPh>
    <phoneticPr fontId="3"/>
  </si>
  <si>
    <t>高尾</t>
    <rPh sb="0" eb="2">
      <t>タカオ</t>
    </rPh>
    <phoneticPr fontId="3"/>
  </si>
  <si>
    <t>豊沢・愛野</t>
    <rPh sb="0" eb="2">
      <t>トヨサワ</t>
    </rPh>
    <rPh sb="3" eb="5">
      <t>アイノ</t>
    </rPh>
    <phoneticPr fontId="3"/>
  </si>
  <si>
    <t>三川</t>
    <rPh sb="0" eb="1">
      <t>サン</t>
    </rPh>
    <rPh sb="1" eb="2">
      <t>カワ</t>
    </rPh>
    <phoneticPr fontId="3"/>
  </si>
  <si>
    <t>宇刈</t>
    <rPh sb="0" eb="1">
      <t>ウ</t>
    </rPh>
    <rPh sb="1" eb="2">
      <t>カリ</t>
    </rPh>
    <phoneticPr fontId="3"/>
  </si>
  <si>
    <t>諸井</t>
    <rPh sb="0" eb="2">
      <t>モロイ</t>
    </rPh>
    <phoneticPr fontId="3"/>
  </si>
  <si>
    <t>浅羽</t>
    <rPh sb="0" eb="2">
      <t>アサバ</t>
    </rPh>
    <phoneticPr fontId="3"/>
  </si>
  <si>
    <t>浅名</t>
    <rPh sb="0" eb="2">
      <t>アサナ</t>
    </rPh>
    <phoneticPr fontId="3"/>
  </si>
  <si>
    <t>豊住</t>
    <rPh sb="0" eb="2">
      <t>トヨズミ</t>
    </rPh>
    <phoneticPr fontId="3"/>
  </si>
  <si>
    <t>雇用促進住宅</t>
    <rPh sb="0" eb="2">
      <t>コヨウ</t>
    </rPh>
    <rPh sb="2" eb="4">
      <t>ソクシン</t>
    </rPh>
    <rPh sb="4" eb="6">
      <t>ジュウタク</t>
    </rPh>
    <phoneticPr fontId="3"/>
  </si>
  <si>
    <t>浅羽山の手</t>
    <rPh sb="0" eb="2">
      <t>アサバ</t>
    </rPh>
    <rPh sb="2" eb="3">
      <t>ヤマ</t>
    </rPh>
    <rPh sb="4" eb="5">
      <t>テ</t>
    </rPh>
    <phoneticPr fontId="3"/>
  </si>
  <si>
    <t>長溝上</t>
    <rPh sb="0" eb="2">
      <t>ナガミゾ</t>
    </rPh>
    <rPh sb="2" eb="3">
      <t>カミ</t>
    </rPh>
    <phoneticPr fontId="3"/>
  </si>
  <si>
    <t>浅岡上</t>
    <rPh sb="0" eb="2">
      <t>アサオカ</t>
    </rPh>
    <rPh sb="2" eb="3">
      <t>カミ</t>
    </rPh>
    <phoneticPr fontId="3"/>
  </si>
  <si>
    <t>浅岡下</t>
    <rPh sb="0" eb="2">
      <t>アサオカ</t>
    </rPh>
    <rPh sb="2" eb="3">
      <t>シモ</t>
    </rPh>
    <phoneticPr fontId="3"/>
  </si>
  <si>
    <t>中</t>
    <rPh sb="0" eb="1">
      <t>ナカ</t>
    </rPh>
    <phoneticPr fontId="3"/>
  </si>
  <si>
    <t>浅羽一色</t>
    <rPh sb="0" eb="2">
      <t>アサバ</t>
    </rPh>
    <rPh sb="2" eb="4">
      <t>イッシキ</t>
    </rPh>
    <phoneticPr fontId="3"/>
  </si>
  <si>
    <t>富里上</t>
    <rPh sb="0" eb="2">
      <t>トミサト</t>
    </rPh>
    <rPh sb="2" eb="3">
      <t>ウエ</t>
    </rPh>
    <phoneticPr fontId="3"/>
  </si>
  <si>
    <t>富里中</t>
    <rPh sb="0" eb="2">
      <t>トミサト</t>
    </rPh>
    <rPh sb="2" eb="3">
      <t>ナカ</t>
    </rPh>
    <phoneticPr fontId="3"/>
  </si>
  <si>
    <t>富里下</t>
    <rPh sb="0" eb="2">
      <t>トミサト</t>
    </rPh>
    <rPh sb="2" eb="3">
      <t>シモ</t>
    </rPh>
    <phoneticPr fontId="3"/>
  </si>
  <si>
    <t>西ケ崎</t>
    <rPh sb="0" eb="1">
      <t>ニシ</t>
    </rPh>
    <rPh sb="2" eb="3">
      <t>サキ</t>
    </rPh>
    <phoneticPr fontId="3"/>
  </si>
  <si>
    <t>風の街</t>
    <rPh sb="0" eb="1">
      <t>カゼ</t>
    </rPh>
    <rPh sb="2" eb="3">
      <t>マチ</t>
    </rPh>
    <phoneticPr fontId="3"/>
  </si>
  <si>
    <t>新堀</t>
    <rPh sb="0" eb="2">
      <t>ニイボリ</t>
    </rPh>
    <phoneticPr fontId="3"/>
  </si>
  <si>
    <t>梅山</t>
    <rPh sb="0" eb="2">
      <t>ウメヤマ</t>
    </rPh>
    <phoneticPr fontId="3"/>
  </si>
  <si>
    <t>松原</t>
    <rPh sb="0" eb="2">
      <t>マツバラ</t>
    </rPh>
    <phoneticPr fontId="3"/>
  </si>
  <si>
    <t>初越</t>
    <rPh sb="0" eb="1">
      <t>ハツ</t>
    </rPh>
    <rPh sb="1" eb="2">
      <t>コ</t>
    </rPh>
    <phoneticPr fontId="3"/>
  </si>
  <si>
    <t>中新田</t>
    <rPh sb="0" eb="3">
      <t>ナカシンデン</t>
    </rPh>
    <phoneticPr fontId="3"/>
  </si>
  <si>
    <t>大野</t>
    <rPh sb="0" eb="2">
      <t>オオノ</t>
    </rPh>
    <phoneticPr fontId="3"/>
  </si>
  <si>
    <t>東同笠</t>
    <rPh sb="0" eb="1">
      <t>ヒガシ</t>
    </rPh>
    <rPh sb="1" eb="2">
      <t>ドウ</t>
    </rPh>
    <rPh sb="2" eb="3">
      <t>カサ</t>
    </rPh>
    <phoneticPr fontId="3"/>
  </si>
  <si>
    <t>西同笠</t>
    <rPh sb="0" eb="1">
      <t>ニシ</t>
    </rPh>
    <rPh sb="1" eb="2">
      <t>ドウ</t>
    </rPh>
    <rPh sb="2" eb="3">
      <t>カサ</t>
    </rPh>
    <phoneticPr fontId="3"/>
  </si>
  <si>
    <t>太郎助</t>
    <rPh sb="0" eb="2">
      <t>タロウ</t>
    </rPh>
    <rPh sb="2" eb="3">
      <t>スケ</t>
    </rPh>
    <phoneticPr fontId="3"/>
  </si>
  <si>
    <t>湊東</t>
    <rPh sb="0" eb="1">
      <t>ミナト</t>
    </rPh>
    <rPh sb="1" eb="2">
      <t>ヒガシ</t>
    </rPh>
    <phoneticPr fontId="3"/>
  </si>
  <si>
    <t>湊中</t>
    <rPh sb="0" eb="1">
      <t>ミナト</t>
    </rPh>
    <rPh sb="1" eb="2">
      <t>ナカ</t>
    </rPh>
    <phoneticPr fontId="3"/>
  </si>
  <si>
    <t>湊西</t>
    <rPh sb="0" eb="1">
      <t>ミナト</t>
    </rPh>
    <rPh sb="1" eb="2">
      <t>ニシ</t>
    </rPh>
    <phoneticPr fontId="3"/>
  </si>
  <si>
    <t>平成23年</t>
    <rPh sb="0" eb="1">
      <t>ヘイ</t>
    </rPh>
    <rPh sb="1" eb="2">
      <t>セイ</t>
    </rPh>
    <rPh sb="4" eb="5">
      <t>ネン</t>
    </rPh>
    <phoneticPr fontId="3"/>
  </si>
  <si>
    <t>平成26年</t>
    <rPh sb="0" eb="2">
      <t>ヘイセイ</t>
    </rPh>
    <rPh sb="4" eb="5">
      <t>ネン</t>
    </rPh>
    <phoneticPr fontId="3"/>
  </si>
  <si>
    <t>浅名　　　　　　</t>
    <phoneticPr fontId="3"/>
  </si>
  <si>
    <t>浅羽　　　　　　</t>
  </si>
  <si>
    <t>諸井　　　　　　</t>
  </si>
  <si>
    <t>豊住　　　　　　</t>
  </si>
  <si>
    <t>富里　　　　　　</t>
  </si>
  <si>
    <t>中　　　　　　　</t>
  </si>
  <si>
    <t>長溝　　　　　　</t>
  </si>
  <si>
    <t>浅岡　　　　　　</t>
  </si>
  <si>
    <t>浅羽一色　　　　</t>
  </si>
  <si>
    <t>西ヶ崎　　　　　</t>
  </si>
  <si>
    <t>松原　　　　　　</t>
  </si>
  <si>
    <t>梅山　　　　　　</t>
  </si>
  <si>
    <t>新堀　　　　　　</t>
  </si>
  <si>
    <t>初越　　　　　　</t>
  </si>
  <si>
    <t>西同笠　　　　　</t>
  </si>
  <si>
    <t>太郎助　　　　　</t>
  </si>
  <si>
    <t>湊　　　　　　　</t>
  </si>
  <si>
    <t>中新田　　　　　</t>
  </si>
  <si>
    <t>大野　　　　　　</t>
  </si>
  <si>
    <t>東同笠　　　　　</t>
  </si>
  <si>
    <t>（平成28年から外国人を含む）</t>
  </si>
  <si>
    <t>平成28年</t>
    <rPh sb="0" eb="1">
      <t>ヘイ</t>
    </rPh>
    <rPh sb="1" eb="2">
      <t>セイ</t>
    </rPh>
    <rPh sb="4" eb="5">
      <t>ネン</t>
    </rPh>
    <phoneticPr fontId="3"/>
  </si>
  <si>
    <t>平成29年</t>
    <rPh sb="0" eb="2">
      <t>ヘイセイ</t>
    </rPh>
    <rPh sb="4" eb="5">
      <t>ネン</t>
    </rPh>
    <phoneticPr fontId="3"/>
  </si>
  <si>
    <t>※平成30年から、次の地区において、構成自治会が変更となっています。</t>
    <rPh sb="1" eb="3">
      <t>ヘイセイ</t>
    </rPh>
    <rPh sb="5" eb="6">
      <t>ネン</t>
    </rPh>
    <rPh sb="9" eb="10">
      <t>ツギ</t>
    </rPh>
    <rPh sb="11" eb="13">
      <t>チク</t>
    </rPh>
    <rPh sb="18" eb="20">
      <t>コウセイ</t>
    </rPh>
    <rPh sb="20" eb="23">
      <t>ジチカイ</t>
    </rPh>
    <rPh sb="24" eb="26">
      <t>ヘンコウ</t>
    </rPh>
    <phoneticPr fontId="3"/>
  </si>
  <si>
    <t>１．南地区と高南地区</t>
    <rPh sb="2" eb="3">
      <t>ミナミ</t>
    </rPh>
    <rPh sb="3" eb="5">
      <t>チク</t>
    </rPh>
    <rPh sb="6" eb="7">
      <t>タカ</t>
    </rPh>
    <rPh sb="7" eb="8">
      <t>ミナミ</t>
    </rPh>
    <rPh sb="8" eb="10">
      <t>チク</t>
    </rPh>
    <phoneticPr fontId="3"/>
  </si>
  <si>
    <t>　　「柳原自治会、南町自治会、高尾自治会」の世帯数及び人口は、”高南地区”で集計しています。（平成29年までは”南地区”で集計しています。）</t>
    <rPh sb="3" eb="5">
      <t>ヤナギハラ</t>
    </rPh>
    <rPh sb="5" eb="8">
      <t>ジチカイ</t>
    </rPh>
    <rPh sb="9" eb="11">
      <t>ミナミマチ</t>
    </rPh>
    <rPh sb="11" eb="14">
      <t>ジチカイ</t>
    </rPh>
    <rPh sb="15" eb="17">
      <t>タカオ</t>
    </rPh>
    <rPh sb="17" eb="20">
      <t>ジチカイ</t>
    </rPh>
    <rPh sb="22" eb="25">
      <t>セタイスウ</t>
    </rPh>
    <rPh sb="25" eb="26">
      <t>オヨ</t>
    </rPh>
    <rPh sb="27" eb="29">
      <t>ジンコウ</t>
    </rPh>
    <rPh sb="32" eb="33">
      <t>タカ</t>
    </rPh>
    <rPh sb="33" eb="34">
      <t>ミナミ</t>
    </rPh>
    <rPh sb="34" eb="36">
      <t>チク</t>
    </rPh>
    <rPh sb="38" eb="40">
      <t>シュウケイ</t>
    </rPh>
    <rPh sb="47" eb="49">
      <t>ヘイセイ</t>
    </rPh>
    <rPh sb="51" eb="52">
      <t>ネン</t>
    </rPh>
    <rPh sb="56" eb="57">
      <t>ミナミ</t>
    </rPh>
    <rPh sb="57" eb="59">
      <t>チク</t>
    </rPh>
    <rPh sb="61" eb="63">
      <t>シュウケイ</t>
    </rPh>
    <phoneticPr fontId="3"/>
  </si>
  <si>
    <t>２．東地区と西地区</t>
    <rPh sb="2" eb="5">
      <t>ヒガシチク</t>
    </rPh>
    <rPh sb="6" eb="9">
      <t>ニシチク</t>
    </rPh>
    <phoneticPr fontId="3"/>
  </si>
  <si>
    <t>　　「方丈中自治会、方丈西自治会、方丈東自治会、方丈北自治、方丈南自治会」の世帯数及び人口は、”西地区”で集計しています。（平成２９までは、”東地区”で集計しています。）</t>
    <rPh sb="3" eb="5">
      <t>ホウジョウ</t>
    </rPh>
    <rPh sb="5" eb="6">
      <t>ナカ</t>
    </rPh>
    <rPh sb="6" eb="9">
      <t>ジチカイ</t>
    </rPh>
    <rPh sb="10" eb="12">
      <t>ホウジョウ</t>
    </rPh>
    <rPh sb="12" eb="13">
      <t>ニシ</t>
    </rPh>
    <rPh sb="13" eb="16">
      <t>ジチカイ</t>
    </rPh>
    <rPh sb="17" eb="19">
      <t>ホウジョウ</t>
    </rPh>
    <rPh sb="19" eb="20">
      <t>ヒガシ</t>
    </rPh>
    <rPh sb="20" eb="23">
      <t>ジチカイ</t>
    </rPh>
    <rPh sb="24" eb="26">
      <t>ホウジョウ</t>
    </rPh>
    <rPh sb="26" eb="27">
      <t>キタ</t>
    </rPh>
    <rPh sb="27" eb="29">
      <t>ジチ</t>
    </rPh>
    <rPh sb="30" eb="32">
      <t>ホウジョウ</t>
    </rPh>
    <rPh sb="32" eb="33">
      <t>ミナミ</t>
    </rPh>
    <rPh sb="33" eb="36">
      <t>ジチカイ</t>
    </rPh>
    <rPh sb="38" eb="41">
      <t>セタイスウ</t>
    </rPh>
    <rPh sb="41" eb="42">
      <t>オヨ</t>
    </rPh>
    <rPh sb="43" eb="45">
      <t>ジンコウ</t>
    </rPh>
    <rPh sb="48" eb="49">
      <t>ニシ</t>
    </rPh>
    <rPh sb="49" eb="51">
      <t>チク</t>
    </rPh>
    <rPh sb="53" eb="55">
      <t>シュウケイ</t>
    </rPh>
    <rPh sb="62" eb="64">
      <t>ヘイセイ</t>
    </rPh>
    <rPh sb="71" eb="72">
      <t>ヒガシ</t>
    </rPh>
    <rPh sb="72" eb="74">
      <t>チク</t>
    </rPh>
    <rPh sb="76" eb="78">
      <t>シュウケイ</t>
    </rPh>
    <phoneticPr fontId="3"/>
  </si>
  <si>
    <t>平　　成　　８　　　年</t>
    <rPh sb="0" eb="1">
      <t>ヘイ</t>
    </rPh>
    <rPh sb="3" eb="4">
      <t>セイ</t>
    </rPh>
    <rPh sb="10" eb="11">
      <t>ネン</t>
    </rPh>
    <phoneticPr fontId="3"/>
  </si>
  <si>
    <t>平成9年</t>
    <rPh sb="0" eb="2">
      <t>ヘイセイ</t>
    </rPh>
    <rPh sb="3" eb="4">
      <t>ネン</t>
    </rPh>
    <phoneticPr fontId="3"/>
  </si>
  <si>
    <t>平成10年</t>
    <rPh sb="0" eb="2">
      <t>ヘイセイ</t>
    </rPh>
    <rPh sb="4" eb="5">
      <t>ネン</t>
    </rPh>
    <phoneticPr fontId="3"/>
  </si>
  <si>
    <t>平成11年</t>
    <rPh sb="0" eb="2">
      <t>ヘイセイ</t>
    </rPh>
    <rPh sb="4" eb="5">
      <t>ネン</t>
    </rPh>
    <phoneticPr fontId="3"/>
  </si>
  <si>
    <t>平成13年</t>
    <rPh sb="0" eb="2">
      <t>ヘイセイ</t>
    </rPh>
    <rPh sb="4" eb="5">
      <t>ネン</t>
    </rPh>
    <phoneticPr fontId="3"/>
  </si>
  <si>
    <t>平成14年</t>
    <rPh sb="0" eb="2">
      <t>ヘイセイ</t>
    </rPh>
    <rPh sb="4" eb="5">
      <t>ネン</t>
    </rPh>
    <phoneticPr fontId="3"/>
  </si>
  <si>
    <t>平成15年</t>
    <rPh sb="0" eb="2">
      <t>ヘイセイ</t>
    </rPh>
    <rPh sb="4" eb="5">
      <t>ネン</t>
    </rPh>
    <phoneticPr fontId="3"/>
  </si>
  <si>
    <t>長溝下</t>
    <rPh sb="0" eb="2">
      <t>ナガミゾ</t>
    </rPh>
    <rPh sb="2" eb="3">
      <t>シタ</t>
    </rPh>
    <phoneticPr fontId="3"/>
  </si>
  <si>
    <t>旧浅羽町</t>
    <rPh sb="0" eb="1">
      <t>キュウ</t>
    </rPh>
    <rPh sb="1" eb="4">
      <t>アサバチョウ</t>
    </rPh>
    <phoneticPr fontId="3"/>
  </si>
  <si>
    <t>長溝</t>
    <rPh sb="0" eb="2">
      <t>ナガミゾ</t>
    </rPh>
    <phoneticPr fontId="3"/>
  </si>
  <si>
    <t xml:space="preserve"> </t>
    <phoneticPr fontId="3"/>
  </si>
  <si>
    <t>各年４月１日現在（単位：人）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rPh sb="12" eb="13">
      <t>ヒト</t>
    </rPh>
    <phoneticPr fontId="3"/>
  </si>
  <si>
    <t>国籍</t>
    <rPh sb="0" eb="2">
      <t>コクセキ</t>
    </rPh>
    <phoneticPr fontId="3"/>
  </si>
  <si>
    <t>朝鮮及び韓国</t>
    <rPh sb="0" eb="2">
      <t>チョウセン</t>
    </rPh>
    <rPh sb="2" eb="3">
      <t>オヨ</t>
    </rPh>
    <rPh sb="4" eb="6">
      <t>カンコク</t>
    </rPh>
    <phoneticPr fontId="3"/>
  </si>
  <si>
    <t>中国</t>
    <rPh sb="0" eb="2">
      <t>チュウゴク</t>
    </rPh>
    <phoneticPr fontId="3"/>
  </si>
  <si>
    <t>米国</t>
    <rPh sb="0" eb="2">
      <t>ベイコク</t>
    </rPh>
    <phoneticPr fontId="3"/>
  </si>
  <si>
    <t>英国</t>
    <rPh sb="0" eb="2">
      <t>エイコク</t>
    </rPh>
    <phoneticPr fontId="3"/>
  </si>
  <si>
    <t>その他</t>
    <rPh sb="2" eb="3">
      <t>タ</t>
    </rPh>
    <phoneticPr fontId="3"/>
  </si>
  <si>
    <t>フィリピン</t>
    <phoneticPr fontId="3"/>
  </si>
  <si>
    <t>ブラジル</t>
    <phoneticPr fontId="3"/>
  </si>
  <si>
    <t>１６歳未満</t>
    <rPh sb="2" eb="5">
      <t>サイミマン</t>
    </rPh>
    <phoneticPr fontId="3"/>
  </si>
  <si>
    <t>１６歳以上</t>
    <rPh sb="2" eb="5">
      <t>サイイジョウ</t>
    </rPh>
    <phoneticPr fontId="3"/>
  </si>
  <si>
    <t>*平成24年７月９日法改正により外国人登録者数から名称変更</t>
    <rPh sb="1" eb="3">
      <t>ヘイセイ</t>
    </rPh>
    <rPh sb="5" eb="6">
      <t>ネン</t>
    </rPh>
    <rPh sb="7" eb="8">
      <t>ガツ</t>
    </rPh>
    <rPh sb="9" eb="10">
      <t>ニチ</t>
    </rPh>
    <rPh sb="10" eb="13">
      <t>ホウカイセイ</t>
    </rPh>
    <rPh sb="16" eb="19">
      <t>ガイコクジン</t>
    </rPh>
    <rPh sb="19" eb="21">
      <t>トウロク</t>
    </rPh>
    <rPh sb="21" eb="22">
      <t>シャ</t>
    </rPh>
    <rPh sb="22" eb="23">
      <t>スウ</t>
    </rPh>
    <rPh sb="25" eb="27">
      <t>メイショウ</t>
    </rPh>
    <rPh sb="27" eb="29">
      <t>ヘンコウ</t>
    </rPh>
    <phoneticPr fontId="3"/>
  </si>
  <si>
    <t>平成31年</t>
    <rPh sb="0" eb="2">
      <t>ヘイセイ</t>
    </rPh>
    <rPh sb="4" eb="5">
      <t>ネン</t>
    </rPh>
    <phoneticPr fontId="3"/>
  </si>
  <si>
    <t>ペルー</t>
    <phoneticPr fontId="3"/>
  </si>
  <si>
    <t>-</t>
  </si>
  <si>
    <t>ベトナム</t>
  </si>
  <si>
    <t>インドネシア</t>
  </si>
  <si>
    <t>*平成24年７月９日法改正により外国人登録者数から名称変更</t>
  </si>
  <si>
    <t>*平成29年より、その他からペルーを抽出</t>
  </si>
  <si>
    <t>*平成30年時点において、その他から総数の多い国籍を抽出（ベトナム・インドネシア）</t>
  </si>
  <si>
    <t>年齢</t>
    <rPh sb="0" eb="2">
      <t>ネンレイ</t>
    </rPh>
    <phoneticPr fontId="3"/>
  </si>
  <si>
    <t>２５～２９才</t>
    <rPh sb="5" eb="6">
      <t>サイ</t>
    </rPh>
    <phoneticPr fontId="3"/>
  </si>
  <si>
    <t>０～４才　</t>
    <rPh sb="3" eb="4">
      <t>サイ</t>
    </rPh>
    <phoneticPr fontId="3"/>
  </si>
  <si>
    <t>８０～８４才</t>
    <rPh sb="5" eb="6">
      <t>サイ</t>
    </rPh>
    <phoneticPr fontId="3"/>
  </si>
  <si>
    <t>５５～５９才</t>
    <rPh sb="5" eb="6">
      <t>サイ</t>
    </rPh>
    <phoneticPr fontId="3"/>
  </si>
  <si>
    <t>３０～３４才</t>
    <rPh sb="5" eb="6">
      <t>サイ</t>
    </rPh>
    <phoneticPr fontId="3"/>
  </si>
  <si>
    <t>５～９才</t>
    <rPh sb="3" eb="4">
      <t>サイ</t>
    </rPh>
    <phoneticPr fontId="3"/>
  </si>
  <si>
    <t>８５～８９才</t>
    <rPh sb="5" eb="6">
      <t>サイ</t>
    </rPh>
    <phoneticPr fontId="3"/>
  </si>
  <si>
    <t>６０～６４才</t>
    <rPh sb="5" eb="6">
      <t>サイ</t>
    </rPh>
    <phoneticPr fontId="3"/>
  </si>
  <si>
    <t>３５～３９才</t>
    <rPh sb="5" eb="6">
      <t>サイ</t>
    </rPh>
    <phoneticPr fontId="3"/>
  </si>
  <si>
    <t>１０～１４才</t>
    <rPh sb="5" eb="6">
      <t>サイ</t>
    </rPh>
    <phoneticPr fontId="3"/>
  </si>
  <si>
    <t>９０～９４才</t>
    <rPh sb="5" eb="6">
      <t>サイ</t>
    </rPh>
    <phoneticPr fontId="3"/>
  </si>
  <si>
    <t>６５～６９才</t>
    <rPh sb="5" eb="6">
      <t>サイ</t>
    </rPh>
    <phoneticPr fontId="3"/>
  </si>
  <si>
    <t>４０～４４才</t>
    <rPh sb="5" eb="6">
      <t>サイ</t>
    </rPh>
    <phoneticPr fontId="3"/>
  </si>
  <si>
    <t>１５～１９才</t>
    <rPh sb="5" eb="6">
      <t>サイ</t>
    </rPh>
    <phoneticPr fontId="3"/>
  </si>
  <si>
    <t>９５～９９才</t>
    <rPh sb="5" eb="6">
      <t>サイ</t>
    </rPh>
    <phoneticPr fontId="3"/>
  </si>
  <si>
    <t>７０～７４才</t>
    <rPh sb="5" eb="6">
      <t>サイ</t>
    </rPh>
    <phoneticPr fontId="3"/>
  </si>
  <si>
    <t>４５～４９才</t>
    <rPh sb="5" eb="6">
      <t>サイ</t>
    </rPh>
    <phoneticPr fontId="3"/>
  </si>
  <si>
    <t>２０～２４才</t>
    <rPh sb="5" eb="6">
      <t>サイ</t>
    </rPh>
    <phoneticPr fontId="3"/>
  </si>
  <si>
    <t>１００才以上</t>
    <rPh sb="3" eb="4">
      <t>サイ</t>
    </rPh>
    <rPh sb="4" eb="6">
      <t>イジョウ</t>
    </rPh>
    <phoneticPr fontId="3"/>
  </si>
  <si>
    <t>７５～７９才</t>
    <rPh sb="5" eb="6">
      <t>サイ</t>
    </rPh>
    <phoneticPr fontId="3"/>
  </si>
  <si>
    <t>年齢不詳</t>
    <rPh sb="0" eb="2">
      <t>ネンレイ</t>
    </rPh>
    <rPh sb="2" eb="4">
      <t>フショウ</t>
    </rPh>
    <phoneticPr fontId="3"/>
  </si>
  <si>
    <t>５０～５４才</t>
    <rPh sb="5" eb="6">
      <t>サイ</t>
    </rPh>
    <phoneticPr fontId="3"/>
  </si>
  <si>
    <t>区別</t>
    <rPh sb="0" eb="2">
      <t>クベツ</t>
    </rPh>
    <phoneticPr fontId="3"/>
  </si>
  <si>
    <t>第１次産業</t>
    <rPh sb="0" eb="1">
      <t>ダイ</t>
    </rPh>
    <rPh sb="2" eb="3">
      <t>ジ</t>
    </rPh>
    <rPh sb="3" eb="5">
      <t>サンギョウ</t>
    </rPh>
    <phoneticPr fontId="3"/>
  </si>
  <si>
    <t xml:space="preserve">  農業</t>
    <rPh sb="2" eb="4">
      <t>ノウギョウ</t>
    </rPh>
    <phoneticPr fontId="3"/>
  </si>
  <si>
    <t xml:space="preserve">  林業業</t>
    <rPh sb="2" eb="4">
      <t>リンギョウ</t>
    </rPh>
    <rPh sb="4" eb="5">
      <t>ギョウ</t>
    </rPh>
    <phoneticPr fontId="3"/>
  </si>
  <si>
    <t xml:space="preserve">  漁業</t>
    <rPh sb="2" eb="4">
      <t>ギョギョウ</t>
    </rPh>
    <phoneticPr fontId="3"/>
  </si>
  <si>
    <t>第２次産業</t>
    <rPh sb="0" eb="1">
      <t>ダイ</t>
    </rPh>
    <rPh sb="2" eb="3">
      <t>ジ</t>
    </rPh>
    <rPh sb="3" eb="5">
      <t>サンギョウ</t>
    </rPh>
    <phoneticPr fontId="3"/>
  </si>
  <si>
    <t xml:space="preserve">  鉱業</t>
    <rPh sb="2" eb="4">
      <t>コウギョウ</t>
    </rPh>
    <phoneticPr fontId="3"/>
  </si>
  <si>
    <t xml:space="preserve">  建設業</t>
    <rPh sb="2" eb="5">
      <t>ケンセツギョウ</t>
    </rPh>
    <phoneticPr fontId="3"/>
  </si>
  <si>
    <t xml:space="preserve">  製造業</t>
    <rPh sb="2" eb="5">
      <t>セイゾウギョウ</t>
    </rPh>
    <phoneticPr fontId="3"/>
  </si>
  <si>
    <t>第３次産業</t>
    <rPh sb="0" eb="1">
      <t>ダイ</t>
    </rPh>
    <rPh sb="2" eb="3">
      <t>ジ</t>
    </rPh>
    <rPh sb="3" eb="5">
      <t>サンギョウ</t>
    </rPh>
    <phoneticPr fontId="3"/>
  </si>
  <si>
    <t xml:space="preserve">  電気ガス熱供給水道業</t>
    <rPh sb="2" eb="4">
      <t>デンキ</t>
    </rPh>
    <rPh sb="6" eb="7">
      <t>ネツ</t>
    </rPh>
    <rPh sb="7" eb="9">
      <t>キョウキュウ</t>
    </rPh>
    <rPh sb="9" eb="12">
      <t>スイドウギョウ</t>
    </rPh>
    <phoneticPr fontId="3"/>
  </si>
  <si>
    <t xml:space="preserve">  情報通信業</t>
    <rPh sb="2" eb="4">
      <t>ジョウホウ</t>
    </rPh>
    <rPh sb="4" eb="7">
      <t>ツウシンギョウ</t>
    </rPh>
    <phoneticPr fontId="3"/>
  </si>
  <si>
    <t xml:space="preserve">  卸売・小売業</t>
    <rPh sb="2" eb="3">
      <t>オロシ</t>
    </rPh>
    <rPh sb="3" eb="4">
      <t>ウ</t>
    </rPh>
    <rPh sb="5" eb="8">
      <t>コウリギョウ</t>
    </rPh>
    <phoneticPr fontId="3"/>
  </si>
  <si>
    <t xml:space="preserve">  金融保険業</t>
    <rPh sb="2" eb="4">
      <t>キンユウ</t>
    </rPh>
    <rPh sb="4" eb="7">
      <t>ホケンギョウ</t>
    </rPh>
    <phoneticPr fontId="3"/>
  </si>
  <si>
    <t xml:space="preserve">  不動産業</t>
    <rPh sb="2" eb="6">
      <t>フドウサンギョウ</t>
    </rPh>
    <phoneticPr fontId="3"/>
  </si>
  <si>
    <t>　飲食店・宿泊業</t>
    <rPh sb="1" eb="4">
      <t>インショクテン</t>
    </rPh>
    <rPh sb="5" eb="7">
      <t>シュクハク</t>
    </rPh>
    <rPh sb="7" eb="8">
      <t>ギョウ</t>
    </rPh>
    <phoneticPr fontId="3"/>
  </si>
  <si>
    <t>　医療，福祉</t>
    <rPh sb="1" eb="3">
      <t>イリョウ</t>
    </rPh>
    <rPh sb="4" eb="6">
      <t>フクシ</t>
    </rPh>
    <phoneticPr fontId="3"/>
  </si>
  <si>
    <t>　教育，学習支援業</t>
    <rPh sb="1" eb="3">
      <t>キョウイク</t>
    </rPh>
    <rPh sb="4" eb="6">
      <t>ガクシュウ</t>
    </rPh>
    <rPh sb="6" eb="8">
      <t>シエン</t>
    </rPh>
    <rPh sb="8" eb="9">
      <t>ギョウ</t>
    </rPh>
    <phoneticPr fontId="3"/>
  </si>
  <si>
    <t xml:space="preserve">  運輸通信業</t>
    <rPh sb="2" eb="4">
      <t>ウンユ</t>
    </rPh>
    <rPh sb="4" eb="7">
      <t>ツウシンギョウ</t>
    </rPh>
    <phoneticPr fontId="3"/>
  </si>
  <si>
    <t>　複合サービス業</t>
    <rPh sb="1" eb="3">
      <t>フクゴウ</t>
    </rPh>
    <rPh sb="7" eb="8">
      <t>ギョウ</t>
    </rPh>
    <phoneticPr fontId="3"/>
  </si>
  <si>
    <t xml:space="preserve">  サービス業</t>
    <rPh sb="2" eb="7">
      <t>サービスギョウ</t>
    </rPh>
    <phoneticPr fontId="3"/>
  </si>
  <si>
    <t xml:space="preserve">  公務</t>
    <rPh sb="2" eb="4">
      <t>コウム</t>
    </rPh>
    <phoneticPr fontId="3"/>
  </si>
  <si>
    <t>分類不能の産業</t>
    <rPh sb="0" eb="2">
      <t>ブンルイ</t>
    </rPh>
    <rPh sb="2" eb="4">
      <t>フノウ</t>
    </rPh>
    <rPh sb="5" eb="7">
      <t>サンギョウ</t>
    </rPh>
    <phoneticPr fontId="3"/>
  </si>
  <si>
    <t>６５～６９歳</t>
    <rPh sb="5" eb="6">
      <t>サイ</t>
    </rPh>
    <phoneticPr fontId="3"/>
  </si>
  <si>
    <t xml:space="preserve">  運輸業</t>
    <rPh sb="2" eb="4">
      <t>ウンユ</t>
    </rPh>
    <rPh sb="4" eb="5">
      <t>ギョウ</t>
    </rPh>
    <phoneticPr fontId="3"/>
  </si>
  <si>
    <t>７０～７４歳</t>
    <rPh sb="5" eb="6">
      <t>サイ</t>
    </rPh>
    <phoneticPr fontId="3"/>
  </si>
  <si>
    <t>７５歳以上</t>
    <rPh sb="2" eb="3">
      <t>サイ</t>
    </rPh>
    <rPh sb="3" eb="5">
      <t>イジョウ</t>
    </rPh>
    <phoneticPr fontId="3"/>
  </si>
  <si>
    <t xml:space="preserve">  運輸業・郵便業</t>
    <rPh sb="2" eb="4">
      <t>ウンユ</t>
    </rPh>
    <rPh sb="4" eb="5">
      <t>ギョウ</t>
    </rPh>
    <rPh sb="6" eb="8">
      <t>ユウビン</t>
    </rPh>
    <rPh sb="8" eb="9">
      <t>ギョウ</t>
    </rPh>
    <phoneticPr fontId="3"/>
  </si>
  <si>
    <t xml:space="preserve">  卸売業・小売業</t>
    <rPh sb="2" eb="3">
      <t>オロシ</t>
    </rPh>
    <rPh sb="3" eb="4">
      <t>ウ</t>
    </rPh>
    <rPh sb="4" eb="5">
      <t>ギョウ</t>
    </rPh>
    <rPh sb="6" eb="9">
      <t>コウリギョウ</t>
    </rPh>
    <phoneticPr fontId="3"/>
  </si>
  <si>
    <t xml:space="preserve">  金融業・保険業</t>
    <rPh sb="2" eb="4">
      <t>キンユウ</t>
    </rPh>
    <rPh sb="4" eb="5">
      <t>ギョウ</t>
    </rPh>
    <rPh sb="6" eb="9">
      <t>ホケンギョウ</t>
    </rPh>
    <phoneticPr fontId="3"/>
  </si>
  <si>
    <t xml:space="preserve">  不動産業・物品賃貸業</t>
    <rPh sb="2" eb="6">
      <t>フドウサンギョウ</t>
    </rPh>
    <rPh sb="7" eb="9">
      <t>ブッピン</t>
    </rPh>
    <rPh sb="9" eb="11">
      <t>チンタイ</t>
    </rPh>
    <rPh sb="11" eb="12">
      <t>ギョウ</t>
    </rPh>
    <phoneticPr fontId="3"/>
  </si>
  <si>
    <t>学術研究・専門技術サービス</t>
    <rPh sb="0" eb="2">
      <t>ガクジュツ</t>
    </rPh>
    <rPh sb="2" eb="4">
      <t>ケンキュウ</t>
    </rPh>
    <rPh sb="5" eb="7">
      <t>センモン</t>
    </rPh>
    <rPh sb="7" eb="9">
      <t>ギジュツ</t>
    </rPh>
    <phoneticPr fontId="3"/>
  </si>
  <si>
    <t>　宿泊業・飲食サービス業</t>
    <rPh sb="1" eb="3">
      <t>シュクハク</t>
    </rPh>
    <rPh sb="3" eb="4">
      <t>ギョウ</t>
    </rPh>
    <rPh sb="5" eb="7">
      <t>インショク</t>
    </rPh>
    <rPh sb="11" eb="12">
      <t>ギョウ</t>
    </rPh>
    <phoneticPr fontId="3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</si>
  <si>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3"/>
  </si>
  <si>
    <t>医療・福祉</t>
    <rPh sb="0" eb="2">
      <t>イリョウ</t>
    </rPh>
    <rPh sb="3" eb="5">
      <t>フクシ</t>
    </rPh>
    <phoneticPr fontId="3"/>
  </si>
  <si>
    <t xml:space="preserve">  サービス業（谷分類されない）</t>
    <rPh sb="2" eb="7">
      <t>サービスギョウ</t>
    </rPh>
    <rPh sb="8" eb="9">
      <t>タニ</t>
    </rPh>
    <rPh sb="9" eb="11">
      <t>ブンルイ</t>
    </rPh>
    <phoneticPr fontId="3"/>
  </si>
  <si>
    <t>８５以上</t>
    <rPh sb="2" eb="4">
      <t>イジョウ</t>
    </rPh>
    <phoneticPr fontId="3"/>
  </si>
  <si>
    <t>　農業</t>
    <rPh sb="1" eb="3">
      <t>ノウギョウ</t>
    </rPh>
    <phoneticPr fontId="3"/>
  </si>
  <si>
    <t xml:space="preserve">  林業</t>
    <rPh sb="2" eb="4">
      <t>リンギョウ</t>
    </rPh>
    <phoneticPr fontId="3"/>
  </si>
  <si>
    <t>平成27年10月１日現在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3"/>
  </si>
  <si>
    <t xml:space="preserve">  農業、林業</t>
    <rPh sb="2" eb="4">
      <t>ノウギョウ</t>
    </rPh>
    <rPh sb="5" eb="7">
      <t>リンギョウ</t>
    </rPh>
    <phoneticPr fontId="3"/>
  </si>
  <si>
    <t>　鉱業、採石業、砂利採取業</t>
    <phoneticPr fontId="3"/>
  </si>
  <si>
    <t>　電気・ガス・熱供給・水道業</t>
    <phoneticPr fontId="3"/>
  </si>
  <si>
    <t>　学術研究・専門技術サービス</t>
    <rPh sb="1" eb="3">
      <t>ガクジュツ</t>
    </rPh>
    <rPh sb="3" eb="5">
      <t>ケンキュウ</t>
    </rPh>
    <rPh sb="6" eb="8">
      <t>センモン</t>
    </rPh>
    <rPh sb="8" eb="10">
      <t>ギジュツ</t>
    </rPh>
    <phoneticPr fontId="3"/>
  </si>
  <si>
    <t>　生活関連サービス業・娯楽業</t>
    <rPh sb="1" eb="3">
      <t>セイカツ</t>
    </rPh>
    <rPh sb="3" eb="5">
      <t>カンレン</t>
    </rPh>
    <rPh sb="9" eb="10">
      <t>ギョウ</t>
    </rPh>
    <rPh sb="11" eb="14">
      <t>ゴラクギョウ</t>
    </rPh>
    <phoneticPr fontId="3"/>
  </si>
  <si>
    <t>　医療・福祉</t>
    <rPh sb="1" eb="3">
      <t>イリョウ</t>
    </rPh>
    <rPh sb="4" eb="6">
      <t>フクシ</t>
    </rPh>
    <phoneticPr fontId="3"/>
  </si>
  <si>
    <t xml:space="preserve">  公務（他に分類されるものを除く）</t>
    <rPh sb="2" eb="4">
      <t>コウム</t>
    </rPh>
    <phoneticPr fontId="3"/>
  </si>
  <si>
    <t>－</t>
  </si>
  <si>
    <t>　鉱業、採石業、砂利採取業</t>
    <phoneticPr fontId="3"/>
  </si>
  <si>
    <t>　電気・ガス・熱供給・水道業</t>
    <phoneticPr fontId="3"/>
  </si>
  <si>
    <t>　鉱業、採石業、砂利採取業</t>
    <phoneticPr fontId="3"/>
  </si>
  <si>
    <t>　電気・ガス・熱供給・水道業</t>
    <phoneticPr fontId="3"/>
  </si>
  <si>
    <t>（１５才以上就業者及び通学者）</t>
    <rPh sb="3" eb="4">
      <t>サイ</t>
    </rPh>
    <rPh sb="4" eb="6">
      <t>イジョウ</t>
    </rPh>
    <rPh sb="6" eb="9">
      <t>シュウギョウシャ</t>
    </rPh>
    <rPh sb="9" eb="10">
      <t>オヨ</t>
    </rPh>
    <rPh sb="11" eb="14">
      <t>ツウガクシャ</t>
    </rPh>
    <phoneticPr fontId="3"/>
  </si>
  <si>
    <t>市　町　村　名</t>
    <rPh sb="0" eb="1">
      <t>シ</t>
    </rPh>
    <rPh sb="2" eb="3">
      <t>マチ</t>
    </rPh>
    <rPh sb="4" eb="5">
      <t>ムラ</t>
    </rPh>
    <rPh sb="6" eb="7">
      <t>メイ</t>
    </rPh>
    <phoneticPr fontId="3"/>
  </si>
  <si>
    <t>　　袋井市から他市町村へ（流出）</t>
    <rPh sb="2" eb="5">
      <t>フクロイシ</t>
    </rPh>
    <rPh sb="7" eb="8">
      <t>タ</t>
    </rPh>
    <rPh sb="8" eb="11">
      <t>シチョウソン</t>
    </rPh>
    <rPh sb="13" eb="15">
      <t>リュウシュツ</t>
    </rPh>
    <phoneticPr fontId="3"/>
  </si>
  <si>
    <t>総　数</t>
    <rPh sb="0" eb="1">
      <t>フサ</t>
    </rPh>
    <rPh sb="2" eb="3">
      <t>カズ</t>
    </rPh>
    <phoneticPr fontId="3"/>
  </si>
  <si>
    <t>就業者</t>
    <rPh sb="0" eb="3">
      <t>シュウギョウシャ</t>
    </rPh>
    <phoneticPr fontId="3"/>
  </si>
  <si>
    <t>通学者</t>
    <rPh sb="0" eb="3">
      <t>ツウガクシャ</t>
    </rPh>
    <phoneticPr fontId="3"/>
  </si>
  <si>
    <t>磐田市</t>
    <rPh sb="0" eb="3">
      <t>イワタシ</t>
    </rPh>
    <phoneticPr fontId="3"/>
  </si>
  <si>
    <t>浜松市</t>
    <rPh sb="0" eb="3">
      <t>ハママツシ</t>
    </rPh>
    <phoneticPr fontId="3"/>
  </si>
  <si>
    <t>掛川市</t>
    <rPh sb="0" eb="3">
      <t>カケガワシ</t>
    </rPh>
    <phoneticPr fontId="3"/>
  </si>
  <si>
    <t>森町</t>
    <rPh sb="0" eb="2">
      <t>モリマチ</t>
    </rPh>
    <phoneticPr fontId="3"/>
  </si>
  <si>
    <t>静岡市</t>
    <rPh sb="0" eb="3">
      <t>シズオカシ</t>
    </rPh>
    <phoneticPr fontId="3"/>
  </si>
  <si>
    <t>菊川市</t>
    <rPh sb="0" eb="2">
      <t>キクカワ</t>
    </rPh>
    <rPh sb="2" eb="3">
      <t>シ</t>
    </rPh>
    <phoneticPr fontId="3"/>
  </si>
  <si>
    <t>島田市</t>
    <rPh sb="0" eb="2">
      <t>シマダ</t>
    </rPh>
    <rPh sb="2" eb="3">
      <t>シ</t>
    </rPh>
    <phoneticPr fontId="3"/>
  </si>
  <si>
    <t>その他の県内市町村</t>
    <rPh sb="2" eb="3">
      <t>タ</t>
    </rPh>
    <rPh sb="4" eb="5">
      <t>ケン</t>
    </rPh>
    <rPh sb="5" eb="6">
      <t>ナイ</t>
    </rPh>
    <rPh sb="6" eb="9">
      <t>シチョウソン</t>
    </rPh>
    <phoneticPr fontId="3"/>
  </si>
  <si>
    <t>他県</t>
    <rPh sb="0" eb="2">
      <t>タケン</t>
    </rPh>
    <phoneticPr fontId="3"/>
  </si>
  <si>
    <t>昼間人口</t>
    <rPh sb="0" eb="2">
      <t>ヒルマ</t>
    </rPh>
    <rPh sb="2" eb="4">
      <t>ジンコウ</t>
    </rPh>
    <phoneticPr fontId="3"/>
  </si>
  <si>
    <t>常住人口（夜間人口）</t>
    <rPh sb="0" eb="2">
      <t>ジョウジュウ</t>
    </rPh>
    <rPh sb="2" eb="4">
      <t>ジンコウ</t>
    </rPh>
    <rPh sb="5" eb="7">
      <t>ヤカン</t>
    </rPh>
    <rPh sb="7" eb="9">
      <t>ジンコウ</t>
    </rPh>
    <phoneticPr fontId="3"/>
  </si>
  <si>
    <t>他市町村から</t>
    <rPh sb="0" eb="1">
      <t>タ</t>
    </rPh>
    <rPh sb="1" eb="4">
      <t>シチョウソン</t>
    </rPh>
    <phoneticPr fontId="3"/>
  </si>
  <si>
    <t>他市町村への</t>
    <rPh sb="0" eb="1">
      <t>タ</t>
    </rPh>
    <rPh sb="1" eb="4">
      <t>シチョウソン</t>
    </rPh>
    <phoneticPr fontId="3"/>
  </si>
  <si>
    <t>流入、流出の差</t>
    <rPh sb="0" eb="2">
      <t>リュウニュウ</t>
    </rPh>
    <rPh sb="3" eb="5">
      <t>リュウシュツ</t>
    </rPh>
    <rPh sb="6" eb="7">
      <t>サ</t>
    </rPh>
    <phoneticPr fontId="3"/>
  </si>
  <si>
    <t>（Ａ）＋（D)</t>
    <phoneticPr fontId="3"/>
  </si>
  <si>
    <t>（A)</t>
    <phoneticPr fontId="3"/>
  </si>
  <si>
    <t>の流入（B)</t>
    <rPh sb="1" eb="3">
      <t>リュウニュウ</t>
    </rPh>
    <phoneticPr fontId="3"/>
  </si>
  <si>
    <t>流出（C)</t>
    <rPh sb="0" eb="2">
      <t>リュウシュツ</t>
    </rPh>
    <phoneticPr fontId="3"/>
  </si>
  <si>
    <t>（B)-（C)=(D)</t>
    <phoneticPr fontId="3"/>
  </si>
  <si>
    <t>区　　　　分</t>
    <rPh sb="0" eb="1">
      <t>ク</t>
    </rPh>
    <rPh sb="5" eb="6">
      <t>ブン</t>
    </rPh>
    <phoneticPr fontId="3"/>
  </si>
  <si>
    <r>
      <t>総数</t>
    </r>
    <r>
      <rPr>
        <sz val="8"/>
        <rFont val="ＭＳ Ｐゴシック"/>
        <family val="3"/>
        <charset val="128"/>
      </rPr>
      <t>（※１）</t>
    </r>
    <rPh sb="0" eb="2">
      <t>ソウスウ</t>
    </rPh>
    <phoneticPr fontId="3"/>
  </si>
  <si>
    <t>労働力人口</t>
    <rPh sb="0" eb="3">
      <t>ロウドウリョク</t>
    </rPh>
    <rPh sb="3" eb="5">
      <t>ジンコウ</t>
    </rPh>
    <phoneticPr fontId="3"/>
  </si>
  <si>
    <t>非労働</t>
    <rPh sb="0" eb="1">
      <t>ヒ</t>
    </rPh>
    <rPh sb="1" eb="3">
      <t>ロウドウ</t>
    </rPh>
    <phoneticPr fontId="3"/>
  </si>
  <si>
    <t>完全失業者</t>
    <rPh sb="0" eb="2">
      <t>カンゼン</t>
    </rPh>
    <rPh sb="2" eb="4">
      <t>シツギョウ</t>
    </rPh>
    <rPh sb="4" eb="5">
      <t>シャ</t>
    </rPh>
    <phoneticPr fontId="3"/>
  </si>
  <si>
    <t>力人口</t>
    <rPh sb="0" eb="1">
      <t>リョク</t>
    </rPh>
    <rPh sb="1" eb="3">
      <t>ジンコウ</t>
    </rPh>
    <phoneticPr fontId="3"/>
  </si>
  <si>
    <t>（単位：世帯：人）</t>
    <rPh sb="1" eb="2">
      <t>タン</t>
    </rPh>
    <rPh sb="2" eb="3">
      <t>イ</t>
    </rPh>
    <rPh sb="4" eb="6">
      <t>セタイ</t>
    </rPh>
    <rPh sb="7" eb="8">
      <t>ヒト</t>
    </rPh>
    <phoneticPr fontId="3"/>
  </si>
  <si>
    <t>区分</t>
    <rPh sb="0" eb="2">
      <t>クブン</t>
    </rPh>
    <phoneticPr fontId="3"/>
  </si>
  <si>
    <t>持家</t>
    <rPh sb="0" eb="1">
      <t>モ</t>
    </rPh>
    <rPh sb="1" eb="2">
      <t>イエ</t>
    </rPh>
    <phoneticPr fontId="3"/>
  </si>
  <si>
    <t>公営・公団・公社の借家　　（アパート）</t>
    <rPh sb="0" eb="2">
      <t>コウエイ</t>
    </rPh>
    <rPh sb="3" eb="5">
      <t>コウダン</t>
    </rPh>
    <rPh sb="6" eb="8">
      <t>コウシャ</t>
    </rPh>
    <rPh sb="9" eb="11">
      <t>シャクヤ</t>
    </rPh>
    <phoneticPr fontId="3"/>
  </si>
  <si>
    <t>民営の借家　（アパート）</t>
    <rPh sb="0" eb="1">
      <t>ミン</t>
    </rPh>
    <rPh sb="1" eb="2">
      <t>エイ</t>
    </rPh>
    <rPh sb="3" eb="5">
      <t>シャクヤ</t>
    </rPh>
    <phoneticPr fontId="3"/>
  </si>
  <si>
    <t>給与住宅</t>
    <rPh sb="0" eb="2">
      <t>キュウヨ</t>
    </rPh>
    <rPh sb="2" eb="4">
      <t>ジュウタク</t>
    </rPh>
    <phoneticPr fontId="3"/>
  </si>
  <si>
    <t>間借り</t>
    <rPh sb="0" eb="2">
      <t>マガ</t>
    </rPh>
    <phoneticPr fontId="3"/>
  </si>
  <si>
    <t>１世帯当り人員</t>
    <rPh sb="1" eb="3">
      <t>セタイ</t>
    </rPh>
    <rPh sb="3" eb="4">
      <t>ア</t>
    </rPh>
    <rPh sb="5" eb="7">
      <t>ジンイン</t>
    </rPh>
    <phoneticPr fontId="3"/>
  </si>
  <si>
    <t>1世帯当り人員</t>
    <rPh sb="1" eb="3">
      <t>セタイ</t>
    </rPh>
    <rPh sb="3" eb="4">
      <t>ア</t>
    </rPh>
    <rPh sb="5" eb="7">
      <t>ジンイン</t>
    </rPh>
    <phoneticPr fontId="3"/>
  </si>
  <si>
    <t>※世帯数は普通世帯のみ</t>
    <rPh sb="1" eb="4">
      <t>セタイスウ</t>
    </rPh>
    <rPh sb="5" eb="7">
      <t>フツウ</t>
    </rPh>
    <rPh sb="7" eb="9">
      <t>セタイ</t>
    </rPh>
    <phoneticPr fontId="3"/>
  </si>
  <si>
    <t>施設等の世帯</t>
    <rPh sb="0" eb="2">
      <t>シセツ</t>
    </rPh>
    <rPh sb="2" eb="3">
      <t>トウ</t>
    </rPh>
    <rPh sb="4" eb="6">
      <t>セタイ</t>
    </rPh>
    <phoneticPr fontId="3"/>
  </si>
  <si>
    <t>世帯人員</t>
    <rPh sb="0" eb="2">
      <t>セタイ</t>
    </rPh>
    <rPh sb="2" eb="4">
      <t>ジニン</t>
    </rPh>
    <phoneticPr fontId="3"/>
  </si>
  <si>
    <t>１人</t>
    <rPh sb="1" eb="2">
      <t>ニン</t>
    </rPh>
    <phoneticPr fontId="3"/>
  </si>
  <si>
    <t>２人</t>
  </si>
  <si>
    <t>３人</t>
  </si>
  <si>
    <t>４人</t>
  </si>
  <si>
    <t>５人</t>
  </si>
  <si>
    <t>６人</t>
  </si>
  <si>
    <t>７人</t>
  </si>
  <si>
    <t>８人</t>
  </si>
  <si>
    <t>９人</t>
  </si>
  <si>
    <t>１０人</t>
  </si>
  <si>
    <t>１世帯当り人員</t>
    <rPh sb="1" eb="3">
      <t>セタイ</t>
    </rPh>
    <rPh sb="3" eb="4">
      <t>ア</t>
    </rPh>
    <rPh sb="5" eb="7">
      <t>ジニン</t>
    </rPh>
    <phoneticPr fontId="3"/>
  </si>
  <si>
    <t>以上</t>
    <rPh sb="0" eb="2">
      <t>イジョウ</t>
    </rPh>
    <phoneticPr fontId="3"/>
  </si>
  <si>
    <t>世帯</t>
    <rPh sb="0" eb="2">
      <t>セタイ</t>
    </rPh>
    <phoneticPr fontId="3"/>
  </si>
  <si>
    <t>人</t>
    <rPh sb="0" eb="1">
      <t>ニン</t>
    </rPh>
    <phoneticPr fontId="3"/>
  </si>
  <si>
    <t>総合人口</t>
    <rPh sb="0" eb="2">
      <t>ソウゴウ</t>
    </rPh>
    <rPh sb="2" eb="4">
      <t>ジンコウ</t>
    </rPh>
    <phoneticPr fontId="3"/>
  </si>
  <si>
    <t>面積</t>
    <rPh sb="0" eb="2">
      <t>メンセキ</t>
    </rPh>
    <phoneticPr fontId="3"/>
  </si>
  <si>
    <t>総面積に</t>
    <rPh sb="0" eb="3">
      <t>ソウメンセキ</t>
    </rPh>
    <phoneticPr fontId="3"/>
  </si>
  <si>
    <t>対する人</t>
    <rPh sb="0" eb="1">
      <t>タイ</t>
    </rPh>
    <rPh sb="3" eb="4">
      <t>ヒト</t>
    </rPh>
    <phoneticPr fontId="3"/>
  </si>
  <si>
    <t>対する面</t>
    <rPh sb="0" eb="1">
      <t>タイ</t>
    </rPh>
    <rPh sb="3" eb="4">
      <t>メン</t>
    </rPh>
    <phoneticPr fontId="3"/>
  </si>
  <si>
    <t>口の割合</t>
    <rPh sb="0" eb="1">
      <t>クチ</t>
    </rPh>
    <rPh sb="2" eb="4">
      <t>ワリアイ</t>
    </rPh>
    <phoneticPr fontId="3"/>
  </si>
  <si>
    <t>積の割合</t>
    <rPh sb="0" eb="1">
      <t>セキ</t>
    </rPh>
    <rPh sb="2" eb="4">
      <t>ワリアイ</t>
    </rPh>
    <phoneticPr fontId="3"/>
  </si>
  <si>
    <t>（１K㎡当たり)</t>
    <rPh sb="4" eb="5">
      <t>ア</t>
    </rPh>
    <phoneticPr fontId="3"/>
  </si>
  <si>
    <t>人</t>
    <rPh sb="0" eb="1">
      <t>ヒト</t>
    </rPh>
    <phoneticPr fontId="3"/>
  </si>
  <si>
    <t>％</t>
    <phoneticPr fontId="3"/>
  </si>
  <si>
    <t>ｋ㎡</t>
    <phoneticPr fontId="3"/>
  </si>
  <si>
    <t>※「人口集中地区」は昭和３５年の国勢調査で</t>
    <rPh sb="2" eb="4">
      <t>ジンコウ</t>
    </rPh>
    <rPh sb="4" eb="6">
      <t>シュウチュウ</t>
    </rPh>
    <rPh sb="6" eb="8">
      <t>チク</t>
    </rPh>
    <rPh sb="10" eb="12">
      <t>ショウワ</t>
    </rPh>
    <rPh sb="14" eb="15">
      <t>ネン</t>
    </rPh>
    <rPh sb="16" eb="18">
      <t>コクセイ</t>
    </rPh>
    <rPh sb="18" eb="20">
      <t>チョウサ</t>
    </rPh>
    <phoneticPr fontId="3"/>
  </si>
  <si>
    <t>　　はじめて設定された。</t>
    <rPh sb="6" eb="8">
      <t>セッテイ</t>
    </rPh>
    <phoneticPr fontId="3"/>
  </si>
  <si>
    <t>（葵区）</t>
    <rPh sb="1" eb="2">
      <t>アオイ</t>
    </rPh>
    <rPh sb="2" eb="3">
      <t>ク</t>
    </rPh>
    <phoneticPr fontId="3"/>
  </si>
  <si>
    <t>（駿河区）</t>
    <rPh sb="1" eb="3">
      <t>スルガ</t>
    </rPh>
    <rPh sb="3" eb="4">
      <t>ク</t>
    </rPh>
    <phoneticPr fontId="3"/>
  </si>
  <si>
    <t>（清水区）</t>
    <rPh sb="1" eb="3">
      <t>シミズ</t>
    </rPh>
    <rPh sb="3" eb="4">
      <t>ク</t>
    </rPh>
    <phoneticPr fontId="3"/>
  </si>
  <si>
    <t>沼津市</t>
    <rPh sb="0" eb="3">
      <t>ヌマヅシ</t>
    </rPh>
    <phoneticPr fontId="3"/>
  </si>
  <si>
    <t>熱海市</t>
    <rPh sb="0" eb="3">
      <t>アタミシ</t>
    </rPh>
    <phoneticPr fontId="3"/>
  </si>
  <si>
    <t>三島市</t>
    <rPh sb="0" eb="3">
      <t>ミシマシ</t>
    </rPh>
    <phoneticPr fontId="3"/>
  </si>
  <si>
    <t>富士宮市</t>
    <rPh sb="0" eb="4">
      <t>フジノミヤシ</t>
    </rPh>
    <phoneticPr fontId="3"/>
  </si>
  <si>
    <t>伊東市</t>
    <rPh sb="0" eb="3">
      <t>イトウシ</t>
    </rPh>
    <phoneticPr fontId="3"/>
  </si>
  <si>
    <t>島田市</t>
    <rPh sb="0" eb="3">
      <t>シマダシ</t>
    </rPh>
    <phoneticPr fontId="3"/>
  </si>
  <si>
    <t>富士市</t>
    <rPh sb="0" eb="3">
      <t>フジシ</t>
    </rPh>
    <phoneticPr fontId="3"/>
  </si>
  <si>
    <t>焼津市</t>
    <rPh sb="0" eb="3">
      <t>ヤイヅシ</t>
    </rPh>
    <phoneticPr fontId="3"/>
  </si>
  <si>
    <t>藤枝市</t>
    <rPh sb="0" eb="3">
      <t>フジエダシ</t>
    </rPh>
    <phoneticPr fontId="3"/>
  </si>
  <si>
    <t>御殿場市</t>
    <rPh sb="0" eb="4">
      <t>ゴテンバシ</t>
    </rPh>
    <phoneticPr fontId="3"/>
  </si>
  <si>
    <t>下田市</t>
    <rPh sb="0" eb="3">
      <t>シモダシ</t>
    </rPh>
    <phoneticPr fontId="3"/>
  </si>
  <si>
    <t>裾野市</t>
    <rPh sb="0" eb="3">
      <t>スソノシ</t>
    </rPh>
    <phoneticPr fontId="3"/>
  </si>
  <si>
    <t>湖西市</t>
    <rPh sb="0" eb="3">
      <t>コサイシ</t>
    </rPh>
    <phoneticPr fontId="3"/>
  </si>
  <si>
    <t>伊豆市</t>
    <rPh sb="0" eb="2">
      <t>イズ</t>
    </rPh>
    <rPh sb="2" eb="3">
      <t>シ</t>
    </rPh>
    <phoneticPr fontId="3"/>
  </si>
  <si>
    <t>御前崎市</t>
    <rPh sb="0" eb="3">
      <t>オマエザキ</t>
    </rPh>
    <rPh sb="3" eb="4">
      <t>シ</t>
    </rPh>
    <phoneticPr fontId="3"/>
  </si>
  <si>
    <t>伊豆の国市</t>
    <rPh sb="0" eb="2">
      <t>イズ</t>
    </rPh>
    <rPh sb="3" eb="4">
      <t>クニ</t>
    </rPh>
    <rPh sb="4" eb="5">
      <t>シ</t>
    </rPh>
    <phoneticPr fontId="3"/>
  </si>
  <si>
    <t>東伊豆町</t>
  </si>
  <si>
    <t>河津町</t>
  </si>
  <si>
    <t>南伊豆町</t>
  </si>
  <si>
    <t>松崎町</t>
  </si>
  <si>
    <t>西伊豆町</t>
  </si>
  <si>
    <t>函南町</t>
  </si>
  <si>
    <t>清水町</t>
  </si>
  <si>
    <t>長泉町</t>
  </si>
  <si>
    <t>小山町</t>
  </si>
  <si>
    <t>芝川町</t>
  </si>
  <si>
    <t>富士川町</t>
  </si>
  <si>
    <t>蒲原町</t>
  </si>
  <si>
    <t>由比町</t>
  </si>
  <si>
    <t>岡部町</t>
  </si>
  <si>
    <t>大井川町</t>
  </si>
  <si>
    <t>相良町</t>
  </si>
  <si>
    <t>榛原町</t>
  </si>
  <si>
    <t>吉田町</t>
  </si>
  <si>
    <t>川根町</t>
  </si>
  <si>
    <t>川根本町</t>
  </si>
  <si>
    <t>森町</t>
  </si>
  <si>
    <t>新居町</t>
  </si>
  <si>
    <t>（中区）</t>
    <rPh sb="1" eb="3">
      <t>ナカク</t>
    </rPh>
    <phoneticPr fontId="3"/>
  </si>
  <si>
    <t>（東区）</t>
    <rPh sb="1" eb="3">
      <t>ヒガシク</t>
    </rPh>
    <phoneticPr fontId="3"/>
  </si>
  <si>
    <t>（西区）</t>
    <rPh sb="1" eb="3">
      <t>ニシク</t>
    </rPh>
    <phoneticPr fontId="3"/>
  </si>
  <si>
    <t>（南区）</t>
    <rPh sb="1" eb="3">
      <t>ミナミク</t>
    </rPh>
    <phoneticPr fontId="3"/>
  </si>
  <si>
    <t>（北区）</t>
    <rPh sb="1" eb="3">
      <t>キタク</t>
    </rPh>
    <phoneticPr fontId="3"/>
  </si>
  <si>
    <t>（浜北区）</t>
    <rPh sb="1" eb="3">
      <t>ハマキタ</t>
    </rPh>
    <rPh sb="3" eb="4">
      <t>ク</t>
    </rPh>
    <phoneticPr fontId="3"/>
  </si>
  <si>
    <t>（天竜区）</t>
    <rPh sb="1" eb="4">
      <t>テンリュウク</t>
    </rPh>
    <phoneticPr fontId="3"/>
  </si>
  <si>
    <t>牧之原市</t>
  </si>
  <si>
    <t>平成30年</t>
    <rPh sb="0" eb="2">
      <t>ヘイセイ</t>
    </rPh>
    <rPh sb="4" eb="5">
      <t>ネン</t>
    </rPh>
    <phoneticPr fontId="3"/>
  </si>
  <si>
    <t>タイ</t>
    <phoneticPr fontId="3"/>
  </si>
  <si>
    <t>出典：市民課</t>
    <rPh sb="3" eb="5">
      <t>シミン</t>
    </rPh>
    <rPh sb="5" eb="6">
      <t>カ</t>
    </rPh>
    <phoneticPr fontId="3"/>
  </si>
  <si>
    <t>出典:国勢調査</t>
    <rPh sb="3" eb="5">
      <t>コクセイ</t>
    </rPh>
    <rPh sb="5" eb="7">
      <t>チョウサ</t>
    </rPh>
    <phoneticPr fontId="3"/>
  </si>
  <si>
    <t>出典：市民課</t>
    <rPh sb="3" eb="6">
      <t>シミンカ</t>
    </rPh>
    <phoneticPr fontId="3"/>
  </si>
  <si>
    <t>出典：国勢調査</t>
    <rPh sb="3" eb="4">
      <t>コク</t>
    </rPh>
    <rPh sb="4" eb="5">
      <t>セイ</t>
    </rPh>
    <rPh sb="5" eb="7">
      <t>チョウサ</t>
    </rPh>
    <phoneticPr fontId="3"/>
  </si>
  <si>
    <t>　出典：国勢調査</t>
    <rPh sb="4" eb="6">
      <t>コクセイ</t>
    </rPh>
    <rPh sb="6" eb="8">
      <t>チョウサ</t>
    </rPh>
    <phoneticPr fontId="3"/>
  </si>
  <si>
    <t>出典：国勢調査</t>
    <rPh sb="3" eb="5">
      <t>コクセイ</t>
    </rPh>
    <rPh sb="5" eb="7">
      <t>チョウサ</t>
    </rPh>
    <phoneticPr fontId="3"/>
  </si>
  <si>
    <t>令和２年</t>
    <rPh sb="0" eb="2">
      <t>レイワ</t>
    </rPh>
    <rPh sb="3" eb="4">
      <t>ネン</t>
    </rPh>
    <phoneticPr fontId="3"/>
  </si>
  <si>
    <t>〃</t>
    <phoneticPr fontId="3"/>
  </si>
  <si>
    <t>12月</t>
    <rPh sb="2" eb="3">
      <t>ガツ</t>
    </rPh>
    <phoneticPr fontId="3"/>
  </si>
  <si>
    <t>資料：市民課</t>
    <rPh sb="0" eb="2">
      <t>シリョウ</t>
    </rPh>
    <rPh sb="3" eb="5">
      <t>シミン</t>
    </rPh>
    <rPh sb="5" eb="6">
      <t>カ</t>
    </rPh>
    <phoneticPr fontId="3"/>
  </si>
  <si>
    <t>※H27から外国人を含む。</t>
    <rPh sb="6" eb="8">
      <t>ガイコク</t>
    </rPh>
    <rPh sb="8" eb="9">
      <t>ヒト</t>
    </rPh>
    <rPh sb="10" eb="11">
      <t>フク</t>
    </rPh>
    <phoneticPr fontId="3"/>
  </si>
  <si>
    <t>平成31年1月</t>
    <rPh sb="0" eb="2">
      <t>ヘイセイ</t>
    </rPh>
    <rPh sb="4" eb="5">
      <t>ネン</t>
    </rPh>
    <rPh sb="6" eb="7">
      <t>ガツ</t>
    </rPh>
    <phoneticPr fontId="3"/>
  </si>
  <si>
    <t>令和元年5月</t>
    <rPh sb="0" eb="2">
      <t>レイワ</t>
    </rPh>
    <rPh sb="2" eb="4">
      <t>ガンネン</t>
    </rPh>
    <rPh sb="5" eb="6">
      <t>ガツ</t>
    </rPh>
    <phoneticPr fontId="3"/>
  </si>
  <si>
    <t>令和３年</t>
    <rPh sb="0" eb="2">
      <t>レイワ</t>
    </rPh>
    <rPh sb="3" eb="4">
      <t>ネン</t>
    </rPh>
    <phoneticPr fontId="3"/>
  </si>
  <si>
    <t>令和２年　１月</t>
    <rPh sb="0" eb="2">
      <t>レイワ</t>
    </rPh>
    <rPh sb="3" eb="4">
      <t>ネン</t>
    </rPh>
    <rPh sb="6" eb="7">
      <t>ガツ</t>
    </rPh>
    <phoneticPr fontId="3"/>
  </si>
  <si>
    <t>*平成3１年時点において、その他から総数の多い国籍を抽出（タイ）</t>
  </si>
  <si>
    <t>令和元年</t>
    <rPh sb="0" eb="2">
      <t>レイワ</t>
    </rPh>
    <rPh sb="2" eb="4">
      <t>ガンネン</t>
    </rPh>
    <phoneticPr fontId="3"/>
  </si>
  <si>
    <t>※平成１７年１月、２月は旧浅羽の数が含まれていない。</t>
    <rPh sb="1" eb="3">
      <t>ヘイセイ</t>
    </rPh>
    <rPh sb="5" eb="6">
      <t>ネン</t>
    </rPh>
    <rPh sb="7" eb="8">
      <t>ガツ</t>
    </rPh>
    <rPh sb="10" eb="11">
      <t>ガツ</t>
    </rPh>
    <rPh sb="12" eb="13">
      <t>キュウ</t>
    </rPh>
    <rPh sb="13" eb="15">
      <t>アサバ</t>
    </rPh>
    <rPh sb="16" eb="17">
      <t>カズ</t>
    </rPh>
    <rPh sb="18" eb="19">
      <t>フク</t>
    </rPh>
    <phoneticPr fontId="3"/>
  </si>
  <si>
    <t>第２１回</t>
    <rPh sb="0" eb="1">
      <t>ダイ</t>
    </rPh>
    <rPh sb="3" eb="4">
      <t>カイ</t>
    </rPh>
    <phoneticPr fontId="3"/>
  </si>
  <si>
    <t>一般世帯</t>
    <rPh sb="0" eb="2">
      <t>イッパン</t>
    </rPh>
    <rPh sb="2" eb="4">
      <t>セタイ</t>
    </rPh>
    <phoneticPr fontId="3"/>
  </si>
  <si>
    <t>令和４年</t>
    <rPh sb="0" eb="2">
      <t>レイワ</t>
    </rPh>
    <rPh sb="3" eb="4">
      <t>ネン</t>
    </rPh>
    <phoneticPr fontId="3"/>
  </si>
  <si>
    <t>令和３年　１月</t>
    <rPh sb="0" eb="2">
      <t>レイワ</t>
    </rPh>
    <rPh sb="3" eb="4">
      <t>ネン</t>
    </rPh>
    <rPh sb="6" eb="7">
      <t>ガツ</t>
    </rPh>
    <phoneticPr fontId="3"/>
  </si>
  <si>
    <t>※1総数は、労働力状態「不詳」を含む</t>
    <rPh sb="2" eb="4">
      <t>ソウスウ</t>
    </rPh>
    <rPh sb="6" eb="9">
      <t>ロウドウリョク</t>
    </rPh>
    <rPh sb="9" eb="11">
      <t>ジョウタイ</t>
    </rPh>
    <rPh sb="12" eb="14">
      <t>フショウ</t>
    </rPh>
    <rPh sb="16" eb="17">
      <t>フク</t>
    </rPh>
    <phoneticPr fontId="3"/>
  </si>
  <si>
    <t>（単位：人）</t>
    <phoneticPr fontId="3"/>
  </si>
  <si>
    <t>　（単位：人）</t>
    <phoneticPr fontId="3"/>
  </si>
  <si>
    <t>　　（単位：人）</t>
    <phoneticPr fontId="3"/>
  </si>
  <si>
    <t>平成17年10月１日現在（単位：人）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rPh sb="13" eb="14">
      <t>タン</t>
    </rPh>
    <rPh sb="14" eb="15">
      <t>イ</t>
    </rPh>
    <rPh sb="16" eb="17">
      <t>ヒト</t>
    </rPh>
    <phoneticPr fontId="3"/>
  </si>
  <si>
    <t>平成22年10月１日現在（単位：人）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rPh sb="13" eb="14">
      <t>タン</t>
    </rPh>
    <rPh sb="14" eb="15">
      <t>イ</t>
    </rPh>
    <rPh sb="16" eb="17">
      <t>ヒト</t>
    </rPh>
    <phoneticPr fontId="3"/>
  </si>
  <si>
    <t>平成27年10月１日現在（単位：人）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rPh sb="13" eb="14">
      <t>タン</t>
    </rPh>
    <rPh sb="14" eb="15">
      <t>イ</t>
    </rPh>
    <rPh sb="16" eb="17">
      <t>ヒト</t>
    </rPh>
    <phoneticPr fontId="3"/>
  </si>
  <si>
    <t>令和２年10月１日現在（単位：人）</t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rPh sb="12" eb="13">
      <t>タン</t>
    </rPh>
    <rPh sb="13" eb="14">
      <t>イ</t>
    </rPh>
    <rPh sb="15" eb="16">
      <t>ヒト</t>
    </rPh>
    <phoneticPr fontId="3"/>
  </si>
  <si>
    <t>各年10月１日現在</t>
    <rPh sb="0" eb="1">
      <t>カク</t>
    </rPh>
    <rPh sb="1" eb="2">
      <t>ネン</t>
    </rPh>
    <rPh sb="4" eb="5">
      <t>ガツ</t>
    </rPh>
    <rPh sb="6" eb="7">
      <t>ニチ</t>
    </rPh>
    <rPh sb="7" eb="9">
      <t>ゲンザイ</t>
    </rPh>
    <phoneticPr fontId="3"/>
  </si>
  <si>
    <t>各年10月１日現在</t>
    <rPh sb="0" eb="2">
      <t>カクネン</t>
    </rPh>
    <rPh sb="4" eb="5">
      <t>ガツ</t>
    </rPh>
    <rPh sb="6" eb="7">
      <t>ニチ</t>
    </rPh>
    <rPh sb="7" eb="9">
      <t>ゲンザイ</t>
    </rPh>
    <phoneticPr fontId="3"/>
  </si>
  <si>
    <t>各年10月１日現在</t>
    <rPh sb="0" eb="2">
      <t>カクネン</t>
    </rPh>
    <rPh sb="4" eb="5">
      <t>ガツ</t>
    </rPh>
    <rPh sb="6" eb="9">
      <t>ニチゲンザイ</t>
    </rPh>
    <phoneticPr fontId="3"/>
  </si>
  <si>
    <t>各年10月１日現在（単位：人）</t>
    <rPh sb="0" eb="1">
      <t>カク</t>
    </rPh>
    <rPh sb="1" eb="2">
      <t>ネン</t>
    </rPh>
    <rPh sb="4" eb="5">
      <t>ガツ</t>
    </rPh>
    <rPh sb="6" eb="7">
      <t>ニチ</t>
    </rPh>
    <rPh sb="7" eb="9">
      <t>ゲンザイ</t>
    </rPh>
    <rPh sb="10" eb="11">
      <t>タン</t>
    </rPh>
    <rPh sb="11" eb="12">
      <t>イ</t>
    </rPh>
    <rPh sb="13" eb="14">
      <t>ヒト</t>
    </rPh>
    <phoneticPr fontId="3"/>
  </si>
  <si>
    <t>各年10月１日現在（単位：人）</t>
    <rPh sb="0" eb="2">
      <t>カクネン</t>
    </rPh>
    <rPh sb="4" eb="5">
      <t>ガツ</t>
    </rPh>
    <rPh sb="6" eb="7">
      <t>ニチ</t>
    </rPh>
    <rPh sb="7" eb="9">
      <t>ゲンザイ</t>
    </rPh>
    <rPh sb="10" eb="12">
      <t>タンイ</t>
    </rPh>
    <rPh sb="13" eb="14">
      <t>ヒト</t>
    </rPh>
    <phoneticPr fontId="3"/>
  </si>
  <si>
    <t>令和２年10月１日現在</t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phoneticPr fontId="3"/>
  </si>
  <si>
    <t>平成22年10月１日現在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3"/>
  </si>
  <si>
    <t>平成17年10月１日現在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3"/>
  </si>
  <si>
    <t>令和２年10月１日現在　　　（単位：人）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rPh sb="9" eb="11">
      <t>ゲンザイ</t>
    </rPh>
    <phoneticPr fontId="3"/>
  </si>
  <si>
    <t>平成27年10月１日現在　　　　（単位：人）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3"/>
  </si>
  <si>
    <t>平成22年10月１日現在　　　　（単位：人）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3"/>
  </si>
  <si>
    <t>平成17年10月１日現在　　　　（単位：人）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3"/>
  </si>
  <si>
    <t>令和２年10月１日現在　　　　（単位：人）</t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phoneticPr fontId="3"/>
  </si>
  <si>
    <t>平成28年</t>
    <rPh sb="0" eb="2">
      <t>ヘイセイ</t>
    </rPh>
    <rPh sb="4" eb="5">
      <t>ネン</t>
    </rPh>
    <phoneticPr fontId="3"/>
  </si>
  <si>
    <t>各年４月１日現在　　（単位：人）</t>
    <rPh sb="0" eb="2">
      <t>カクネン</t>
    </rPh>
    <rPh sb="3" eb="4">
      <t>ガツ</t>
    </rPh>
    <rPh sb="5" eb="6">
      <t>ニチ</t>
    </rPh>
    <rPh sb="6" eb="8">
      <t>ゲンザイ</t>
    </rPh>
    <phoneticPr fontId="3"/>
  </si>
  <si>
    <t>（単位：世帯、人）</t>
    <rPh sb="1" eb="3">
      <t>タンイ</t>
    </rPh>
    <rPh sb="4" eb="6">
      <t>セタイ</t>
    </rPh>
    <rPh sb="7" eb="8">
      <t>ヒト</t>
    </rPh>
    <phoneticPr fontId="3"/>
  </si>
  <si>
    <t>平成17年10月現在(単位：世帯、人）</t>
    <rPh sb="0" eb="2">
      <t>ヘイセイ</t>
    </rPh>
    <rPh sb="4" eb="5">
      <t>ネン</t>
    </rPh>
    <rPh sb="7" eb="8">
      <t>ガツ</t>
    </rPh>
    <rPh sb="8" eb="10">
      <t>ゲンザイ</t>
    </rPh>
    <rPh sb="11" eb="13">
      <t>タンイ</t>
    </rPh>
    <rPh sb="14" eb="16">
      <t>セタイ</t>
    </rPh>
    <rPh sb="17" eb="18">
      <t>ヒト</t>
    </rPh>
    <phoneticPr fontId="3"/>
  </si>
  <si>
    <t>平成22年10月現在(単位：世帯、人）</t>
    <rPh sb="0" eb="2">
      <t>ヘイセイ</t>
    </rPh>
    <rPh sb="4" eb="5">
      <t>ネン</t>
    </rPh>
    <rPh sb="7" eb="8">
      <t>ガツ</t>
    </rPh>
    <rPh sb="8" eb="10">
      <t>ゲンザイ</t>
    </rPh>
    <rPh sb="11" eb="13">
      <t>タンイ</t>
    </rPh>
    <rPh sb="14" eb="16">
      <t>セタイ</t>
    </rPh>
    <rPh sb="17" eb="18">
      <t>ヒト</t>
    </rPh>
    <phoneticPr fontId="3"/>
  </si>
  <si>
    <t>各年10月現在(単位：世帯、人）</t>
    <rPh sb="0" eb="2">
      <t>カクネン</t>
    </rPh>
    <rPh sb="4" eb="5">
      <t>ガツ</t>
    </rPh>
    <rPh sb="5" eb="7">
      <t>ゲンザイ</t>
    </rPh>
    <rPh sb="8" eb="10">
      <t>タンイ</t>
    </rPh>
    <rPh sb="11" eb="13">
      <t>セタイ</t>
    </rPh>
    <rPh sb="14" eb="15">
      <t>ヒト</t>
    </rPh>
    <phoneticPr fontId="3"/>
  </si>
  <si>
    <t>平成27年10月現在(単位：世帯、人）</t>
    <rPh sb="0" eb="2">
      <t>ヘイセイ</t>
    </rPh>
    <rPh sb="4" eb="5">
      <t>ネン</t>
    </rPh>
    <rPh sb="7" eb="8">
      <t>ガツ</t>
    </rPh>
    <rPh sb="8" eb="10">
      <t>ゲンザイ</t>
    </rPh>
    <rPh sb="11" eb="13">
      <t>タンイ</t>
    </rPh>
    <rPh sb="14" eb="16">
      <t>セタイ</t>
    </rPh>
    <rPh sb="17" eb="18">
      <t>ヒト</t>
    </rPh>
    <phoneticPr fontId="3"/>
  </si>
  <si>
    <t>令和２年10月現在(単位：世帯、人）</t>
    <rPh sb="0" eb="2">
      <t>レイワ</t>
    </rPh>
    <rPh sb="3" eb="4">
      <t>ネン</t>
    </rPh>
    <rPh sb="6" eb="7">
      <t>ガツ</t>
    </rPh>
    <rPh sb="7" eb="9">
      <t>ゲンザイ</t>
    </rPh>
    <rPh sb="10" eb="12">
      <t>タンイ</t>
    </rPh>
    <rPh sb="13" eb="15">
      <t>セタイ</t>
    </rPh>
    <rPh sb="16" eb="17">
      <t>ヒト</t>
    </rPh>
    <phoneticPr fontId="3"/>
  </si>
  <si>
    <t>２　人口</t>
    <rPh sb="2" eb="4">
      <t>ジンコウ</t>
    </rPh>
    <phoneticPr fontId="3"/>
  </si>
  <si>
    <t>令和５年</t>
    <rPh sb="0" eb="2">
      <t>レイワ</t>
    </rPh>
    <rPh sb="3" eb="4">
      <t>ネン</t>
    </rPh>
    <phoneticPr fontId="3"/>
  </si>
  <si>
    <t>令和４年　１月</t>
    <rPh sb="0" eb="2">
      <t>レイワ</t>
    </rPh>
    <rPh sb="3" eb="4">
      <t>ネン</t>
    </rPh>
    <rPh sb="6" eb="7">
      <t>ガツ</t>
    </rPh>
    <phoneticPr fontId="3"/>
  </si>
  <si>
    <r>
      <t>平成17年　</t>
    </r>
    <r>
      <rPr>
        <sz val="9"/>
        <rFont val="ＭＳ Ｐゴシック"/>
        <family val="3"/>
        <charset val="128"/>
      </rPr>
      <t>※１</t>
    </r>
    <rPh sb="0" eb="2">
      <t>ヘイセイ</t>
    </rPh>
    <rPh sb="4" eb="5">
      <t>ネン</t>
    </rPh>
    <phoneticPr fontId="3"/>
  </si>
  <si>
    <t>※１不詳を含まない。</t>
    <rPh sb="5" eb="6">
      <t>フク</t>
    </rPh>
    <phoneticPr fontId="3"/>
  </si>
  <si>
    <t>（１）人口推移　</t>
    <rPh sb="3" eb="5">
      <t>ジンコウ</t>
    </rPh>
    <rPh sb="5" eb="7">
      <t>スイイ</t>
    </rPh>
    <phoneticPr fontId="3"/>
  </si>
  <si>
    <t>国勢調査からみた世帯数および人口推移</t>
    <phoneticPr fontId="3"/>
  </si>
  <si>
    <t>住民基本台帳からみた世帯数および人口推移</t>
    <rPh sb="2" eb="4">
      <t>キホン</t>
    </rPh>
    <rPh sb="4" eb="6">
      <t>ダイチョウ</t>
    </rPh>
    <phoneticPr fontId="3"/>
  </si>
  <si>
    <t>（１４）県内各市の人口</t>
    <rPh sb="4" eb="5">
      <t>ケン</t>
    </rPh>
    <rPh sb="5" eb="6">
      <t>ナイ</t>
    </rPh>
    <rPh sb="6" eb="8">
      <t>カクシ</t>
    </rPh>
    <rPh sb="9" eb="11">
      <t>ジンコウ</t>
    </rPh>
    <phoneticPr fontId="3"/>
  </si>
  <si>
    <t>（１３）人口集中地区（DID)における人口及び面積等　</t>
    <rPh sb="4" eb="6">
      <t>ジンコウ</t>
    </rPh>
    <rPh sb="6" eb="8">
      <t>シュウチュウ</t>
    </rPh>
    <rPh sb="8" eb="10">
      <t>チク</t>
    </rPh>
    <rPh sb="19" eb="21">
      <t>ジンコウ</t>
    </rPh>
    <rPh sb="21" eb="22">
      <t>オヨ</t>
    </rPh>
    <rPh sb="23" eb="25">
      <t>メンセキ</t>
    </rPh>
    <rPh sb="25" eb="26">
      <t>トウ</t>
    </rPh>
    <phoneticPr fontId="3"/>
  </si>
  <si>
    <t>（１２）世帯人員別世帯数</t>
    <rPh sb="4" eb="6">
      <t>セタイ</t>
    </rPh>
    <rPh sb="6" eb="8">
      <t>ジニン</t>
    </rPh>
    <rPh sb="8" eb="9">
      <t>ベツ</t>
    </rPh>
    <rPh sb="9" eb="12">
      <t>セタイスウ</t>
    </rPh>
    <phoneticPr fontId="3"/>
  </si>
  <si>
    <t>（１１）住宅種類別世帯数および一世帯当たり人員</t>
    <rPh sb="4" eb="6">
      <t>ジュウタク</t>
    </rPh>
    <rPh sb="6" eb="8">
      <t>シュルイ</t>
    </rPh>
    <rPh sb="8" eb="9">
      <t>ベツ</t>
    </rPh>
    <rPh sb="9" eb="12">
      <t>セタイスウ</t>
    </rPh>
    <rPh sb="15" eb="18">
      <t>イッセタイ</t>
    </rPh>
    <rPh sb="18" eb="19">
      <t>アタ</t>
    </rPh>
    <rPh sb="21" eb="23">
      <t>ジンイン</t>
    </rPh>
    <phoneticPr fontId="3"/>
  </si>
  <si>
    <t>（１０）労働力状態累年比較（１５才以上）</t>
    <rPh sb="4" eb="7">
      <t>ロウドウリョク</t>
    </rPh>
    <rPh sb="7" eb="9">
      <t>ジョウタイ</t>
    </rPh>
    <rPh sb="9" eb="11">
      <t>ルイネン</t>
    </rPh>
    <rPh sb="11" eb="13">
      <t>ヒカク</t>
    </rPh>
    <rPh sb="16" eb="17">
      <t>サイ</t>
    </rPh>
    <rPh sb="17" eb="19">
      <t>イジョウ</t>
    </rPh>
    <phoneticPr fontId="3"/>
  </si>
  <si>
    <t>（９）昼間人口の推移</t>
    <rPh sb="3" eb="5">
      <t>ヒルマ</t>
    </rPh>
    <rPh sb="5" eb="7">
      <t>ジンコウ</t>
    </rPh>
    <rPh sb="8" eb="10">
      <t>スイイ</t>
    </rPh>
    <phoneticPr fontId="3"/>
  </si>
  <si>
    <t>（８）市町村別流出人口</t>
    <rPh sb="3" eb="6">
      <t>シチョウソン</t>
    </rPh>
    <rPh sb="6" eb="7">
      <t>ベツ</t>
    </rPh>
    <rPh sb="7" eb="9">
      <t>リュウシュツ</t>
    </rPh>
    <rPh sb="9" eb="11">
      <t>ジンコウ</t>
    </rPh>
    <phoneticPr fontId="3"/>
  </si>
  <si>
    <t>（７）産業別就業人口（１５歳以上）</t>
    <rPh sb="3" eb="6">
      <t>サンギョウベツ</t>
    </rPh>
    <rPh sb="6" eb="8">
      <t>シュウギョウ</t>
    </rPh>
    <rPh sb="8" eb="10">
      <t>ジンコウ</t>
    </rPh>
    <rPh sb="13" eb="14">
      <t>サイ</t>
    </rPh>
    <rPh sb="14" eb="16">
      <t>イジョウ</t>
    </rPh>
    <phoneticPr fontId="3"/>
  </si>
  <si>
    <t>（６）年齢別人口</t>
    <rPh sb="3" eb="6">
      <t>ネンレイベツ</t>
    </rPh>
    <rPh sb="6" eb="8">
      <t>ジンコウ</t>
    </rPh>
    <phoneticPr fontId="3"/>
  </si>
  <si>
    <t>（５）外国人住民人口</t>
    <rPh sb="3" eb="6">
      <t>ガイコクジン</t>
    </rPh>
    <rPh sb="6" eb="8">
      <t>ジュウミン</t>
    </rPh>
    <rPh sb="8" eb="10">
      <t>ジンコウ</t>
    </rPh>
    <phoneticPr fontId="3"/>
  </si>
  <si>
    <t>（４）住民登録からみた地区別世帯数・人口の推移</t>
    <rPh sb="3" eb="5">
      <t>ジュウミン</t>
    </rPh>
    <rPh sb="5" eb="7">
      <t>トウロク</t>
    </rPh>
    <rPh sb="11" eb="14">
      <t>チクベツ</t>
    </rPh>
    <rPh sb="14" eb="17">
      <t>セタイスウ</t>
    </rPh>
    <rPh sb="18" eb="20">
      <t>ジンコウ</t>
    </rPh>
    <rPh sb="21" eb="23">
      <t>スイイ</t>
    </rPh>
    <phoneticPr fontId="3"/>
  </si>
  <si>
    <t>令和６年</t>
    <rPh sb="0" eb="2">
      <t>レイワ</t>
    </rPh>
    <rPh sb="3" eb="4">
      <t>ネン</t>
    </rPh>
    <phoneticPr fontId="3"/>
  </si>
  <si>
    <t>令和５年　１月</t>
    <rPh sb="0" eb="2">
      <t>レイワ</t>
    </rPh>
    <rPh sb="3" eb="4">
      <t>ネン</t>
    </rPh>
    <rPh sb="6" eb="7">
      <t>ガツ</t>
    </rPh>
    <phoneticPr fontId="3"/>
  </si>
  <si>
    <t>１6歳未満</t>
    <rPh sb="2" eb="5">
      <t>サイミマン</t>
    </rPh>
    <phoneticPr fontId="3"/>
  </si>
  <si>
    <t>１6歳以上</t>
    <rPh sb="2" eb="5">
      <t>サイイジョウ</t>
    </rPh>
    <phoneticPr fontId="3"/>
  </si>
  <si>
    <t>令和７年</t>
    <rPh sb="0" eb="2">
      <t>レイワ</t>
    </rPh>
    <rPh sb="3" eb="4">
      <t>ネン</t>
    </rPh>
    <phoneticPr fontId="3"/>
  </si>
  <si>
    <t>令和６年　１月</t>
    <rPh sb="0" eb="2">
      <t>レイワ</t>
    </rPh>
    <rPh sb="3" eb="4">
      <t>ネン</t>
    </rPh>
    <rPh sb="6" eb="7">
      <t>ガツ</t>
    </rPh>
    <phoneticPr fontId="3"/>
  </si>
  <si>
    <t>令和８年</t>
    <rPh sb="0" eb="2">
      <t>レイワ</t>
    </rPh>
    <rPh sb="3" eb="4">
      <t>ネン</t>
    </rPh>
    <phoneticPr fontId="3"/>
  </si>
  <si>
    <t>令和７年　１月</t>
    <rPh sb="0" eb="2">
      <t>レイワ</t>
    </rPh>
    <rPh sb="3" eb="4">
      <t>ネン</t>
    </rPh>
    <rPh sb="6" eb="7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</si>
</sst>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76" formatCode="#,##0.0"/>
    <numFmt numFmtId="177" formatCode="#,##0_);[Red]\(#,##0\)"/>
    <numFmt numFmtId="178" formatCode="#,##0.00_);[Red]\(#,##0.00\)"/>
    <numFmt numFmtId="179" formatCode="0_ "/>
    <numFmt numFmtId="180" formatCode="0.0"/>
    <numFmt numFmtId="181" formatCode="0.0_ "/>
    <numFmt numFmtId="182" formatCode="#,##0_ "/>
    <numFmt numFmtId="183" formatCode="#,##0;&quot;▲ &quot;#,##0"/>
    <numFmt numFmtId="184" formatCode="\ ###,###,##0;&quot;-&quot;###,###,##0"/>
    <numFmt numFmtId="185" formatCode="\ ###,###,###,##0;&quot;-&quot;###,###,###,##0"/>
    <numFmt numFmtId="186" formatCode="###,###,##0;&quot;-&quot;##,###,##0"/>
    <numFmt numFmtId="187" formatCode="##,###,###,##0;&quot;-&quot;#,###,###,##0"/>
    <numFmt numFmtId="188" formatCode="###,###,###,##0;&quot;-&quot;##,###,###,##0"/>
    <numFmt numFmtId="189" formatCode="#,##0.0_ "/>
    <numFmt numFmtId="190" formatCode="#,##0.0;\-#,##0.0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sz val="8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0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0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8"/>
      </left>
      <right style="thin">
        <color indexed="0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0"/>
      </bottom>
      <diagonal/>
    </border>
    <border>
      <left style="medium">
        <color indexed="64"/>
      </left>
      <right style="thin">
        <color indexed="0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6">
    <xf numFmtId="0" fontId="0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</cellStyleXfs>
  <cellXfs count="71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3" fontId="0" fillId="0" borderId="1" xfId="0" applyNumberFormat="1" applyBorder="1"/>
    <xf numFmtId="3" fontId="0" fillId="0" borderId="5" xfId="0" applyNumberFormat="1" applyBorder="1"/>
    <xf numFmtId="0" fontId="0" fillId="0" borderId="0" xfId="0" applyAlignment="1">
      <alignment horizontal="center"/>
    </xf>
    <xf numFmtId="38" fontId="0" fillId="0" borderId="0" xfId="1" applyFont="1"/>
    <xf numFmtId="38" fontId="0" fillId="0" borderId="1" xfId="1" applyFont="1" applyBorder="1" applyAlignment="1">
      <alignment horizontal="center"/>
    </xf>
    <xf numFmtId="38" fontId="0" fillId="0" borderId="1" xfId="1" applyFont="1" applyBorder="1"/>
    <xf numFmtId="38" fontId="5" fillId="0" borderId="0" xfId="1" applyFont="1"/>
    <xf numFmtId="0" fontId="0" fillId="0" borderId="1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2" fillId="0" borderId="1" xfId="1" applyBorder="1"/>
    <xf numFmtId="0" fontId="0" fillId="0" borderId="0" xfId="0" applyAlignment="1">
      <alignment horizontal="left"/>
    </xf>
    <xf numFmtId="0" fontId="0" fillId="0" borderId="14" xfId="0" applyBorder="1" applyAlignment="1">
      <alignment horizontal="center"/>
    </xf>
    <xf numFmtId="38" fontId="0" fillId="0" borderId="1" xfId="1" applyFont="1" applyFill="1" applyBorder="1" applyAlignment="1">
      <alignment horizontal="center"/>
    </xf>
    <xf numFmtId="38" fontId="2" fillId="0" borderId="1" xfId="1" applyFill="1" applyBorder="1"/>
    <xf numFmtId="38" fontId="0" fillId="0" borderId="1" xfId="1" applyFont="1" applyFill="1" applyBorder="1"/>
    <xf numFmtId="38" fontId="0" fillId="0" borderId="0" xfId="1" applyFont="1" applyFill="1" applyBorder="1"/>
    <xf numFmtId="3" fontId="0" fillId="0" borderId="0" xfId="0" applyNumberFormat="1"/>
    <xf numFmtId="0" fontId="0" fillId="0" borderId="0" xfId="0" applyAlignment="1">
      <alignment vertical="center"/>
    </xf>
    <xf numFmtId="3" fontId="0" fillId="0" borderId="1" xfId="0" applyNumberFormat="1" applyBorder="1" applyAlignment="1">
      <alignment horizontal="right"/>
    </xf>
    <xf numFmtId="177" fontId="0" fillId="0" borderId="0" xfId="0" applyNumberFormat="1"/>
    <xf numFmtId="0" fontId="4" fillId="0" borderId="0" xfId="0" applyFont="1"/>
    <xf numFmtId="3" fontId="0" fillId="0" borderId="0" xfId="0" applyNumberFormat="1" applyAlignment="1">
      <alignment horizontal="right"/>
    </xf>
    <xf numFmtId="38" fontId="0" fillId="0" borderId="1" xfId="1" applyFont="1" applyFill="1" applyBorder="1" applyAlignment="1">
      <alignment vertical="center"/>
    </xf>
    <xf numFmtId="38" fontId="0" fillId="0" borderId="1" xfId="1" applyFont="1" applyBorder="1" applyAlignment="1">
      <alignment horizontal="distributed"/>
    </xf>
    <xf numFmtId="38" fontId="0" fillId="0" borderId="1" xfId="1" applyFont="1" applyBorder="1" applyAlignment="1">
      <alignment horizontal="distributed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distributed" vertical="center"/>
    </xf>
    <xf numFmtId="0" fontId="0" fillId="0" borderId="1" xfId="0" applyBorder="1" applyAlignment="1">
      <alignment horizontal="right"/>
    </xf>
    <xf numFmtId="3" fontId="0" fillId="0" borderId="14" xfId="0" applyNumberFormat="1" applyBorder="1" applyAlignment="1">
      <alignment vertical="center"/>
    </xf>
    <xf numFmtId="182" fontId="0" fillId="0" borderId="1" xfId="0" applyNumberFormat="1" applyBorder="1"/>
    <xf numFmtId="3" fontId="0" fillId="0" borderId="5" xfId="0" applyNumberFormat="1" applyBorder="1" applyAlignment="1">
      <alignment vertical="center"/>
    </xf>
    <xf numFmtId="0" fontId="9" fillId="0" borderId="1" xfId="0" applyFont="1" applyBorder="1" applyAlignment="1">
      <alignment horizontal="distributed" vertical="center"/>
    </xf>
    <xf numFmtId="177" fontId="0" fillId="0" borderId="1" xfId="0" applyNumberFormat="1" applyBorder="1"/>
    <xf numFmtId="177" fontId="0" fillId="0" borderId="1" xfId="0" applyNumberFormat="1" applyBorder="1" applyAlignment="1">
      <alignment horizontal="center"/>
    </xf>
    <xf numFmtId="177" fontId="2" fillId="0" borderId="1" xfId="0" applyNumberFormat="1" applyFont="1" applyBorder="1"/>
    <xf numFmtId="177" fontId="2" fillId="0" borderId="1" xfId="0" applyNumberFormat="1" applyFont="1" applyBorder="1" applyAlignment="1">
      <alignment horizontal="center"/>
    </xf>
    <xf numFmtId="0" fontId="7" fillId="0" borderId="0" xfId="5" quotePrefix="1" applyFont="1" applyAlignment="1">
      <alignment horizontal="right" vertical="top"/>
    </xf>
    <xf numFmtId="185" fontId="7" fillId="0" borderId="1" xfId="5" quotePrefix="1" applyNumberFormat="1" applyFont="1" applyBorder="1" applyAlignment="1">
      <alignment horizontal="right" vertical="center"/>
    </xf>
    <xf numFmtId="0" fontId="5" fillId="0" borderId="1" xfId="0" applyFont="1" applyBorder="1"/>
    <xf numFmtId="0" fontId="0" fillId="0" borderId="1" xfId="0" applyBorder="1" applyAlignment="1">
      <alignment horizontal="left"/>
    </xf>
    <xf numFmtId="0" fontId="7" fillId="0" borderId="1" xfId="5" quotePrefix="1" applyFont="1" applyBorder="1" applyAlignment="1">
      <alignment horizontal="right" vertical="center"/>
    </xf>
    <xf numFmtId="0" fontId="7" fillId="0" borderId="1" xfId="5" applyFont="1" applyBorder="1" applyAlignment="1">
      <alignment horizontal="right" vertical="center"/>
    </xf>
    <xf numFmtId="186" fontId="7" fillId="0" borderId="1" xfId="5" applyNumberFormat="1" applyFont="1" applyBorder="1" applyAlignment="1">
      <alignment horizontal="right"/>
    </xf>
    <xf numFmtId="186" fontId="11" fillId="0" borderId="0" xfId="5" applyNumberFormat="1" applyFont="1" applyAlignment="1">
      <alignment horizontal="right"/>
    </xf>
    <xf numFmtId="0" fontId="2" fillId="0" borderId="1" xfId="0" applyFont="1" applyBorder="1" applyAlignment="1">
      <alignment horizontal="right"/>
    </xf>
    <xf numFmtId="187" fontId="7" fillId="0" borderId="1" xfId="5" quotePrefix="1" applyNumberFormat="1" applyFont="1" applyBorder="1" applyAlignment="1">
      <alignment horizontal="right" vertical="center"/>
    </xf>
    <xf numFmtId="188" fontId="7" fillId="0" borderId="1" xfId="5" quotePrefix="1" applyNumberFormat="1" applyFont="1" applyBorder="1" applyAlignment="1">
      <alignment horizontal="right" vertical="center"/>
    </xf>
    <xf numFmtId="0" fontId="10" fillId="0" borderId="1" xfId="0" applyFont="1" applyBorder="1"/>
    <xf numFmtId="188" fontId="7" fillId="0" borderId="1" xfId="5" applyNumberFormat="1" applyFont="1" applyBorder="1" applyAlignment="1">
      <alignment horizontal="right" vertical="center"/>
    </xf>
    <xf numFmtId="187" fontId="7" fillId="0" borderId="1" xfId="5" applyNumberFormat="1" applyFont="1" applyBorder="1" applyAlignment="1">
      <alignment horizontal="right" vertical="center"/>
    </xf>
    <xf numFmtId="182" fontId="0" fillId="0" borderId="1" xfId="0" applyNumberFormat="1" applyBorder="1" applyAlignment="1">
      <alignment horizontal="center" vertical="center"/>
    </xf>
    <xf numFmtId="182" fontId="0" fillId="0" borderId="1" xfId="0" applyNumberFormat="1" applyBorder="1" applyAlignment="1">
      <alignment vertical="center"/>
    </xf>
    <xf numFmtId="182" fontId="0" fillId="0" borderId="1" xfId="0" applyNumberFormat="1" applyBorder="1" applyAlignment="1">
      <alignment horizontal="right" vertical="center"/>
    </xf>
    <xf numFmtId="0" fontId="2" fillId="0" borderId="1" xfId="0" applyFont="1" applyBorder="1"/>
    <xf numFmtId="0" fontId="0" fillId="0" borderId="1" xfId="0" applyBorder="1" applyAlignment="1">
      <alignment shrinkToFit="1"/>
    </xf>
    <xf numFmtId="0" fontId="0" fillId="0" borderId="1" xfId="5" applyFont="1" applyBorder="1" applyAlignment="1">
      <alignment horizontal="right" vertical="center"/>
    </xf>
    <xf numFmtId="188" fontId="7" fillId="0" borderId="0" xfId="5" quotePrefix="1" applyNumberFormat="1" applyFont="1" applyAlignment="1">
      <alignment horizontal="right" vertical="center"/>
    </xf>
    <xf numFmtId="188" fontId="7" fillId="0" borderId="0" xfId="5" applyNumberFormat="1" applyFont="1" applyAlignment="1">
      <alignment horizontal="right" vertical="center"/>
    </xf>
    <xf numFmtId="187" fontId="7" fillId="0" borderId="0" xfId="5" quotePrefix="1" applyNumberFormat="1" applyFont="1" applyAlignment="1">
      <alignment horizontal="right" vertical="center"/>
    </xf>
    <xf numFmtId="3" fontId="7" fillId="0" borderId="1" xfId="5" quotePrefix="1" applyNumberFormat="1" applyFont="1" applyBorder="1" applyAlignment="1">
      <alignment horizontal="right" vertical="center"/>
    </xf>
    <xf numFmtId="0" fontId="10" fillId="0" borderId="1" xfId="0" applyFont="1" applyBorder="1" applyAlignment="1">
      <alignment vertical="center" shrinkToFit="1"/>
    </xf>
    <xf numFmtId="0" fontId="0" fillId="0" borderId="50" xfId="0" applyBorder="1" applyAlignment="1">
      <alignment horizontal="center"/>
    </xf>
    <xf numFmtId="0" fontId="12" fillId="0" borderId="50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0" fillId="0" borderId="46" xfId="0" applyBorder="1" applyAlignment="1">
      <alignment horizontal="center"/>
    </xf>
    <xf numFmtId="0" fontId="8" fillId="0" borderId="0" xfId="0" applyFont="1"/>
    <xf numFmtId="184" fontId="7" fillId="0" borderId="1" xfId="5" applyNumberFormat="1" applyFont="1" applyBorder="1" applyAlignment="1">
      <alignment horizontal="right" vertical="top"/>
    </xf>
    <xf numFmtId="186" fontId="7" fillId="0" borderId="1" xfId="5" applyNumberFormat="1" applyFont="1" applyBorder="1" applyAlignment="1">
      <alignment horizontal="right" vertical="top"/>
    </xf>
    <xf numFmtId="184" fontId="7" fillId="0" borderId="0" xfId="5" applyNumberFormat="1" applyFont="1" applyAlignment="1">
      <alignment horizontal="right" vertical="top"/>
    </xf>
    <xf numFmtId="186" fontId="7" fillId="0" borderId="0" xfId="5" applyNumberFormat="1" applyFont="1" applyAlignment="1">
      <alignment horizontal="right" vertical="top"/>
    </xf>
    <xf numFmtId="0" fontId="8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188" fontId="7" fillId="0" borderId="1" xfId="5" applyNumberFormat="1" applyFont="1" applyBorder="1" applyAlignment="1">
      <alignment horizontal="right"/>
    </xf>
    <xf numFmtId="188" fontId="7" fillId="0" borderId="0" xfId="5" applyNumberFormat="1" applyFont="1" applyAlignment="1">
      <alignment horizontal="right"/>
    </xf>
    <xf numFmtId="0" fontId="12" fillId="0" borderId="1" xfId="0" applyFont="1" applyBorder="1" applyAlignment="1">
      <alignment horizontal="center" vertical="center" shrinkToFit="1"/>
    </xf>
    <xf numFmtId="2" fontId="7" fillId="0" borderId="1" xfId="5" applyNumberFormat="1" applyFont="1" applyBorder="1" applyAlignment="1">
      <alignment horizontal="right"/>
    </xf>
    <xf numFmtId="180" fontId="0" fillId="0" borderId="1" xfId="0" applyNumberForma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64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65" xfId="0" applyBorder="1" applyAlignment="1">
      <alignment vertical="center"/>
    </xf>
    <xf numFmtId="0" fontId="12" fillId="0" borderId="64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189" fontId="0" fillId="0" borderId="5" xfId="0" applyNumberForma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2" fillId="0" borderId="0" xfId="4">
      <alignment vertical="center"/>
    </xf>
    <xf numFmtId="3" fontId="0" fillId="0" borderId="0" xfId="0" applyNumberFormat="1" applyAlignment="1">
      <alignment horizontal="center"/>
    </xf>
    <xf numFmtId="38" fontId="0" fillId="0" borderId="2" xfId="1" applyFont="1" applyBorder="1" applyAlignment="1">
      <alignment horizontal="center"/>
    </xf>
    <xf numFmtId="38" fontId="0" fillId="0" borderId="66" xfId="1" applyFont="1" applyBorder="1" applyAlignment="1">
      <alignment horizontal="center"/>
    </xf>
    <xf numFmtId="38" fontId="0" fillId="0" borderId="3" xfId="1" applyFont="1" applyBorder="1" applyAlignment="1">
      <alignment horizontal="center"/>
    </xf>
    <xf numFmtId="0" fontId="5" fillId="0" borderId="10" xfId="0" applyFont="1" applyBorder="1"/>
    <xf numFmtId="0" fontId="0" fillId="0" borderId="10" xfId="0" applyBorder="1" applyAlignment="1">
      <alignment horizontal="right"/>
    </xf>
    <xf numFmtId="38" fontId="0" fillId="0" borderId="66" xfId="1" applyFont="1" applyBorder="1"/>
    <xf numFmtId="38" fontId="0" fillId="0" borderId="3" xfId="1" applyFont="1" applyBorder="1"/>
    <xf numFmtId="0" fontId="0" fillId="0" borderId="66" xfId="0" applyBorder="1" applyAlignment="1">
      <alignment horizontal="center"/>
    </xf>
    <xf numFmtId="38" fontId="0" fillId="0" borderId="2" xfId="1" applyFont="1" applyBorder="1"/>
    <xf numFmtId="38" fontId="0" fillId="0" borderId="46" xfId="1" applyFont="1" applyBorder="1"/>
    <xf numFmtId="38" fontId="0" fillId="0" borderId="10" xfId="1" applyFont="1" applyBorder="1"/>
    <xf numFmtId="38" fontId="0" fillId="0" borderId="14" xfId="1" applyFont="1" applyBorder="1"/>
    <xf numFmtId="182" fontId="0" fillId="0" borderId="0" xfId="0" applyNumberFormat="1"/>
    <xf numFmtId="182" fontId="0" fillId="0" borderId="1" xfId="0" applyNumberFormat="1" applyBorder="1" applyAlignment="1">
      <alignment horizontal="center"/>
    </xf>
    <xf numFmtId="177" fontId="0" fillId="0" borderId="0" xfId="0" applyNumberFormat="1" applyAlignment="1">
      <alignment horizontal="left"/>
    </xf>
    <xf numFmtId="38" fontId="0" fillId="0" borderId="1" xfId="1" applyFont="1" applyBorder="1" applyAlignment="1"/>
    <xf numFmtId="38" fontId="18" fillId="0" borderId="1" xfId="1" applyFont="1" applyBorder="1" applyAlignment="1">
      <alignment horizontal="center"/>
    </xf>
    <xf numFmtId="38" fontId="18" fillId="0" borderId="1" xfId="1" applyFont="1" applyBorder="1"/>
    <xf numFmtId="37" fontId="14" fillId="0" borderId="1" xfId="0" applyNumberFormat="1" applyFont="1" applyBorder="1" applyAlignment="1">
      <alignment horizontal="right" vertical="top"/>
    </xf>
    <xf numFmtId="38" fontId="14" fillId="0" borderId="1" xfId="1" applyFont="1" applyBorder="1" applyAlignment="1">
      <alignment horizontal="right" vertical="top"/>
    </xf>
    <xf numFmtId="176" fontId="0" fillId="0" borderId="5" xfId="0" applyNumberFormat="1" applyBorder="1" applyAlignment="1">
      <alignment vertical="center"/>
    </xf>
    <xf numFmtId="190" fontId="14" fillId="0" borderId="1" xfId="0" applyNumberFormat="1" applyFont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46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177" fontId="7" fillId="0" borderId="1" xfId="5" quotePrefix="1" applyNumberFormat="1" applyFont="1" applyBorder="1" applyAlignment="1">
      <alignment horizontal="right" vertical="center"/>
    </xf>
    <xf numFmtId="177" fontId="7" fillId="0" borderId="1" xfId="5" quotePrefix="1" applyNumberFormat="1" applyFont="1" applyBorder="1" applyAlignment="1">
      <alignment horizontal="right" vertical="top"/>
    </xf>
    <xf numFmtId="177" fontId="2" fillId="0" borderId="50" xfId="0" applyNumberFormat="1" applyFont="1" applyBorder="1"/>
    <xf numFmtId="177" fontId="2" fillId="0" borderId="65" xfId="0" applyNumberFormat="1" applyFont="1" applyBorder="1" applyAlignment="1">
      <alignment vertical="center"/>
    </xf>
    <xf numFmtId="177" fontId="2" fillId="0" borderId="65" xfId="0" applyNumberFormat="1" applyFont="1" applyBorder="1"/>
    <xf numFmtId="177" fontId="0" fillId="0" borderId="1" xfId="0" applyNumberFormat="1" applyBorder="1" applyAlignment="1">
      <alignment vertical="center"/>
    </xf>
    <xf numFmtId="0" fontId="5" fillId="0" borderId="10" xfId="0" applyFont="1" applyBorder="1" applyAlignment="1">
      <alignment horizontal="right" vertical="center"/>
    </xf>
    <xf numFmtId="38" fontId="2" fillId="0" borderId="0" xfId="1" applyFont="1"/>
    <xf numFmtId="38" fontId="0" fillId="0" borderId="0" xfId="1" applyFont="1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6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/>
    <xf numFmtId="38" fontId="0" fillId="0" borderId="1" xfId="1" applyFont="1" applyBorder="1" applyAlignment="1">
      <alignment horizontal="center"/>
    </xf>
    <xf numFmtId="38" fontId="0" fillId="0" borderId="1" xfId="1" applyFont="1" applyBorder="1" applyAlignment="1">
      <alignment horizontal="center" vertical="center"/>
    </xf>
    <xf numFmtId="38" fontId="0" fillId="0" borderId="2" xfId="1" applyFont="1" applyBorder="1" applyAlignment="1">
      <alignment horizontal="center"/>
    </xf>
    <xf numFmtId="38" fontId="0" fillId="0" borderId="66" xfId="1" applyFont="1" applyBorder="1" applyAlignment="1">
      <alignment horizontal="center"/>
    </xf>
    <xf numFmtId="38" fontId="0" fillId="0" borderId="3" xfId="1" applyFont="1" applyBorder="1" applyAlignment="1">
      <alignment horizontal="center"/>
    </xf>
    <xf numFmtId="38" fontId="0" fillId="0" borderId="1" xfId="1" applyFont="1" applyFill="1" applyBorder="1" applyAlignment="1">
      <alignment horizontal="center"/>
    </xf>
    <xf numFmtId="38" fontId="0" fillId="0" borderId="1" xfId="1" applyFont="1" applyFill="1" applyBorder="1" applyAlignment="1">
      <alignment horizontal="center" vertical="center"/>
    </xf>
    <xf numFmtId="0" fontId="0" fillId="0" borderId="66" xfId="0" applyBorder="1"/>
    <xf numFmtId="0" fontId="0" fillId="0" borderId="3" xfId="0" applyBorder="1"/>
    <xf numFmtId="0" fontId="4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66" xfId="0" applyBorder="1" applyAlignment="1">
      <alignment horizontal="center" vertical="center"/>
    </xf>
    <xf numFmtId="0" fontId="0" fillId="0" borderId="10" xfId="0" applyBorder="1" applyAlignment="1">
      <alignment horizontal="right"/>
    </xf>
    <xf numFmtId="0" fontId="4" fillId="0" borderId="0" xfId="0" applyFont="1" applyAlignment="1">
      <alignment horizontal="left" vertical="center"/>
    </xf>
    <xf numFmtId="177" fontId="0" fillId="0" borderId="1" xfId="0" applyNumberFormat="1" applyBorder="1" applyAlignment="1">
      <alignment horizontal="center"/>
    </xf>
    <xf numFmtId="177" fontId="0" fillId="0" borderId="65" xfId="0" applyNumberFormat="1" applyBorder="1" applyAlignment="1">
      <alignment horizontal="left"/>
    </xf>
    <xf numFmtId="177" fontId="0" fillId="0" borderId="0" xfId="0" applyNumberFormat="1" applyAlignment="1">
      <alignment horizontal="left"/>
    </xf>
    <xf numFmtId="177" fontId="4" fillId="0" borderId="0" xfId="0" applyNumberFormat="1" applyFont="1" applyAlignment="1">
      <alignment horizontal="left"/>
    </xf>
    <xf numFmtId="182" fontId="0" fillId="0" borderId="1" xfId="0" applyNumberFormat="1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177" fontId="0" fillId="0" borderId="66" xfId="0" applyNumberFormat="1" applyBorder="1" applyAlignment="1">
      <alignment horizontal="center" vertical="center"/>
    </xf>
    <xf numFmtId="177" fontId="0" fillId="0" borderId="3" xfId="0" applyNumberForma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38" fontId="0" fillId="0" borderId="4" xfId="1" applyFont="1" applyBorder="1" applyAlignment="1">
      <alignment horizontal="center" vertical="center"/>
    </xf>
    <xf numFmtId="38" fontId="0" fillId="0" borderId="5" xfId="1" applyFont="1" applyBorder="1" applyAlignment="1">
      <alignment horizontal="center" vertical="center"/>
    </xf>
    <xf numFmtId="0" fontId="13" fillId="0" borderId="0" xfId="0" applyFont="1" applyProtection="1"/>
    <xf numFmtId="0" fontId="6" fillId="0" borderId="0" xfId="0" applyFont="1" applyProtection="1"/>
    <xf numFmtId="0" fontId="0" fillId="0" borderId="0" xfId="0" applyProtection="1"/>
    <xf numFmtId="0" fontId="4" fillId="0" borderId="0" xfId="0" applyFont="1" applyProtection="1"/>
    <xf numFmtId="0" fontId="4" fillId="0" borderId="0" xfId="0" applyFont="1" applyAlignment="1" applyProtection="1">
      <alignment horizontal="left"/>
    </xf>
    <xf numFmtId="0" fontId="0" fillId="0" borderId="0" xfId="0" applyAlignment="1" applyProtection="1">
      <alignment horizontal="center"/>
    </xf>
    <xf numFmtId="0" fontId="5" fillId="0" borderId="0" xfId="0" applyFont="1" applyProtection="1"/>
    <xf numFmtId="0" fontId="0" fillId="0" borderId="0" xfId="0" applyAlignment="1" applyProtection="1">
      <alignment horizontal="center"/>
    </xf>
    <xf numFmtId="0" fontId="0" fillId="0" borderId="4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/>
    </xf>
    <xf numFmtId="0" fontId="0" fillId="0" borderId="66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0" xfId="0" applyBorder="1" applyAlignment="1" applyProtection="1">
      <alignment horizontal="center" vertical="center"/>
    </xf>
    <xf numFmtId="0" fontId="0" fillId="0" borderId="42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46" xfId="0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38" fontId="2" fillId="0" borderId="1" xfId="1" applyBorder="1" applyProtection="1"/>
    <xf numFmtId="38" fontId="2" fillId="0" borderId="4" xfId="1" applyBorder="1" applyProtection="1"/>
    <xf numFmtId="178" fontId="2" fillId="0" borderId="0" xfId="1" applyNumberFormat="1" applyFill="1" applyBorder="1" applyProtection="1"/>
    <xf numFmtId="38" fontId="2" fillId="0" borderId="1" xfId="1" applyFill="1" applyBorder="1" applyAlignment="1" applyProtection="1">
      <alignment vertical="center"/>
    </xf>
    <xf numFmtId="38" fontId="2" fillId="0" borderId="2" xfId="1" applyFill="1" applyBorder="1" applyAlignment="1" applyProtection="1">
      <alignment vertical="center"/>
    </xf>
    <xf numFmtId="38" fontId="0" fillId="0" borderId="2" xfId="1" applyFont="1" applyFill="1" applyBorder="1" applyAlignment="1" applyProtection="1">
      <alignment vertical="center"/>
    </xf>
    <xf numFmtId="0" fontId="0" fillId="0" borderId="2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179" fontId="0" fillId="0" borderId="0" xfId="0" applyNumberFormat="1" applyProtection="1"/>
    <xf numFmtId="38" fontId="1" fillId="0" borderId="1" xfId="1" applyFont="1" applyFill="1" applyBorder="1" applyAlignment="1" applyProtection="1">
      <alignment vertical="center"/>
    </xf>
    <xf numFmtId="38" fontId="1" fillId="0" borderId="2" xfId="1" applyFont="1" applyFill="1" applyBorder="1" applyAlignment="1" applyProtection="1">
      <alignment vertical="center"/>
    </xf>
    <xf numFmtId="38" fontId="0" fillId="0" borderId="1" xfId="1" applyFont="1" applyBorder="1" applyAlignment="1" applyProtection="1">
      <alignment horizontal="right"/>
    </xf>
    <xf numFmtId="38" fontId="0" fillId="0" borderId="1" xfId="1" applyFont="1" applyFill="1" applyBorder="1" applyAlignment="1" applyProtection="1">
      <alignment vertical="center"/>
    </xf>
    <xf numFmtId="38" fontId="0" fillId="0" borderId="1" xfId="1" applyFont="1" applyFill="1" applyBorder="1" applyAlignment="1" applyProtection="1">
      <alignment horizontal="right" vertical="center"/>
    </xf>
    <xf numFmtId="38" fontId="2" fillId="0" borderId="1" xfId="1" applyFont="1" applyFill="1" applyBorder="1" applyAlignment="1" applyProtection="1">
      <alignment vertical="center"/>
    </xf>
    <xf numFmtId="38" fontId="2" fillId="0" borderId="1" xfId="1" applyFont="1" applyFill="1" applyBorder="1" applyAlignment="1" applyProtection="1">
      <alignment horizontal="right" vertical="center"/>
    </xf>
    <xf numFmtId="0" fontId="0" fillId="0" borderId="4" xfId="0" applyFill="1" applyBorder="1" applyAlignment="1" applyProtection="1">
      <alignment horizontal="center" vertical="center"/>
    </xf>
    <xf numFmtId="3" fontId="0" fillId="0" borderId="1" xfId="0" applyNumberFormat="1" applyFill="1" applyBorder="1" applyAlignment="1" applyProtection="1">
      <alignment vertical="center"/>
    </xf>
    <xf numFmtId="3" fontId="0" fillId="0" borderId="1" xfId="0" applyNumberFormat="1" applyFill="1" applyBorder="1" applyAlignment="1" applyProtection="1">
      <alignment horizontal="right" vertical="center"/>
    </xf>
    <xf numFmtId="0" fontId="0" fillId="0" borderId="1" xfId="0" applyFill="1" applyBorder="1" applyAlignment="1" applyProtection="1">
      <alignment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0" xfId="0" applyFill="1" applyProtection="1"/>
    <xf numFmtId="0" fontId="0" fillId="0" borderId="1" xfId="0" applyFill="1" applyBorder="1" applyAlignment="1" applyProtection="1">
      <alignment horizontal="center" vertical="center"/>
    </xf>
    <xf numFmtId="3" fontId="17" fillId="0" borderId="1" xfId="0" applyNumberFormat="1" applyFont="1" applyFill="1" applyBorder="1" applyAlignment="1" applyProtection="1">
      <alignment vertical="center"/>
    </xf>
    <xf numFmtId="3" fontId="17" fillId="0" borderId="1" xfId="0" applyNumberFormat="1" applyFont="1" applyFill="1" applyBorder="1" applyAlignment="1" applyProtection="1">
      <alignment horizontal="right" vertical="center"/>
    </xf>
    <xf numFmtId="0" fontId="17" fillId="0" borderId="1" xfId="0" applyFont="1" applyFill="1" applyBorder="1" applyAlignment="1" applyProtection="1">
      <alignment vertical="center"/>
    </xf>
    <xf numFmtId="0" fontId="17" fillId="0" borderId="2" xfId="0" applyFont="1" applyFill="1" applyBorder="1" applyAlignment="1" applyProtection="1">
      <alignment horizontal="center" vertical="center"/>
    </xf>
    <xf numFmtId="0" fontId="17" fillId="0" borderId="3" xfId="0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right"/>
    </xf>
    <xf numFmtId="0" fontId="0" fillId="0" borderId="0" xfId="0" applyFill="1" applyAlignment="1" applyProtection="1">
      <alignment vertical="center"/>
    </xf>
    <xf numFmtId="0" fontId="0" fillId="0" borderId="0" xfId="0" applyFill="1" applyAlignment="1" applyProtection="1">
      <alignment horizontal="center"/>
    </xf>
    <xf numFmtId="38" fontId="2" fillId="0" borderId="0" xfId="1" applyFill="1" applyBorder="1" applyProtection="1"/>
    <xf numFmtId="3" fontId="0" fillId="0" borderId="0" xfId="0" applyNumberFormat="1" applyFill="1" applyProtection="1"/>
    <xf numFmtId="176" fontId="0" fillId="0" borderId="0" xfId="0" applyNumberFormat="1" applyFill="1" applyProtection="1"/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right"/>
    </xf>
    <xf numFmtId="0" fontId="4" fillId="0" borderId="38" xfId="0" applyFont="1" applyBorder="1" applyAlignment="1" applyProtection="1">
      <alignment horizontal="left"/>
    </xf>
    <xf numFmtId="0" fontId="0" fillId="0" borderId="7" xfId="0" applyBorder="1" applyProtection="1"/>
    <xf numFmtId="0" fontId="0" fillId="0" borderId="67" xfId="0" applyBorder="1" applyAlignment="1" applyProtection="1">
      <alignment horizontal="center"/>
    </xf>
    <xf numFmtId="0" fontId="0" fillId="0" borderId="54" xfId="0" applyBorder="1" applyAlignment="1" applyProtection="1">
      <alignment horizontal="center"/>
    </xf>
    <xf numFmtId="0" fontId="0" fillId="0" borderId="44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0" fontId="0" fillId="0" borderId="32" xfId="0" applyBorder="1" applyAlignment="1" applyProtection="1">
      <alignment horizontal="center"/>
    </xf>
    <xf numFmtId="0" fontId="0" fillId="0" borderId="22" xfId="0" applyBorder="1" applyProtection="1"/>
    <xf numFmtId="0" fontId="0" fillId="0" borderId="8" xfId="0" applyBorder="1" applyAlignment="1" applyProtection="1">
      <alignment horizontal="center"/>
    </xf>
    <xf numFmtId="0" fontId="0" fillId="0" borderId="13" xfId="0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6" xfId="0" applyBorder="1" applyAlignment="1" applyProtection="1">
      <alignment horizontal="center"/>
    </xf>
    <xf numFmtId="0" fontId="0" fillId="0" borderId="9" xfId="0" applyBorder="1" applyProtection="1"/>
    <xf numFmtId="0" fontId="0" fillId="0" borderId="10" xfId="0" applyBorder="1" applyProtection="1"/>
    <xf numFmtId="0" fontId="0" fillId="0" borderId="34" xfId="0" applyBorder="1" applyAlignment="1" applyProtection="1">
      <alignment horizontal="center"/>
    </xf>
    <xf numFmtId="0" fontId="0" fillId="0" borderId="23" xfId="0" applyBorder="1" applyProtection="1"/>
    <xf numFmtId="0" fontId="0" fillId="0" borderId="17" xfId="0" applyBorder="1" applyAlignment="1" applyProtection="1">
      <alignment horizontal="center"/>
    </xf>
    <xf numFmtId="0" fontId="0" fillId="0" borderId="18" xfId="0" applyBorder="1" applyAlignment="1" applyProtection="1">
      <alignment horizontal="center"/>
    </xf>
    <xf numFmtId="0" fontId="0" fillId="0" borderId="20" xfId="0" applyBorder="1" applyAlignment="1" applyProtection="1">
      <alignment horizontal="center"/>
    </xf>
    <xf numFmtId="0" fontId="0" fillId="0" borderId="35" xfId="0" applyBorder="1" applyAlignment="1" applyProtection="1">
      <alignment horizontal="center"/>
    </xf>
    <xf numFmtId="0" fontId="0" fillId="0" borderId="36" xfId="0" applyBorder="1" applyAlignment="1" applyProtection="1">
      <alignment horizontal="center"/>
    </xf>
    <xf numFmtId="0" fontId="0" fillId="0" borderId="49" xfId="0" applyBorder="1" applyAlignment="1" applyProtection="1">
      <alignment horizontal="center"/>
    </xf>
    <xf numFmtId="0" fontId="0" fillId="0" borderId="37" xfId="0" applyBorder="1" applyProtection="1"/>
    <xf numFmtId="0" fontId="0" fillId="0" borderId="24" xfId="0" applyBorder="1" applyProtection="1"/>
    <xf numFmtId="0" fontId="0" fillId="0" borderId="5" xfId="0" applyBorder="1" applyProtection="1"/>
    <xf numFmtId="0" fontId="0" fillId="0" borderId="14" xfId="0" applyBorder="1" applyProtection="1"/>
    <xf numFmtId="0" fontId="0" fillId="0" borderId="46" xfId="0" applyBorder="1" applyProtection="1"/>
    <xf numFmtId="0" fontId="0" fillId="0" borderId="15" xfId="0" applyBorder="1" applyProtection="1"/>
    <xf numFmtId="0" fontId="0" fillId="0" borderId="11" xfId="0" applyBorder="1" applyAlignment="1" applyProtection="1">
      <alignment horizontal="right"/>
    </xf>
    <xf numFmtId="0" fontId="0" fillId="0" borderId="13" xfId="0" applyBorder="1" applyProtection="1"/>
    <xf numFmtId="0" fontId="0" fillId="0" borderId="1" xfId="0" applyBorder="1" applyProtection="1"/>
    <xf numFmtId="0" fontId="0" fillId="0" borderId="3" xfId="0" applyBorder="1" applyProtection="1"/>
    <xf numFmtId="0" fontId="0" fillId="0" borderId="2" xfId="0" applyBorder="1" applyProtection="1"/>
    <xf numFmtId="0" fontId="0" fillId="0" borderId="16" xfId="0" applyBorder="1" applyProtection="1"/>
    <xf numFmtId="0" fontId="0" fillId="0" borderId="21" xfId="0" applyBorder="1" applyAlignment="1" applyProtection="1">
      <alignment horizontal="right"/>
    </xf>
    <xf numFmtId="0" fontId="0" fillId="0" borderId="17" xfId="0" applyBorder="1" applyProtection="1"/>
    <xf numFmtId="0" fontId="0" fillId="0" borderId="18" xfId="0" applyBorder="1" applyProtection="1"/>
    <xf numFmtId="0" fontId="0" fillId="0" borderId="19" xfId="0" applyBorder="1" applyProtection="1"/>
    <xf numFmtId="0" fontId="0" fillId="0" borderId="48" xfId="0" applyBorder="1" applyProtection="1"/>
    <xf numFmtId="0" fontId="0" fillId="0" borderId="20" xfId="0" applyBorder="1" applyProtection="1"/>
    <xf numFmtId="0" fontId="0" fillId="0" borderId="12" xfId="0" applyBorder="1" applyAlignment="1" applyProtection="1">
      <alignment horizontal="right"/>
    </xf>
    <xf numFmtId="0" fontId="0" fillId="0" borderId="28" xfId="0" applyBorder="1" applyProtection="1"/>
    <xf numFmtId="0" fontId="0" fillId="0" borderId="27" xfId="0" applyBorder="1" applyProtection="1"/>
    <xf numFmtId="0" fontId="0" fillId="0" borderId="29" xfId="0" applyBorder="1" applyProtection="1"/>
    <xf numFmtId="3" fontId="0" fillId="0" borderId="26" xfId="0" applyNumberFormat="1" applyBorder="1" applyProtection="1"/>
    <xf numFmtId="3" fontId="0" fillId="0" borderId="27" xfId="0" applyNumberFormat="1" applyBorder="1" applyProtection="1"/>
    <xf numFmtId="0" fontId="0" fillId="0" borderId="47" xfId="0" applyBorder="1" applyProtection="1"/>
    <xf numFmtId="0" fontId="0" fillId="0" borderId="26" xfId="0" applyBorder="1" applyProtection="1"/>
    <xf numFmtId="3" fontId="0" fillId="0" borderId="0" xfId="0" applyNumberFormat="1" applyProtection="1"/>
    <xf numFmtId="0" fontId="0" fillId="0" borderId="68" xfId="0" applyBorder="1" applyAlignment="1" applyProtection="1">
      <alignment horizontal="center"/>
    </xf>
    <xf numFmtId="0" fontId="0" fillId="0" borderId="48" xfId="0" applyBorder="1" applyAlignment="1" applyProtection="1">
      <alignment horizontal="center"/>
    </xf>
    <xf numFmtId="0" fontId="0" fillId="0" borderId="45" xfId="0" applyBorder="1" applyAlignment="1" applyProtection="1">
      <alignment horizontal="center"/>
    </xf>
    <xf numFmtId="0" fontId="0" fillId="0" borderId="23" xfId="0" applyBorder="1" applyAlignment="1" applyProtection="1">
      <alignment horizontal="right"/>
    </xf>
    <xf numFmtId="0" fontId="0" fillId="0" borderId="35" xfId="0" applyBorder="1" applyProtection="1"/>
    <xf numFmtId="0" fontId="0" fillId="0" borderId="36" xfId="0" applyBorder="1" applyProtection="1"/>
    <xf numFmtId="0" fontId="0" fillId="0" borderId="49" xfId="0" applyBorder="1" applyProtection="1"/>
    <xf numFmtId="0" fontId="0" fillId="0" borderId="45" xfId="0" applyBorder="1" applyProtection="1"/>
    <xf numFmtId="0" fontId="0" fillId="0" borderId="9" xfId="0" applyBorder="1" applyAlignment="1" applyProtection="1">
      <alignment horizontal="right"/>
    </xf>
    <xf numFmtId="0" fontId="0" fillId="0" borderId="30" xfId="0" applyBorder="1" applyProtection="1"/>
    <xf numFmtId="0" fontId="0" fillId="0" borderId="25" xfId="0" applyBorder="1" applyAlignment="1" applyProtection="1">
      <alignment horizontal="right"/>
    </xf>
    <xf numFmtId="0" fontId="0" fillId="0" borderId="31" xfId="0" applyBorder="1" applyProtection="1"/>
    <xf numFmtId="0" fontId="0" fillId="0" borderId="39" xfId="0" applyBorder="1" applyAlignment="1" applyProtection="1">
      <alignment horizontal="right"/>
    </xf>
    <xf numFmtId="0" fontId="0" fillId="0" borderId="40" xfId="0" applyBorder="1" applyAlignment="1" applyProtection="1">
      <alignment horizontal="right"/>
    </xf>
    <xf numFmtId="0" fontId="0" fillId="0" borderId="41" xfId="0" applyBorder="1" applyAlignment="1" applyProtection="1">
      <alignment horizontal="right"/>
    </xf>
    <xf numFmtId="0" fontId="0" fillId="0" borderId="42" xfId="0" applyBorder="1" applyProtection="1"/>
    <xf numFmtId="0" fontId="0" fillId="0" borderId="4" xfId="0" applyBorder="1" applyProtection="1"/>
    <xf numFmtId="0" fontId="0" fillId="0" borderId="50" xfId="0" applyBorder="1" applyProtection="1"/>
    <xf numFmtId="0" fontId="0" fillId="0" borderId="51" xfId="0" applyBorder="1" applyProtection="1"/>
    <xf numFmtId="0" fontId="0" fillId="0" borderId="43" xfId="0" applyBorder="1" applyProtection="1"/>
    <xf numFmtId="0" fontId="0" fillId="0" borderId="52" xfId="0" applyBorder="1" applyProtection="1"/>
    <xf numFmtId="0" fontId="0" fillId="0" borderId="53" xfId="0" applyBorder="1" applyProtection="1"/>
    <xf numFmtId="0" fontId="0" fillId="0" borderId="78" xfId="0" applyBorder="1" applyAlignment="1" applyProtection="1">
      <alignment horizontal="center"/>
    </xf>
    <xf numFmtId="0" fontId="0" fillId="0" borderId="32" xfId="0" applyBorder="1" applyProtection="1"/>
    <xf numFmtId="0" fontId="0" fillId="0" borderId="33" xfId="0" applyBorder="1" applyProtection="1"/>
    <xf numFmtId="0" fontId="0" fillId="0" borderId="37" xfId="0" applyBorder="1" applyAlignment="1" applyProtection="1">
      <alignment horizontal="center"/>
    </xf>
    <xf numFmtId="0" fontId="0" fillId="0" borderId="38" xfId="0" applyBorder="1" applyProtection="1"/>
    <xf numFmtId="0" fontId="0" fillId="0" borderId="7" xfId="0" applyBorder="1" applyAlignment="1" applyProtection="1">
      <alignment horizontal="center"/>
    </xf>
    <xf numFmtId="0" fontId="0" fillId="0" borderId="22" xfId="0" applyBorder="1" applyAlignment="1" applyProtection="1">
      <alignment horizontal="center"/>
    </xf>
    <xf numFmtId="0" fontId="4" fillId="0" borderId="0" xfId="0" applyFont="1" applyAlignment="1" applyProtection="1">
      <alignment horizontal="left"/>
    </xf>
    <xf numFmtId="0" fontId="0" fillId="0" borderId="44" xfId="0" applyBorder="1" applyProtection="1"/>
    <xf numFmtId="0" fontId="0" fillId="0" borderId="69" xfId="0" applyBorder="1" applyAlignment="1" applyProtection="1">
      <alignment horizontal="center"/>
    </xf>
    <xf numFmtId="0" fontId="0" fillId="0" borderId="19" xfId="0" applyBorder="1" applyAlignment="1" applyProtection="1">
      <alignment horizontal="center"/>
    </xf>
    <xf numFmtId="0" fontId="0" fillId="0" borderId="54" xfId="0" applyBorder="1" applyProtection="1"/>
    <xf numFmtId="0" fontId="0" fillId="0" borderId="51" xfId="0" applyBorder="1" applyAlignment="1" applyProtection="1">
      <alignment horizontal="center"/>
    </xf>
    <xf numFmtId="0" fontId="0" fillId="0" borderId="43" xfId="0" applyBorder="1" applyAlignment="1" applyProtection="1">
      <alignment horizontal="center"/>
    </xf>
    <xf numFmtId="0" fontId="0" fillId="0" borderId="39" xfId="0" applyBorder="1" applyAlignment="1" applyProtection="1">
      <alignment horizontal="right" shrinkToFit="1"/>
    </xf>
    <xf numFmtId="0" fontId="17" fillId="0" borderId="14" xfId="0" applyFont="1" applyBorder="1" applyProtection="1"/>
    <xf numFmtId="0" fontId="17" fillId="0" borderId="5" xfId="0" applyFont="1" applyBorder="1" applyProtection="1"/>
    <xf numFmtId="0" fontId="17" fillId="0" borderId="44" xfId="0" applyFont="1" applyBorder="1" applyProtection="1"/>
    <xf numFmtId="0" fontId="17" fillId="0" borderId="67" xfId="0" applyFont="1" applyBorder="1" applyProtection="1"/>
    <xf numFmtId="0" fontId="17" fillId="0" borderId="54" xfId="0" applyFont="1" applyBorder="1" applyProtection="1"/>
    <xf numFmtId="0" fontId="17" fillId="0" borderId="68" xfId="0" applyFont="1" applyBorder="1" applyProtection="1"/>
    <xf numFmtId="0" fontId="17" fillId="0" borderId="15" xfId="0" applyFont="1" applyBorder="1" applyProtection="1"/>
    <xf numFmtId="0" fontId="17" fillId="0" borderId="1" xfId="0" applyFont="1" applyBorder="1" applyProtection="1"/>
    <xf numFmtId="0" fontId="17" fillId="0" borderId="16" xfId="0" applyFont="1" applyBorder="1" applyProtection="1"/>
    <xf numFmtId="0" fontId="17" fillId="0" borderId="24" xfId="0" applyFont="1" applyBorder="1" applyProtection="1"/>
    <xf numFmtId="0" fontId="17" fillId="0" borderId="3" xfId="0" applyFont="1" applyBorder="1" applyProtection="1"/>
    <xf numFmtId="0" fontId="17" fillId="0" borderId="34" xfId="0" applyFont="1" applyBorder="1" applyProtection="1"/>
    <xf numFmtId="0" fontId="17" fillId="0" borderId="43" xfId="0" applyFont="1" applyBorder="1" applyProtection="1"/>
    <xf numFmtId="0" fontId="17" fillId="0" borderId="18" xfId="0" applyFont="1" applyBorder="1" applyProtection="1"/>
    <xf numFmtId="0" fontId="17" fillId="0" borderId="20" xfId="0" applyFont="1" applyBorder="1" applyProtection="1"/>
    <xf numFmtId="0" fontId="17" fillId="0" borderId="35" xfId="0" applyFont="1" applyBorder="1" applyProtection="1"/>
    <xf numFmtId="0" fontId="17" fillId="0" borderId="36" xfId="0" applyFont="1" applyBorder="1" applyProtection="1"/>
    <xf numFmtId="0" fontId="17" fillId="0" borderId="49" xfId="0" applyFont="1" applyBorder="1" applyProtection="1"/>
    <xf numFmtId="0" fontId="17" fillId="0" borderId="37" xfId="0" applyFont="1" applyBorder="1" applyProtection="1"/>
    <xf numFmtId="0" fontId="17" fillId="0" borderId="42" xfId="0" applyFont="1" applyBorder="1" applyProtection="1"/>
    <xf numFmtId="0" fontId="17" fillId="0" borderId="28" xfId="0" applyFont="1" applyBorder="1" applyProtection="1"/>
    <xf numFmtId="0" fontId="17" fillId="0" borderId="29" xfId="0" applyFont="1" applyBorder="1" applyProtection="1"/>
    <xf numFmtId="0" fontId="17" fillId="0" borderId="53" xfId="0" applyFont="1" applyBorder="1" applyProtection="1"/>
    <xf numFmtId="0" fontId="0" fillId="0" borderId="75" xfId="0" applyBorder="1" applyAlignment="1" applyProtection="1">
      <alignment horizontal="center"/>
    </xf>
    <xf numFmtId="0" fontId="0" fillId="0" borderId="76" xfId="0" applyBorder="1" applyAlignment="1" applyProtection="1">
      <alignment horizontal="center"/>
    </xf>
    <xf numFmtId="0" fontId="0" fillId="0" borderId="77" xfId="0" applyBorder="1" applyAlignment="1" applyProtection="1">
      <alignment horizontal="center"/>
    </xf>
    <xf numFmtId="0" fontId="17" fillId="0" borderId="69" xfId="0" applyFont="1" applyBorder="1" applyProtection="1"/>
    <xf numFmtId="0" fontId="17" fillId="0" borderId="2" xfId="0" applyFont="1" applyBorder="1" applyProtection="1"/>
    <xf numFmtId="0" fontId="17" fillId="0" borderId="19" xfId="0" applyFont="1" applyBorder="1" applyProtection="1"/>
    <xf numFmtId="0" fontId="17" fillId="0" borderId="48" xfId="0" applyFont="1" applyBorder="1" applyProtection="1"/>
    <xf numFmtId="0" fontId="17" fillId="0" borderId="52" xfId="0" applyFont="1" applyBorder="1" applyProtection="1"/>
    <xf numFmtId="0" fontId="17" fillId="0" borderId="26" xfId="0" applyFont="1" applyBorder="1" applyProtection="1"/>
    <xf numFmtId="0" fontId="0" fillId="0" borderId="9" xfId="0" applyFill="1" applyBorder="1" applyProtection="1"/>
    <xf numFmtId="0" fontId="0" fillId="0" borderId="17" xfId="0" applyFill="1" applyBorder="1" applyAlignment="1" applyProtection="1">
      <alignment horizontal="center"/>
    </xf>
    <xf numFmtId="0" fontId="0" fillId="0" borderId="18" xfId="0" applyFill="1" applyBorder="1" applyAlignment="1" applyProtection="1">
      <alignment horizontal="center"/>
    </xf>
    <xf numFmtId="0" fontId="0" fillId="0" borderId="20" xfId="0" applyFill="1" applyBorder="1" applyAlignment="1" applyProtection="1">
      <alignment horizontal="center"/>
    </xf>
    <xf numFmtId="0" fontId="0" fillId="0" borderId="51" xfId="0" applyFill="1" applyBorder="1" applyAlignment="1" applyProtection="1">
      <alignment horizontal="center"/>
    </xf>
    <xf numFmtId="0" fontId="0" fillId="0" borderId="4" xfId="0" applyFill="1" applyBorder="1" applyAlignment="1" applyProtection="1">
      <alignment horizontal="center"/>
    </xf>
    <xf numFmtId="0" fontId="0" fillId="0" borderId="43" xfId="0" applyFill="1" applyBorder="1" applyAlignment="1" applyProtection="1">
      <alignment horizontal="center"/>
    </xf>
    <xf numFmtId="0" fontId="0" fillId="0" borderId="35" xfId="0" applyFill="1" applyBorder="1" applyAlignment="1" applyProtection="1">
      <alignment horizontal="center"/>
    </xf>
    <xf numFmtId="0" fontId="0" fillId="0" borderId="36" xfId="0" applyFill="1" applyBorder="1" applyAlignment="1" applyProtection="1">
      <alignment horizontal="center"/>
    </xf>
    <xf numFmtId="0" fontId="0" fillId="0" borderId="37" xfId="0" applyFill="1" applyBorder="1" applyAlignment="1" applyProtection="1">
      <alignment horizontal="center"/>
    </xf>
    <xf numFmtId="0" fontId="0" fillId="0" borderId="38" xfId="0" applyFill="1" applyBorder="1" applyProtection="1"/>
    <xf numFmtId="0" fontId="0" fillId="0" borderId="37" xfId="0" applyFill="1" applyBorder="1" applyProtection="1"/>
    <xf numFmtId="0" fontId="0" fillId="0" borderId="39" xfId="0" applyFill="1" applyBorder="1" applyAlignment="1" applyProtection="1">
      <alignment horizontal="right" shrinkToFit="1"/>
    </xf>
    <xf numFmtId="0" fontId="17" fillId="0" borderId="14" xfId="0" applyFont="1" applyFill="1" applyBorder="1" applyProtection="1"/>
    <xf numFmtId="0" fontId="17" fillId="0" borderId="5" xfId="0" applyFont="1" applyFill="1" applyBorder="1" applyProtection="1"/>
    <xf numFmtId="0" fontId="17" fillId="0" borderId="44" xfId="0" applyFont="1" applyFill="1" applyBorder="1" applyProtection="1"/>
    <xf numFmtId="0" fontId="17" fillId="0" borderId="69" xfId="0" applyFont="1" applyFill="1" applyBorder="1" applyProtection="1"/>
    <xf numFmtId="0" fontId="17" fillId="0" borderId="54" xfId="0" applyFont="1" applyFill="1" applyBorder="1" applyProtection="1"/>
    <xf numFmtId="0" fontId="17" fillId="0" borderId="68" xfId="0" applyFont="1" applyFill="1" applyBorder="1" applyProtection="1"/>
    <xf numFmtId="0" fontId="17" fillId="0" borderId="15" xfId="0" applyFont="1" applyFill="1" applyBorder="1" applyProtection="1"/>
    <xf numFmtId="0" fontId="0" fillId="0" borderId="40" xfId="0" applyFill="1" applyBorder="1" applyAlignment="1" applyProtection="1">
      <alignment horizontal="right"/>
    </xf>
    <xf numFmtId="0" fontId="17" fillId="0" borderId="1" xfId="0" applyFont="1" applyFill="1" applyBorder="1" applyProtection="1"/>
    <xf numFmtId="0" fontId="17" fillId="0" borderId="16" xfId="0" applyFont="1" applyFill="1" applyBorder="1" applyProtection="1"/>
    <xf numFmtId="0" fontId="17" fillId="0" borderId="3" xfId="0" applyFont="1" applyFill="1" applyBorder="1" applyProtection="1"/>
    <xf numFmtId="0" fontId="17" fillId="0" borderId="2" xfId="0" applyFont="1" applyFill="1" applyBorder="1" applyProtection="1"/>
    <xf numFmtId="0" fontId="0" fillId="0" borderId="41" xfId="0" applyFill="1" applyBorder="1" applyAlignment="1" applyProtection="1">
      <alignment horizontal="right"/>
    </xf>
    <xf numFmtId="0" fontId="17" fillId="0" borderId="18" xfId="0" applyFont="1" applyFill="1" applyBorder="1" applyProtection="1"/>
    <xf numFmtId="0" fontId="17" fillId="0" borderId="20" xfId="0" applyFont="1" applyFill="1" applyBorder="1" applyProtection="1"/>
    <xf numFmtId="0" fontId="17" fillId="0" borderId="19" xfId="0" applyFont="1" applyFill="1" applyBorder="1" applyProtection="1"/>
    <xf numFmtId="0" fontId="17" fillId="0" borderId="48" xfId="0" applyFont="1" applyFill="1" applyBorder="1" applyProtection="1"/>
    <xf numFmtId="0" fontId="17" fillId="0" borderId="42" xfId="0" applyFont="1" applyFill="1" applyBorder="1" applyProtection="1"/>
    <xf numFmtId="0" fontId="17" fillId="0" borderId="43" xfId="0" applyFont="1" applyFill="1" applyBorder="1" applyProtection="1"/>
    <xf numFmtId="0" fontId="0" fillId="0" borderId="12" xfId="0" applyFill="1" applyBorder="1" applyAlignment="1" applyProtection="1">
      <alignment horizontal="right"/>
    </xf>
    <xf numFmtId="0" fontId="17" fillId="0" borderId="28" xfId="0" applyFont="1" applyFill="1" applyBorder="1" applyProtection="1"/>
    <xf numFmtId="0" fontId="17" fillId="0" borderId="29" xfId="0" applyFont="1" applyFill="1" applyBorder="1" applyProtection="1"/>
    <xf numFmtId="0" fontId="17" fillId="0" borderId="52" xfId="0" applyFont="1" applyFill="1" applyBorder="1" applyProtection="1"/>
    <xf numFmtId="0" fontId="17" fillId="0" borderId="26" xfId="0" applyFont="1" applyFill="1" applyBorder="1" applyProtection="1"/>
    <xf numFmtId="0" fontId="17" fillId="0" borderId="53" xfId="0" applyFont="1" applyFill="1" applyBorder="1" applyProtection="1"/>
    <xf numFmtId="0" fontId="4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 shrinkToFit="1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10" xfId="0" applyBorder="1" applyAlignment="1" applyProtection="1">
      <alignment horizontal="center"/>
    </xf>
    <xf numFmtId="0" fontId="0" fillId="0" borderId="2" xfId="0" applyBorder="1" applyAlignment="1" applyProtection="1">
      <alignment horizontal="distributed"/>
    </xf>
    <xf numFmtId="0" fontId="0" fillId="0" borderId="3" xfId="0" applyBorder="1" applyAlignment="1" applyProtection="1">
      <alignment horizontal="distributed"/>
    </xf>
    <xf numFmtId="0" fontId="0" fillId="0" borderId="1" xfId="0" applyBorder="1" applyAlignment="1" applyProtection="1">
      <alignment horizontal="center" vertical="center"/>
    </xf>
    <xf numFmtId="181" fontId="0" fillId="0" borderId="1" xfId="0" applyNumberFormat="1" applyBorder="1" applyProtection="1"/>
    <xf numFmtId="181" fontId="0" fillId="0" borderId="1" xfId="0" applyNumberFormat="1" applyBorder="1" applyAlignment="1" applyProtection="1">
      <alignment horizontal="right"/>
    </xf>
    <xf numFmtId="181" fontId="17" fillId="0" borderId="1" xfId="0" applyNumberFormat="1" applyFont="1" applyBorder="1" applyProtection="1"/>
    <xf numFmtId="181" fontId="17" fillId="0" borderId="1" xfId="0" applyNumberFormat="1" applyFont="1" applyFill="1" applyBorder="1" applyProtection="1"/>
    <xf numFmtId="0" fontId="0" fillId="0" borderId="0" xfId="0" applyFill="1" applyAlignment="1" applyProtection="1">
      <alignment horizontal="left" vertical="center"/>
    </xf>
    <xf numFmtId="0" fontId="0" fillId="0" borderId="0" xfId="0" applyFill="1" applyAlignment="1" applyProtection="1">
      <alignment horizontal="center" vertical="center"/>
    </xf>
    <xf numFmtId="0" fontId="0" fillId="0" borderId="0" xfId="0" applyFill="1" applyAlignment="1" applyProtection="1">
      <alignment horizontal="right" vertical="center"/>
    </xf>
    <xf numFmtId="181" fontId="0" fillId="0" borderId="0" xfId="0" applyNumberFormat="1" applyFill="1" applyProtection="1"/>
    <xf numFmtId="181" fontId="0" fillId="0" borderId="0" xfId="0" applyNumberFormat="1" applyProtection="1"/>
    <xf numFmtId="0" fontId="0" fillId="0" borderId="0" xfId="0" applyAlignment="1" applyProtection="1">
      <alignment shrinkToFit="1"/>
    </xf>
    <xf numFmtId="38" fontId="2" fillId="0" borderId="0" xfId="1" applyFont="1" applyFill="1" applyBorder="1" applyProtection="1"/>
    <xf numFmtId="181" fontId="0" fillId="0" borderId="0" xfId="0" applyNumberFormat="1" applyAlignment="1" applyProtection="1">
      <alignment vertical="center"/>
    </xf>
    <xf numFmtId="0" fontId="8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8" fillId="0" borderId="0" xfId="0" applyFont="1" applyAlignment="1" applyProtection="1">
      <alignment horizontal="center"/>
    </xf>
    <xf numFmtId="0" fontId="0" fillId="0" borderId="0" xfId="0" applyAlignment="1" applyProtection="1">
      <alignment horizontal="distributed"/>
    </xf>
    <xf numFmtId="0" fontId="0" fillId="0" borderId="0" xfId="0" applyAlignment="1" applyProtection="1">
      <alignment horizontal="right" vertical="center"/>
    </xf>
    <xf numFmtId="0" fontId="0" fillId="0" borderId="79" xfId="0" applyFill="1" applyBorder="1" applyAlignment="1" applyProtection="1">
      <alignment horizontal="center" vertical="center"/>
    </xf>
    <xf numFmtId="0" fontId="0" fillId="0" borderId="75" xfId="0" applyFill="1" applyBorder="1" applyAlignment="1" applyProtection="1">
      <alignment horizontal="center" vertical="center"/>
    </xf>
    <xf numFmtId="0" fontId="0" fillId="0" borderId="76" xfId="0" applyFill="1" applyBorder="1" applyAlignment="1" applyProtection="1">
      <alignment horizontal="center" vertical="center"/>
    </xf>
    <xf numFmtId="0" fontId="0" fillId="0" borderId="77" xfId="0" applyFill="1" applyBorder="1" applyAlignment="1" applyProtection="1">
      <alignment horizontal="center" vertical="center"/>
    </xf>
    <xf numFmtId="0" fontId="0" fillId="0" borderId="74" xfId="0" applyFill="1" applyBorder="1" applyAlignment="1" applyProtection="1">
      <alignment horizontal="center" vertical="center"/>
    </xf>
    <xf numFmtId="0" fontId="0" fillId="0" borderId="51" xfId="0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center" vertical="center"/>
    </xf>
    <xf numFmtId="0" fontId="0" fillId="0" borderId="66" xfId="0" applyFill="1" applyBorder="1" applyAlignment="1" applyProtection="1">
      <alignment horizontal="center" vertical="center"/>
    </xf>
    <xf numFmtId="0" fontId="0" fillId="0" borderId="80" xfId="0" applyFill="1" applyBorder="1" applyAlignment="1" applyProtection="1">
      <alignment horizontal="center" vertical="center"/>
    </xf>
    <xf numFmtId="0" fontId="0" fillId="0" borderId="55" xfId="0" applyFill="1" applyBorder="1" applyAlignment="1" applyProtection="1">
      <alignment horizontal="center" vertical="center"/>
    </xf>
    <xf numFmtId="0" fontId="0" fillId="0" borderId="24" xfId="0" applyFill="1" applyBorder="1" applyAlignment="1" applyProtection="1">
      <alignment horizontal="center" vertical="center"/>
    </xf>
    <xf numFmtId="0" fontId="0" fillId="0" borderId="16" xfId="0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center" vertical="center"/>
    </xf>
    <xf numFmtId="0" fontId="0" fillId="0" borderId="55" xfId="0" applyFill="1" applyBorder="1" applyAlignment="1" applyProtection="1">
      <alignment horizontal="center" vertical="center"/>
    </xf>
    <xf numFmtId="3" fontId="0" fillId="0" borderId="24" xfId="0" applyNumberFormat="1" applyFill="1" applyBorder="1" applyProtection="1"/>
    <xf numFmtId="3" fontId="0" fillId="0" borderId="56" xfId="0" applyNumberFormat="1" applyFill="1" applyBorder="1" applyProtection="1"/>
    <xf numFmtId="3" fontId="0" fillId="0" borderId="15" xfId="0" applyNumberFormat="1" applyFill="1" applyBorder="1" applyProtection="1"/>
    <xf numFmtId="0" fontId="0" fillId="0" borderId="40" xfId="0" applyFill="1" applyBorder="1" applyAlignment="1" applyProtection="1">
      <alignment horizontal="distributed" vertical="center"/>
    </xf>
    <xf numFmtId="38" fontId="7" fillId="0" borderId="57" xfId="1" applyFont="1" applyFill="1" applyBorder="1" applyAlignment="1" applyProtection="1"/>
    <xf numFmtId="38" fontId="7" fillId="0" borderId="58" xfId="1" applyFont="1" applyFill="1" applyBorder="1" applyAlignment="1" applyProtection="1"/>
    <xf numFmtId="38" fontId="7" fillId="0" borderId="59" xfId="1" applyFont="1" applyFill="1" applyBorder="1" applyAlignment="1" applyProtection="1"/>
    <xf numFmtId="3" fontId="17" fillId="0" borderId="0" xfId="0" applyNumberFormat="1" applyFont="1" applyFill="1" applyProtection="1"/>
    <xf numFmtId="3" fontId="17" fillId="0" borderId="0" xfId="0" applyNumberFormat="1" applyFont="1" applyProtection="1"/>
    <xf numFmtId="0" fontId="0" fillId="0" borderId="40" xfId="0" applyFill="1" applyBorder="1" applyAlignment="1" applyProtection="1">
      <alignment horizontal="distributed" vertical="center" shrinkToFit="1"/>
    </xf>
    <xf numFmtId="0" fontId="17" fillId="0" borderId="0" xfId="0" applyFont="1" applyFill="1" applyProtection="1"/>
    <xf numFmtId="0" fontId="17" fillId="0" borderId="0" xfId="0" applyFont="1" applyProtection="1"/>
    <xf numFmtId="38" fontId="7" fillId="0" borderId="60" xfId="1" applyFont="1" applyFill="1" applyBorder="1" applyAlignment="1" applyProtection="1"/>
    <xf numFmtId="0" fontId="0" fillId="0" borderId="11" xfId="0" applyFill="1" applyBorder="1" applyAlignment="1" applyProtection="1">
      <alignment horizontal="distributed" vertical="center"/>
    </xf>
    <xf numFmtId="38" fontId="7" fillId="0" borderId="13" xfId="1" applyFont="1" applyFill="1" applyBorder="1" applyAlignment="1" applyProtection="1"/>
    <xf numFmtId="0" fontId="18" fillId="0" borderId="40" xfId="0" applyFont="1" applyFill="1" applyBorder="1" applyAlignment="1" applyProtection="1">
      <alignment horizontal="distributed" vertical="center"/>
    </xf>
    <xf numFmtId="3" fontId="7" fillId="0" borderId="13" xfId="1" applyNumberFormat="1" applyFont="1" applyFill="1" applyBorder="1" applyAlignment="1" applyProtection="1"/>
    <xf numFmtId="3" fontId="17" fillId="0" borderId="0" xfId="0" applyNumberFormat="1" applyFont="1" applyFill="1" applyAlignment="1" applyProtection="1">
      <alignment vertical="center"/>
    </xf>
    <xf numFmtId="3" fontId="17" fillId="0" borderId="0" xfId="0" applyNumberFormat="1" applyFont="1" applyAlignment="1" applyProtection="1">
      <alignment vertical="center"/>
    </xf>
    <xf numFmtId="0" fontId="18" fillId="0" borderId="74" xfId="0" applyFont="1" applyFill="1" applyBorder="1" applyAlignment="1" applyProtection="1">
      <alignment horizontal="distributed" vertical="center"/>
    </xf>
    <xf numFmtId="0" fontId="18" fillId="0" borderId="71" xfId="0" applyFont="1" applyFill="1" applyBorder="1" applyAlignment="1" applyProtection="1">
      <alignment horizontal="distributed" vertical="center"/>
    </xf>
    <xf numFmtId="0" fontId="18" fillId="0" borderId="72" xfId="0" applyFont="1" applyFill="1" applyBorder="1" applyAlignment="1" applyProtection="1">
      <alignment horizontal="distributed" vertical="center"/>
    </xf>
    <xf numFmtId="0" fontId="17" fillId="0" borderId="0" xfId="0" applyFont="1" applyFill="1" applyAlignment="1" applyProtection="1">
      <alignment vertical="center"/>
    </xf>
    <xf numFmtId="0" fontId="17" fillId="0" borderId="0" xfId="0" applyFont="1" applyAlignment="1" applyProtection="1">
      <alignment vertical="center"/>
    </xf>
    <xf numFmtId="0" fontId="18" fillId="0" borderId="73" xfId="0" applyFont="1" applyFill="1" applyBorder="1" applyAlignment="1" applyProtection="1">
      <alignment horizontal="distributed" vertical="center"/>
    </xf>
    <xf numFmtId="38" fontId="7" fillId="0" borderId="17" xfId="1" applyFont="1" applyFill="1" applyBorder="1" applyAlignment="1" applyProtection="1"/>
    <xf numFmtId="3" fontId="0" fillId="0" borderId="18" xfId="0" applyNumberFormat="1" applyFill="1" applyBorder="1" applyProtection="1"/>
    <xf numFmtId="38" fontId="7" fillId="0" borderId="61" xfId="1" applyFont="1" applyFill="1" applyBorder="1" applyAlignment="1" applyProtection="1"/>
    <xf numFmtId="38" fontId="7" fillId="0" borderId="62" xfId="1" applyFont="1" applyFill="1" applyBorder="1" applyAlignment="1" applyProtection="1"/>
    <xf numFmtId="38" fontId="7" fillId="0" borderId="0" xfId="1" applyFont="1" applyFill="1" applyBorder="1" applyAlignment="1" applyProtection="1"/>
    <xf numFmtId="3" fontId="0" fillId="0" borderId="0" xfId="0" applyNumberFormat="1" applyFill="1" applyAlignment="1" applyProtection="1">
      <alignment vertical="center"/>
    </xf>
    <xf numFmtId="3" fontId="0" fillId="0" borderId="0" xfId="0" applyNumberFormat="1" applyAlignment="1" applyProtection="1">
      <alignment vertical="center"/>
    </xf>
    <xf numFmtId="0" fontId="18" fillId="0" borderId="0" xfId="0" applyFont="1" applyAlignment="1" applyProtection="1">
      <alignment horizontal="left" vertical="center"/>
    </xf>
    <xf numFmtId="38" fontId="7" fillId="0" borderId="0" xfId="1" applyFont="1" applyBorder="1" applyAlignment="1" applyProtection="1"/>
    <xf numFmtId="0" fontId="15" fillId="0" borderId="0" xfId="0" applyFont="1" applyAlignment="1" applyProtection="1">
      <alignment horizontal="left" vertical="center"/>
    </xf>
    <xf numFmtId="0" fontId="0" fillId="0" borderId="38" xfId="0" applyBorder="1" applyAlignment="1" applyProtection="1">
      <alignment horizontal="right" vertical="center"/>
    </xf>
    <xf numFmtId="0" fontId="0" fillId="0" borderId="79" xfId="0" applyBorder="1" applyAlignment="1" applyProtection="1">
      <alignment horizontal="center" vertical="center"/>
    </xf>
    <xf numFmtId="0" fontId="0" fillId="0" borderId="75" xfId="0" applyBorder="1" applyAlignment="1" applyProtection="1">
      <alignment horizontal="center" vertical="center"/>
    </xf>
    <xf numFmtId="0" fontId="0" fillId="0" borderId="76" xfId="0" applyBorder="1" applyAlignment="1" applyProtection="1">
      <alignment horizontal="center" vertical="center"/>
    </xf>
    <xf numFmtId="0" fontId="0" fillId="0" borderId="77" xfId="0" applyBorder="1" applyAlignment="1" applyProtection="1">
      <alignment horizontal="center" vertical="center"/>
    </xf>
    <xf numFmtId="0" fontId="0" fillId="0" borderId="74" xfId="0" applyBorder="1" applyAlignment="1" applyProtection="1">
      <alignment horizontal="center" vertical="center"/>
    </xf>
    <xf numFmtId="0" fontId="0" fillId="0" borderId="51" xfId="0" applyBorder="1" applyAlignment="1" applyProtection="1">
      <alignment horizontal="center" vertical="center"/>
    </xf>
    <xf numFmtId="0" fontId="0" fillId="0" borderId="66" xfId="0" applyBorder="1" applyAlignment="1" applyProtection="1">
      <alignment horizontal="center" vertical="center"/>
    </xf>
    <xf numFmtId="0" fontId="0" fillId="0" borderId="80" xfId="0" applyBorder="1" applyAlignment="1" applyProtection="1">
      <alignment horizontal="center" vertical="center"/>
    </xf>
    <xf numFmtId="0" fontId="0" fillId="0" borderId="51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0" fillId="0" borderId="55" xfId="0" applyBorder="1" applyAlignment="1" applyProtection="1">
      <alignment horizontal="center" vertical="center"/>
    </xf>
    <xf numFmtId="0" fontId="0" fillId="0" borderId="24" xfId="0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0" fillId="0" borderId="24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55" xfId="0" applyBorder="1" applyAlignment="1" applyProtection="1">
      <alignment horizontal="center" vertical="center"/>
    </xf>
    <xf numFmtId="3" fontId="0" fillId="0" borderId="24" xfId="0" applyNumberFormat="1" applyBorder="1" applyProtection="1"/>
    <xf numFmtId="3" fontId="0" fillId="0" borderId="56" xfId="0" applyNumberFormat="1" applyBorder="1" applyProtection="1"/>
    <xf numFmtId="3" fontId="0" fillId="0" borderId="15" xfId="0" applyNumberFormat="1" applyBorder="1" applyProtection="1"/>
    <xf numFmtId="3" fontId="0" fillId="0" borderId="1" xfId="0" applyNumberFormat="1" applyBorder="1" applyProtection="1"/>
    <xf numFmtId="3" fontId="0" fillId="0" borderId="16" xfId="0" applyNumberFormat="1" applyBorder="1" applyProtection="1"/>
    <xf numFmtId="0" fontId="0" fillId="0" borderId="40" xfId="0" applyBorder="1" applyAlignment="1" applyProtection="1">
      <alignment horizontal="distributed" vertical="center"/>
    </xf>
    <xf numFmtId="3" fontId="17" fillId="0" borderId="24" xfId="0" applyNumberFormat="1" applyFont="1" applyBorder="1" applyProtection="1"/>
    <xf numFmtId="3" fontId="17" fillId="0" borderId="1" xfId="0" applyNumberFormat="1" applyFont="1" applyBorder="1" applyProtection="1"/>
    <xf numFmtId="3" fontId="17" fillId="0" borderId="16" xfId="0" applyNumberFormat="1" applyFont="1" applyBorder="1" applyProtection="1"/>
    <xf numFmtId="3" fontId="17" fillId="0" borderId="13" xfId="0" applyNumberFormat="1" applyFont="1" applyBorder="1" applyProtection="1"/>
    <xf numFmtId="0" fontId="0" fillId="0" borderId="40" xfId="0" applyBorder="1" applyAlignment="1" applyProtection="1">
      <alignment horizontal="distributed" vertical="center" shrinkToFit="1"/>
    </xf>
    <xf numFmtId="0" fontId="17" fillId="0" borderId="13" xfId="0" applyFont="1" applyBorder="1" applyProtection="1"/>
    <xf numFmtId="0" fontId="0" fillId="0" borderId="11" xfId="0" applyBorder="1" applyAlignment="1" applyProtection="1">
      <alignment horizontal="distributed" vertical="center"/>
    </xf>
    <xf numFmtId="0" fontId="18" fillId="0" borderId="40" xfId="0" applyFont="1" applyBorder="1" applyAlignment="1" applyProtection="1">
      <alignment horizontal="distributed" vertical="center"/>
    </xf>
    <xf numFmtId="3" fontId="17" fillId="0" borderId="24" xfId="0" applyNumberFormat="1" applyFont="1" applyBorder="1" applyAlignment="1" applyProtection="1">
      <alignment vertical="center"/>
    </xf>
    <xf numFmtId="3" fontId="17" fillId="0" borderId="1" xfId="0" applyNumberFormat="1" applyFont="1" applyBorder="1" applyAlignment="1" applyProtection="1">
      <alignment vertical="center"/>
    </xf>
    <xf numFmtId="3" fontId="17" fillId="0" borderId="16" xfId="0" applyNumberFormat="1" applyFont="1" applyBorder="1" applyAlignment="1" applyProtection="1">
      <alignment vertical="center"/>
    </xf>
    <xf numFmtId="0" fontId="18" fillId="0" borderId="74" xfId="0" applyFont="1" applyBorder="1" applyAlignment="1" applyProtection="1">
      <alignment horizontal="distributed" vertical="center"/>
    </xf>
    <xf numFmtId="3" fontId="17" fillId="0" borderId="13" xfId="0" applyNumberFormat="1" applyFont="1" applyBorder="1" applyAlignment="1" applyProtection="1">
      <alignment vertical="center"/>
    </xf>
    <xf numFmtId="0" fontId="18" fillId="0" borderId="71" xfId="0" applyFont="1" applyBorder="1" applyAlignment="1" applyProtection="1">
      <alignment horizontal="distributed" vertical="center"/>
    </xf>
    <xf numFmtId="0" fontId="18" fillId="0" borderId="72" xfId="0" applyFont="1" applyBorder="1" applyAlignment="1" applyProtection="1">
      <alignment horizontal="distributed" vertical="center"/>
    </xf>
    <xf numFmtId="0" fontId="17" fillId="0" borderId="13" xfId="0" applyFont="1" applyBorder="1" applyAlignment="1" applyProtection="1">
      <alignment vertical="center"/>
    </xf>
    <xf numFmtId="0" fontId="17" fillId="0" borderId="1" xfId="0" applyFont="1" applyBorder="1" applyAlignment="1" applyProtection="1">
      <alignment vertical="center"/>
    </xf>
    <xf numFmtId="0" fontId="17" fillId="0" borderId="16" xfId="0" applyFont="1" applyBorder="1" applyAlignment="1" applyProtection="1">
      <alignment vertical="center"/>
    </xf>
    <xf numFmtId="0" fontId="18" fillId="0" borderId="73" xfId="0" applyFont="1" applyBorder="1" applyAlignment="1" applyProtection="1">
      <alignment horizontal="distributed" vertical="center"/>
    </xf>
    <xf numFmtId="3" fontId="0" fillId="0" borderId="18" xfId="0" applyNumberFormat="1" applyBorder="1" applyProtection="1"/>
    <xf numFmtId="3" fontId="17" fillId="0" borderId="17" xfId="0" applyNumberFormat="1" applyFont="1" applyBorder="1" applyAlignment="1" applyProtection="1">
      <alignment vertical="center"/>
    </xf>
    <xf numFmtId="3" fontId="17" fillId="0" borderId="18" xfId="0" applyNumberFormat="1" applyFont="1" applyBorder="1" applyProtection="1"/>
    <xf numFmtId="3" fontId="17" fillId="0" borderId="18" xfId="0" applyNumberFormat="1" applyFont="1" applyBorder="1" applyAlignment="1" applyProtection="1">
      <alignment vertical="center"/>
    </xf>
    <xf numFmtId="3" fontId="17" fillId="0" borderId="20" xfId="0" applyNumberFormat="1" applyFont="1" applyBorder="1" applyAlignment="1" applyProtection="1">
      <alignment vertical="center"/>
    </xf>
    <xf numFmtId="38" fontId="0" fillId="0" borderId="0" xfId="1" applyFont="1" applyFill="1" applyBorder="1" applyAlignment="1" applyProtection="1"/>
    <xf numFmtId="38" fontId="0" fillId="0" borderId="0" xfId="1" applyFont="1" applyBorder="1" applyAlignment="1" applyProtection="1"/>
    <xf numFmtId="38" fontId="0" fillId="0" borderId="81" xfId="1" applyFont="1" applyBorder="1" applyAlignment="1" applyProtection="1"/>
    <xf numFmtId="3" fontId="0" fillId="0" borderId="5" xfId="0" applyNumberFormat="1" applyBorder="1" applyProtection="1"/>
    <xf numFmtId="38" fontId="0" fillId="0" borderId="57" xfId="1" applyFont="1" applyFill="1" applyBorder="1" applyAlignment="1" applyProtection="1"/>
    <xf numFmtId="38" fontId="0" fillId="0" borderId="58" xfId="1" applyFont="1" applyFill="1" applyBorder="1" applyAlignment="1" applyProtection="1"/>
    <xf numFmtId="38" fontId="0" fillId="0" borderId="59" xfId="1" applyFont="1" applyFill="1" applyBorder="1" applyAlignment="1" applyProtection="1"/>
    <xf numFmtId="3" fontId="0" fillId="0" borderId="13" xfId="0" applyNumberFormat="1" applyBorder="1" applyProtection="1"/>
    <xf numFmtId="38" fontId="0" fillId="0" borderId="60" xfId="1" applyFont="1" applyFill="1" applyBorder="1" applyAlignment="1" applyProtection="1"/>
    <xf numFmtId="38" fontId="0" fillId="0" borderId="13" xfId="1" applyFont="1" applyFill="1" applyBorder="1" applyAlignment="1" applyProtection="1"/>
    <xf numFmtId="0" fontId="18" fillId="0" borderId="16" xfId="0" applyFont="1" applyBorder="1" applyAlignment="1" applyProtection="1">
      <alignment horizontal="distributed" vertical="center"/>
    </xf>
    <xf numFmtId="3" fontId="0" fillId="0" borderId="13" xfId="1" applyNumberFormat="1" applyFont="1" applyFill="1" applyBorder="1" applyAlignment="1" applyProtection="1"/>
    <xf numFmtId="3" fontId="0" fillId="0" borderId="24" xfId="0" applyNumberFormat="1" applyBorder="1" applyAlignment="1" applyProtection="1">
      <alignment vertical="center"/>
    </xf>
    <xf numFmtId="3" fontId="0" fillId="0" borderId="1" xfId="0" applyNumberFormat="1" applyBorder="1" applyAlignment="1" applyProtection="1">
      <alignment vertical="center"/>
    </xf>
    <xf numFmtId="3" fontId="0" fillId="0" borderId="16" xfId="0" applyNumberFormat="1" applyBorder="1" applyAlignment="1" applyProtection="1">
      <alignment vertical="center"/>
    </xf>
    <xf numFmtId="3" fontId="0" fillId="0" borderId="13" xfId="0" applyNumberFormat="1" applyBorder="1" applyAlignment="1" applyProtection="1">
      <alignment vertical="center"/>
    </xf>
    <xf numFmtId="0" fontId="0" fillId="0" borderId="13" xfId="0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0" fillId="0" borderId="16" xfId="0" applyBorder="1" applyAlignment="1" applyProtection="1">
      <alignment vertical="center"/>
    </xf>
    <xf numFmtId="38" fontId="0" fillId="0" borderId="17" xfId="1" applyFont="1" applyFill="1" applyBorder="1" applyAlignment="1" applyProtection="1"/>
    <xf numFmtId="38" fontId="0" fillId="0" borderId="61" xfId="1" applyFont="1" applyFill="1" applyBorder="1" applyAlignment="1" applyProtection="1"/>
    <xf numFmtId="38" fontId="0" fillId="0" borderId="62" xfId="1" applyFont="1" applyFill="1" applyBorder="1" applyAlignment="1" applyProtection="1"/>
    <xf numFmtId="3" fontId="0" fillId="0" borderId="17" xfId="0" applyNumberFormat="1" applyBorder="1" applyAlignment="1" applyProtection="1">
      <alignment vertical="center"/>
    </xf>
    <xf numFmtId="38" fontId="0" fillId="0" borderId="82" xfId="1" applyFont="1" applyBorder="1" applyAlignment="1" applyProtection="1"/>
    <xf numFmtId="3" fontId="0" fillId="0" borderId="18" xfId="0" applyNumberFormat="1" applyBorder="1" applyAlignment="1" applyProtection="1">
      <alignment vertical="center"/>
    </xf>
    <xf numFmtId="3" fontId="0" fillId="0" borderId="20" xfId="0" applyNumberFormat="1" applyBorder="1" applyAlignment="1" applyProtection="1">
      <alignment vertical="center"/>
    </xf>
    <xf numFmtId="0" fontId="0" fillId="0" borderId="32" xfId="0" applyBorder="1" applyAlignment="1" applyProtection="1">
      <alignment vertical="center"/>
    </xf>
    <xf numFmtId="0" fontId="0" fillId="0" borderId="38" xfId="0" applyBorder="1" applyAlignment="1" applyProtection="1">
      <alignment horizontal="center"/>
    </xf>
    <xf numFmtId="0" fontId="0" fillId="0" borderId="38" xfId="0" applyBorder="1" applyAlignment="1" applyProtection="1">
      <alignment horizontal="right"/>
    </xf>
    <xf numFmtId="3" fontId="0" fillId="0" borderId="9" xfId="0" applyNumberFormat="1" applyBorder="1" applyProtection="1"/>
    <xf numFmtId="3" fontId="0" fillId="0" borderId="33" xfId="0" applyNumberFormat="1" applyBorder="1" applyProtection="1"/>
    <xf numFmtId="38" fontId="0" fillId="0" borderId="83" xfId="1" applyFont="1" applyBorder="1" applyAlignment="1" applyProtection="1"/>
    <xf numFmtId="38" fontId="0" fillId="0" borderId="84" xfId="1" applyFont="1" applyBorder="1" applyAlignment="1" applyProtection="1"/>
    <xf numFmtId="38" fontId="19" fillId="0" borderId="83" xfId="1" applyFont="1" applyBorder="1" applyAlignment="1" applyProtection="1"/>
    <xf numFmtId="38" fontId="19" fillId="0" borderId="81" xfId="1" applyFont="1" applyBorder="1" applyAlignment="1" applyProtection="1"/>
    <xf numFmtId="38" fontId="19" fillId="0" borderId="84" xfId="1" applyFont="1" applyBorder="1" applyAlignment="1" applyProtection="1"/>
    <xf numFmtId="0" fontId="18" fillId="0" borderId="70" xfId="0" applyFont="1" applyBorder="1" applyAlignment="1" applyProtection="1">
      <alignment horizontal="distributed" vertical="center"/>
    </xf>
    <xf numFmtId="38" fontId="0" fillId="0" borderId="83" xfId="1" applyFont="1" applyFill="1" applyBorder="1" applyAlignment="1" applyProtection="1"/>
    <xf numFmtId="38" fontId="0" fillId="0" borderId="81" xfId="1" applyFont="1" applyFill="1" applyBorder="1" applyAlignment="1" applyProtection="1"/>
    <xf numFmtId="38" fontId="0" fillId="0" borderId="84" xfId="1" applyFont="1" applyFill="1" applyBorder="1" applyAlignment="1" applyProtection="1"/>
    <xf numFmtId="38" fontId="18" fillId="0" borderId="83" xfId="1" applyFont="1" applyFill="1" applyBorder="1" applyAlignment="1" applyProtection="1"/>
    <xf numFmtId="38" fontId="18" fillId="0" borderId="81" xfId="1" applyFont="1" applyFill="1" applyBorder="1" applyAlignment="1" applyProtection="1"/>
    <xf numFmtId="38" fontId="18" fillId="0" borderId="84" xfId="1" applyFont="1" applyFill="1" applyBorder="1" applyAlignment="1" applyProtection="1"/>
    <xf numFmtId="38" fontId="0" fillId="0" borderId="85" xfId="1" applyFont="1" applyFill="1" applyBorder="1" applyAlignment="1" applyProtection="1"/>
    <xf numFmtId="38" fontId="0" fillId="0" borderId="82" xfId="1" applyFont="1" applyFill="1" applyBorder="1" applyAlignment="1" applyProtection="1"/>
    <xf numFmtId="38" fontId="0" fillId="0" borderId="86" xfId="1" applyFont="1" applyFill="1" applyBorder="1" applyAlignment="1" applyProtection="1"/>
    <xf numFmtId="38" fontId="18" fillId="0" borderId="85" xfId="1" applyFont="1" applyFill="1" applyBorder="1" applyAlignment="1" applyProtection="1"/>
    <xf numFmtId="38" fontId="18" fillId="0" borderId="82" xfId="1" applyFont="1" applyFill="1" applyBorder="1" applyAlignment="1" applyProtection="1"/>
    <xf numFmtId="38" fontId="18" fillId="0" borderId="86" xfId="1" applyFont="1" applyFill="1" applyBorder="1" applyAlignment="1" applyProtection="1"/>
    <xf numFmtId="3" fontId="0" fillId="0" borderId="14" xfId="0" applyNumberFormat="1" applyBorder="1" applyProtection="1"/>
    <xf numFmtId="3" fontId="0" fillId="0" borderId="3" xfId="0" applyNumberFormat="1" applyBorder="1" applyProtection="1"/>
    <xf numFmtId="0" fontId="0" fillId="0" borderId="55" xfId="0" applyBorder="1" applyAlignment="1" applyProtection="1">
      <alignment horizontal="distributed" vertical="center"/>
    </xf>
    <xf numFmtId="3" fontId="0" fillId="0" borderId="14" xfId="0" applyNumberFormat="1" applyBorder="1" applyAlignment="1" applyProtection="1">
      <alignment vertical="center"/>
    </xf>
    <xf numFmtId="3" fontId="0" fillId="0" borderId="3" xfId="0" applyNumberFormat="1" applyBorder="1" applyAlignment="1" applyProtection="1">
      <alignment vertical="center"/>
    </xf>
    <xf numFmtId="0" fontId="9" fillId="0" borderId="40" xfId="0" applyFont="1" applyBorder="1" applyAlignment="1" applyProtection="1">
      <alignment horizontal="distributed" vertical="center"/>
    </xf>
    <xf numFmtId="3" fontId="0" fillId="0" borderId="87" xfId="0" applyNumberFormat="1" applyBorder="1" applyAlignment="1" applyProtection="1">
      <alignment vertical="center"/>
    </xf>
    <xf numFmtId="3" fontId="0" fillId="0" borderId="88" xfId="0" applyNumberFormat="1" applyBorder="1" applyAlignment="1" applyProtection="1">
      <alignment vertical="center"/>
    </xf>
    <xf numFmtId="3" fontId="0" fillId="0" borderId="89" xfId="0" applyNumberFormat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21" xfId="0" applyBorder="1" applyAlignment="1" applyProtection="1">
      <alignment horizontal="distributed" vertical="center"/>
    </xf>
    <xf numFmtId="3" fontId="0" fillId="0" borderId="19" xfId="0" applyNumberFormat="1" applyBorder="1" applyAlignment="1" applyProtection="1">
      <alignment vertical="center"/>
    </xf>
    <xf numFmtId="0" fontId="0" fillId="0" borderId="2" xfId="0" applyBorder="1" applyAlignment="1" applyProtection="1">
      <alignment horizontal="center" vertical="center"/>
    </xf>
    <xf numFmtId="38" fontId="0" fillId="0" borderId="24" xfId="1" applyFont="1" applyBorder="1" applyAlignment="1" applyProtection="1">
      <alignment vertical="center"/>
    </xf>
    <xf numFmtId="38" fontId="0" fillId="0" borderId="1" xfId="1" applyFont="1" applyBorder="1" applyAlignment="1" applyProtection="1">
      <alignment vertical="center"/>
    </xf>
    <xf numFmtId="38" fontId="0" fillId="0" borderId="16" xfId="1" applyFont="1" applyBorder="1" applyAlignment="1" applyProtection="1">
      <alignment vertical="center"/>
    </xf>
    <xf numFmtId="3" fontId="0" fillId="0" borderId="2" xfId="0" applyNumberFormat="1" applyBorder="1" applyProtection="1"/>
    <xf numFmtId="38" fontId="0" fillId="0" borderId="13" xfId="1" applyFont="1" applyBorder="1" applyAlignment="1" applyProtection="1">
      <alignment vertical="center"/>
    </xf>
    <xf numFmtId="3" fontId="0" fillId="0" borderId="2" xfId="0" applyNumberFormat="1" applyBorder="1" applyAlignment="1" applyProtection="1">
      <alignment vertical="center"/>
    </xf>
    <xf numFmtId="0" fontId="0" fillId="0" borderId="2" xfId="0" applyBorder="1" applyAlignment="1" applyProtection="1">
      <alignment vertical="center"/>
    </xf>
    <xf numFmtId="0" fontId="0" fillId="0" borderId="17" xfId="0" applyBorder="1" applyAlignment="1" applyProtection="1">
      <alignment vertical="center"/>
    </xf>
    <xf numFmtId="0" fontId="0" fillId="0" borderId="18" xfId="0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3" fontId="0" fillId="0" borderId="48" xfId="0" applyNumberFormat="1" applyBorder="1" applyAlignment="1" applyProtection="1">
      <alignment vertical="center"/>
    </xf>
    <xf numFmtId="0" fontId="0" fillId="0" borderId="10" xfId="0" applyBorder="1" applyAlignment="1" applyProtection="1">
      <alignment horizontal="right"/>
    </xf>
    <xf numFmtId="0" fontId="0" fillId="0" borderId="6" xfId="0" applyBorder="1" applyProtection="1"/>
    <xf numFmtId="0" fontId="0" fillId="0" borderId="5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shrinkToFit="1"/>
    </xf>
    <xf numFmtId="182" fontId="0" fillId="0" borderId="5" xfId="0" applyNumberFormat="1" applyBorder="1" applyProtection="1"/>
    <xf numFmtId="182" fontId="0" fillId="0" borderId="1" xfId="0" applyNumberFormat="1" applyBorder="1" applyProtection="1"/>
    <xf numFmtId="38" fontId="0" fillId="0" borderId="0" xfId="1" applyFont="1" applyFill="1" applyBorder="1" applyAlignment="1" applyProtection="1">
      <alignment vertical="center"/>
    </xf>
    <xf numFmtId="38" fontId="0" fillId="0" borderId="0" xfId="1" applyFont="1" applyBorder="1" applyAlignment="1" applyProtection="1">
      <alignment vertical="center"/>
    </xf>
    <xf numFmtId="0" fontId="0" fillId="0" borderId="65" xfId="0" applyBorder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center" vertical="center"/>
    </xf>
    <xf numFmtId="0" fontId="0" fillId="0" borderId="4" xfId="0" applyBorder="1" applyAlignment="1" applyProtection="1">
      <alignment vertical="center"/>
    </xf>
    <xf numFmtId="0" fontId="0" fillId="0" borderId="2" xfId="0" applyBorder="1" applyAlignment="1" applyProtection="1">
      <alignment horizontal="distributed" vertical="center"/>
    </xf>
    <xf numFmtId="0" fontId="0" fillId="0" borderId="66" xfId="0" applyBorder="1" applyAlignment="1" applyProtection="1">
      <alignment horizontal="distributed" vertical="center"/>
    </xf>
    <xf numFmtId="0" fontId="0" fillId="0" borderId="3" xfId="0" applyBorder="1" applyAlignment="1" applyProtection="1">
      <alignment horizontal="distributed" vertical="center"/>
    </xf>
    <xf numFmtId="0" fontId="0" fillId="0" borderId="6" xfId="0" applyBorder="1" applyAlignment="1" applyProtection="1">
      <alignment vertical="center"/>
    </xf>
    <xf numFmtId="0" fontId="0" fillId="0" borderId="46" xfId="0" applyBorder="1" applyAlignment="1" applyProtection="1">
      <alignment vertical="center"/>
    </xf>
    <xf numFmtId="0" fontId="0" fillId="0" borderId="5" xfId="0" applyBorder="1" applyAlignment="1" applyProtection="1">
      <alignment horizontal="distributed" vertical="center"/>
    </xf>
    <xf numFmtId="3" fontId="0" fillId="0" borderId="5" xfId="0" applyNumberFormat="1" applyBorder="1" applyAlignment="1" applyProtection="1">
      <alignment vertical="center"/>
    </xf>
    <xf numFmtId="0" fontId="0" fillId="0" borderId="1" xfId="0" applyBorder="1" applyAlignment="1" applyProtection="1">
      <alignment horizontal="distributed" vertical="center"/>
    </xf>
    <xf numFmtId="0" fontId="9" fillId="0" borderId="1" xfId="0" applyFont="1" applyBorder="1" applyAlignment="1" applyProtection="1">
      <alignment horizontal="distributed" vertical="center"/>
    </xf>
    <xf numFmtId="0" fontId="0" fillId="0" borderId="0" xfId="0" applyAlignment="1" applyProtection="1">
      <alignment horizontal="distributed" vertical="center"/>
    </xf>
    <xf numFmtId="0" fontId="0" fillId="0" borderId="1" xfId="0" applyBorder="1" applyAlignment="1" applyProtection="1">
      <alignment horizontal="distributed" vertical="center"/>
    </xf>
    <xf numFmtId="0" fontId="0" fillId="0" borderId="46" xfId="0" applyBorder="1" applyAlignment="1" applyProtection="1">
      <alignment horizontal="distributed" vertical="center"/>
    </xf>
    <xf numFmtId="3" fontId="0" fillId="0" borderId="5" xfId="0" applyNumberFormat="1" applyBorder="1" applyAlignment="1" applyProtection="1">
      <alignment horizontal="right" vertical="center"/>
    </xf>
    <xf numFmtId="3" fontId="0" fillId="0" borderId="1" xfId="0" applyNumberFormat="1" applyBorder="1" applyAlignment="1" applyProtection="1">
      <alignment horizontal="right" vertical="center"/>
    </xf>
    <xf numFmtId="3" fontId="0" fillId="0" borderId="0" xfId="0" applyNumberFormat="1" applyAlignment="1" applyProtection="1">
      <alignment horizontal="right" vertical="center"/>
    </xf>
    <xf numFmtId="38" fontId="0" fillId="0" borderId="5" xfId="1" applyFont="1" applyBorder="1" applyAlignment="1" applyProtection="1">
      <alignment vertical="center"/>
    </xf>
    <xf numFmtId="0" fontId="4" fillId="0" borderId="0" xfId="0" applyFont="1" applyProtection="1"/>
    <xf numFmtId="0" fontId="4" fillId="0" borderId="0" xfId="0" applyFont="1" applyAlignment="1" applyProtection="1">
      <alignment horizontal="center"/>
    </xf>
    <xf numFmtId="0" fontId="0" fillId="0" borderId="7" xfId="0" applyBorder="1" applyAlignment="1" applyProtection="1">
      <alignment horizontal="distributed" vertical="center"/>
    </xf>
    <xf numFmtId="0" fontId="0" fillId="0" borderId="9" xfId="0" applyBorder="1" applyAlignment="1" applyProtection="1">
      <alignment horizontal="distributed" vertical="center"/>
    </xf>
    <xf numFmtId="0" fontId="10" fillId="0" borderId="24" xfId="0" applyFont="1" applyFill="1" applyBorder="1" applyAlignment="1" applyProtection="1">
      <alignment horizontal="center"/>
    </xf>
    <xf numFmtId="0" fontId="10" fillId="0" borderId="5" xfId="0" applyFont="1" applyFill="1" applyBorder="1" applyAlignment="1" applyProtection="1">
      <alignment shrinkToFit="1"/>
    </xf>
    <xf numFmtId="0" fontId="10" fillId="0" borderId="15" xfId="0" applyFont="1" applyFill="1" applyBorder="1" applyAlignment="1" applyProtection="1">
      <alignment shrinkToFit="1"/>
    </xf>
    <xf numFmtId="0" fontId="10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shrinkToFit="1"/>
    </xf>
    <xf numFmtId="0" fontId="10" fillId="0" borderId="0" xfId="0" applyFont="1" applyAlignment="1" applyProtection="1">
      <alignment shrinkToFit="1"/>
    </xf>
    <xf numFmtId="0" fontId="10" fillId="0" borderId="0" xfId="0" applyFont="1" applyAlignment="1" applyProtection="1">
      <alignment horizontal="center"/>
    </xf>
    <xf numFmtId="0" fontId="0" fillId="0" borderId="9" xfId="0" applyBorder="1" applyAlignment="1" applyProtection="1">
      <alignment horizontal="distributed"/>
    </xf>
    <xf numFmtId="3" fontId="0" fillId="0" borderId="13" xfId="0" applyNumberFormat="1" applyFill="1" applyBorder="1" applyProtection="1"/>
    <xf numFmtId="0" fontId="0" fillId="0" borderId="1" xfId="0" applyFill="1" applyBorder="1" applyProtection="1"/>
    <xf numFmtId="3" fontId="0" fillId="0" borderId="16" xfId="0" applyNumberFormat="1" applyFill="1" applyBorder="1" applyProtection="1"/>
    <xf numFmtId="38" fontId="0" fillId="0" borderId="1" xfId="0" applyNumberFormat="1" applyFill="1" applyBorder="1" applyProtection="1"/>
    <xf numFmtId="38" fontId="0" fillId="0" borderId="0" xfId="1" applyFont="1" applyFill="1" applyBorder="1" applyProtection="1"/>
    <xf numFmtId="0" fontId="0" fillId="0" borderId="11" xfId="0" applyBorder="1" applyAlignment="1" applyProtection="1">
      <alignment horizontal="center" shrinkToFit="1"/>
    </xf>
    <xf numFmtId="0" fontId="0" fillId="0" borderId="13" xfId="0" applyFill="1" applyBorder="1" applyProtection="1"/>
    <xf numFmtId="38" fontId="2" fillId="0" borderId="1" xfId="1" applyFont="1" applyFill="1" applyBorder="1" applyProtection="1"/>
    <xf numFmtId="38" fontId="2" fillId="0" borderId="16" xfId="1" applyFont="1" applyFill="1" applyBorder="1" applyProtection="1"/>
    <xf numFmtId="0" fontId="0" fillId="0" borderId="11" xfId="0" applyBorder="1" applyAlignment="1" applyProtection="1">
      <alignment horizontal="distributed"/>
    </xf>
    <xf numFmtId="0" fontId="0" fillId="0" borderId="63" xfId="0" applyBorder="1" applyAlignment="1" applyProtection="1">
      <alignment horizontal="distributed"/>
    </xf>
    <xf numFmtId="3" fontId="0" fillId="0" borderId="51" xfId="0" applyNumberFormat="1" applyFill="1" applyBorder="1" applyProtection="1"/>
    <xf numFmtId="0" fontId="0" fillId="0" borderId="5" xfId="0" applyFill="1" applyBorder="1" applyProtection="1"/>
    <xf numFmtId="0" fontId="0" fillId="0" borderId="15" xfId="0" applyFill="1" applyBorder="1" applyProtection="1"/>
    <xf numFmtId="0" fontId="0" fillId="0" borderId="16" xfId="0" applyFill="1" applyBorder="1" applyProtection="1"/>
    <xf numFmtId="0" fontId="0" fillId="0" borderId="23" xfId="0" applyBorder="1" applyAlignment="1" applyProtection="1">
      <alignment horizontal="distributed"/>
    </xf>
    <xf numFmtId="3" fontId="0" fillId="0" borderId="17" xfId="0" applyNumberFormat="1" applyFill="1" applyBorder="1" applyProtection="1"/>
    <xf numFmtId="0" fontId="0" fillId="0" borderId="36" xfId="0" applyFill="1" applyBorder="1" applyProtection="1"/>
    <xf numFmtId="0" fontId="16" fillId="0" borderId="0" xfId="0" applyFont="1" applyFill="1" applyProtection="1"/>
    <xf numFmtId="0" fontId="0" fillId="0" borderId="38" xfId="0" applyBorder="1" applyAlignment="1" applyProtection="1">
      <alignment horizontal="right"/>
    </xf>
    <xf numFmtId="0" fontId="10" fillId="0" borderId="24" xfId="0" applyFont="1" applyBorder="1" applyAlignment="1" applyProtection="1">
      <alignment horizontal="center"/>
    </xf>
    <xf numFmtId="0" fontId="10" fillId="0" borderId="5" xfId="0" applyFont="1" applyBorder="1" applyAlignment="1" applyProtection="1">
      <alignment shrinkToFit="1"/>
    </xf>
    <xf numFmtId="0" fontId="10" fillId="0" borderId="15" xfId="0" applyFont="1" applyBorder="1" applyAlignment="1" applyProtection="1">
      <alignment shrinkToFit="1"/>
    </xf>
    <xf numFmtId="0" fontId="10" fillId="0" borderId="14" xfId="0" applyFont="1" applyBorder="1" applyAlignment="1" applyProtection="1">
      <alignment horizontal="center"/>
    </xf>
    <xf numFmtId="0" fontId="10" fillId="0" borderId="46" xfId="0" applyFont="1" applyBorder="1" applyAlignment="1" applyProtection="1">
      <alignment shrinkToFit="1"/>
    </xf>
    <xf numFmtId="38" fontId="0" fillId="0" borderId="13" xfId="1" applyFont="1" applyFill="1" applyBorder="1" applyProtection="1"/>
    <xf numFmtId="38" fontId="0" fillId="0" borderId="1" xfId="1" applyFont="1" applyFill="1" applyBorder="1" applyProtection="1"/>
    <xf numFmtId="38" fontId="0" fillId="0" borderId="16" xfId="1" applyFont="1" applyFill="1" applyBorder="1" applyProtection="1"/>
    <xf numFmtId="38" fontId="0" fillId="0" borderId="3" xfId="1" applyFont="1" applyFill="1" applyBorder="1" applyProtection="1"/>
    <xf numFmtId="38" fontId="0" fillId="0" borderId="2" xfId="1" applyFont="1" applyFill="1" applyBorder="1" applyProtection="1"/>
    <xf numFmtId="38" fontId="0" fillId="0" borderId="51" xfId="1" applyFont="1" applyFill="1" applyBorder="1" applyProtection="1"/>
    <xf numFmtId="3" fontId="0" fillId="0" borderId="51" xfId="0" applyNumberFormat="1" applyBorder="1" applyProtection="1"/>
    <xf numFmtId="38" fontId="0" fillId="0" borderId="43" xfId="1" applyFont="1" applyFill="1" applyBorder="1" applyProtection="1"/>
    <xf numFmtId="38" fontId="0" fillId="0" borderId="42" xfId="1" applyFont="1" applyFill="1" applyBorder="1" applyProtection="1"/>
    <xf numFmtId="38" fontId="0" fillId="0" borderId="4" xfId="1" applyFont="1" applyFill="1" applyBorder="1" applyProtection="1"/>
    <xf numFmtId="38" fontId="0" fillId="0" borderId="50" xfId="1" applyFont="1" applyFill="1" applyBorder="1" applyProtection="1"/>
    <xf numFmtId="3" fontId="0" fillId="0" borderId="35" xfId="0" applyNumberFormat="1" applyBorder="1" applyProtection="1"/>
    <xf numFmtId="38" fontId="0" fillId="0" borderId="45" xfId="1" applyFont="1" applyFill="1" applyBorder="1" applyProtection="1"/>
    <xf numFmtId="38" fontId="0" fillId="0" borderId="36" xfId="1" applyFont="1" applyFill="1" applyBorder="1" applyProtection="1"/>
    <xf numFmtId="38" fontId="0" fillId="0" borderId="49" xfId="1" applyFont="1" applyFill="1" applyBorder="1" applyProtection="1"/>
    <xf numFmtId="38" fontId="0" fillId="0" borderId="17" xfId="1" applyFont="1" applyFill="1" applyBorder="1" applyProtection="1"/>
    <xf numFmtId="38" fontId="0" fillId="0" borderId="37" xfId="1" applyFont="1" applyFill="1" applyBorder="1" applyProtection="1"/>
    <xf numFmtId="0" fontId="0" fillId="0" borderId="31" xfId="0" applyBorder="1" applyAlignment="1" applyProtection="1">
      <alignment horizontal="center" vertical="center"/>
    </xf>
    <xf numFmtId="0" fontId="0" fillId="0" borderId="52" xfId="0" applyBorder="1" applyAlignment="1" applyProtection="1">
      <alignment horizontal="center" vertical="center"/>
    </xf>
    <xf numFmtId="0" fontId="0" fillId="0" borderId="53" xfId="0" applyBorder="1" applyAlignment="1" applyProtection="1">
      <alignment horizontal="center" vertical="center"/>
    </xf>
    <xf numFmtId="38" fontId="17" fillId="0" borderId="13" xfId="1" applyFont="1" applyFill="1" applyBorder="1" applyProtection="1"/>
    <xf numFmtId="38" fontId="17" fillId="0" borderId="1" xfId="1" applyFont="1" applyFill="1" applyBorder="1" applyProtection="1"/>
    <xf numFmtId="38" fontId="17" fillId="0" borderId="16" xfId="1" applyFont="1" applyFill="1" applyBorder="1" applyProtection="1"/>
    <xf numFmtId="38" fontId="17" fillId="0" borderId="4" xfId="1" applyFont="1" applyFill="1" applyBorder="1" applyProtection="1"/>
    <xf numFmtId="38" fontId="17" fillId="0" borderId="43" xfId="1" applyFont="1" applyFill="1" applyBorder="1" applyProtection="1"/>
    <xf numFmtId="38" fontId="2" fillId="0" borderId="43" xfId="1" applyFont="1" applyFill="1" applyBorder="1" applyProtection="1"/>
    <xf numFmtId="38" fontId="17" fillId="0" borderId="51" xfId="1" applyFont="1" applyFill="1" applyBorder="1" applyProtection="1"/>
    <xf numFmtId="0" fontId="0" fillId="0" borderId="4" xfId="0" applyBorder="1" applyAlignment="1" applyProtection="1">
      <alignment horizontal="right"/>
    </xf>
    <xf numFmtId="0" fontId="0" fillId="0" borderId="43" xfId="0" applyBorder="1" applyAlignment="1" applyProtection="1">
      <alignment horizontal="right"/>
    </xf>
    <xf numFmtId="0" fontId="0" fillId="0" borderId="1" xfId="0" applyBorder="1" applyAlignment="1" applyProtection="1">
      <alignment horizontal="right"/>
    </xf>
    <xf numFmtId="0" fontId="0" fillId="0" borderId="16" xfId="0" applyBorder="1" applyAlignment="1" applyProtection="1">
      <alignment horizontal="right"/>
    </xf>
    <xf numFmtId="38" fontId="17" fillId="0" borderId="17" xfId="1" applyFont="1" applyFill="1" applyBorder="1" applyProtection="1"/>
    <xf numFmtId="38" fontId="17" fillId="0" borderId="18" xfId="1" applyFont="1" applyFill="1" applyBorder="1" applyProtection="1"/>
    <xf numFmtId="38" fontId="17" fillId="0" borderId="20" xfId="1" applyFont="1" applyFill="1" applyBorder="1" applyProtection="1"/>
    <xf numFmtId="3" fontId="0" fillId="0" borderId="17" xfId="0" applyNumberFormat="1" applyBorder="1" applyProtection="1"/>
    <xf numFmtId="0" fontId="0" fillId="0" borderId="36" xfId="0" applyBorder="1" applyAlignment="1" applyProtection="1">
      <alignment horizontal="right"/>
    </xf>
    <xf numFmtId="0" fontId="0" fillId="0" borderId="37" xfId="0" applyBorder="1" applyAlignment="1" applyProtection="1">
      <alignment horizontal="right"/>
    </xf>
    <xf numFmtId="0" fontId="16" fillId="0" borderId="0" xfId="0" applyFont="1" applyProtection="1"/>
    <xf numFmtId="0" fontId="0" fillId="0" borderId="67" xfId="0" applyBorder="1" applyAlignment="1" applyProtection="1">
      <alignment horizontal="center" vertical="center"/>
    </xf>
    <xf numFmtId="0" fontId="0" fillId="0" borderId="54" xfId="0" applyBorder="1" applyAlignment="1" applyProtection="1">
      <alignment horizontal="center" vertical="center"/>
    </xf>
    <xf numFmtId="0" fontId="0" fillId="0" borderId="44" xfId="0" applyBorder="1" applyAlignment="1" applyProtection="1">
      <alignment horizontal="center" vertical="center"/>
    </xf>
    <xf numFmtId="0" fontId="10" fillId="0" borderId="13" xfId="0" applyFont="1" applyBorder="1" applyAlignment="1" applyProtection="1">
      <alignment horizontal="center" vertical="center" shrinkToFit="1"/>
    </xf>
    <xf numFmtId="0" fontId="10" fillId="0" borderId="1" xfId="0" applyFont="1" applyBorder="1" applyAlignment="1" applyProtection="1">
      <alignment horizontal="center" vertical="center" shrinkToFit="1"/>
    </xf>
    <xf numFmtId="0" fontId="10" fillId="0" borderId="16" xfId="0" applyFont="1" applyBorder="1" applyAlignment="1" applyProtection="1">
      <alignment horizontal="center" vertical="center" shrinkToFit="1"/>
    </xf>
    <xf numFmtId="0" fontId="10" fillId="0" borderId="0" xfId="0" applyFont="1" applyAlignment="1" applyProtection="1">
      <alignment vertical="center"/>
    </xf>
    <xf numFmtId="0" fontId="0" fillId="0" borderId="9" xfId="0" applyBorder="1" applyAlignment="1" applyProtection="1">
      <alignment horizontal="distributed" vertical="center"/>
    </xf>
    <xf numFmtId="183" fontId="0" fillId="0" borderId="13" xfId="0" applyNumberFormat="1" applyBorder="1" applyProtection="1"/>
    <xf numFmtId="183" fontId="0" fillId="0" borderId="1" xfId="0" applyNumberFormat="1" applyBorder="1" applyProtection="1"/>
    <xf numFmtId="183" fontId="0" fillId="0" borderId="16" xfId="0" applyNumberFormat="1" applyBorder="1" applyProtection="1"/>
    <xf numFmtId="0" fontId="10" fillId="0" borderId="0" xfId="0" applyFont="1" applyAlignment="1" applyProtection="1">
      <alignment horizontal="center" vertical="center" shrinkToFit="1"/>
    </xf>
    <xf numFmtId="0" fontId="10" fillId="0" borderId="0" xfId="0" applyFont="1" applyAlignment="1" applyProtection="1">
      <alignment horizontal="center" vertical="center"/>
    </xf>
    <xf numFmtId="0" fontId="0" fillId="0" borderId="25" xfId="0" applyBorder="1" applyAlignment="1" applyProtection="1">
      <alignment horizontal="distributed" vertical="center"/>
    </xf>
    <xf numFmtId="38" fontId="0" fillId="0" borderId="17" xfId="1" applyFont="1" applyBorder="1" applyAlignment="1" applyProtection="1">
      <alignment vertical="center"/>
    </xf>
    <xf numFmtId="38" fontId="0" fillId="0" borderId="20" xfId="1" applyFont="1" applyBorder="1" applyAlignment="1" applyProtection="1">
      <alignment vertical="center"/>
    </xf>
    <xf numFmtId="3" fontId="0" fillId="0" borderId="19" xfId="0" applyNumberFormat="1" applyBorder="1" applyProtection="1"/>
    <xf numFmtId="38" fontId="0" fillId="0" borderId="18" xfId="1" applyFont="1" applyFill="1" applyBorder="1" applyProtection="1"/>
    <xf numFmtId="38" fontId="0" fillId="0" borderId="20" xfId="1" applyFont="1" applyFill="1" applyBorder="1" applyProtection="1"/>
    <xf numFmtId="183" fontId="0" fillId="0" borderId="17" xfId="0" applyNumberFormat="1" applyBorder="1" applyProtection="1"/>
    <xf numFmtId="183" fontId="0" fillId="0" borderId="18" xfId="0" applyNumberFormat="1" applyBorder="1" applyProtection="1"/>
    <xf numFmtId="183" fontId="0" fillId="0" borderId="20" xfId="0" applyNumberFormat="1" applyBorder="1" applyProtection="1"/>
    <xf numFmtId="0" fontId="0" fillId="0" borderId="79" xfId="0" applyBorder="1" applyAlignment="1" applyProtection="1">
      <alignment horizontal="distributed" vertical="center"/>
    </xf>
    <xf numFmtId="0" fontId="0" fillId="0" borderId="55" xfId="0" applyBorder="1" applyAlignment="1" applyProtection="1">
      <alignment horizontal="distributed" vertical="center"/>
    </xf>
    <xf numFmtId="177" fontId="0" fillId="0" borderId="13" xfId="0" applyNumberFormat="1" applyBorder="1" applyProtection="1"/>
    <xf numFmtId="177" fontId="0" fillId="0" borderId="1" xfId="0" applyNumberFormat="1" applyBorder="1" applyProtection="1"/>
    <xf numFmtId="177" fontId="0" fillId="0" borderId="16" xfId="0" applyNumberFormat="1" applyBorder="1" applyProtection="1"/>
    <xf numFmtId="177" fontId="0" fillId="0" borderId="17" xfId="0" applyNumberFormat="1" applyBorder="1" applyProtection="1"/>
    <xf numFmtId="177" fontId="0" fillId="0" borderId="18" xfId="0" applyNumberFormat="1" applyBorder="1" applyProtection="1"/>
    <xf numFmtId="177" fontId="0" fillId="0" borderId="20" xfId="0" applyNumberFormat="1" applyBorder="1" applyProtection="1"/>
    <xf numFmtId="0" fontId="0" fillId="0" borderId="0" xfId="0" applyProtection="1"/>
  </cellXfs>
  <cellStyles count="6">
    <cellStyle name="桁区切り" xfId="1" builtinId="6"/>
    <cellStyle name="桁区切り 2" xfId="2" xr:uid="{620635E3-1943-4445-BF78-3D62F2DFB86A}"/>
    <cellStyle name="桁区切り 2 2" xfId="3" xr:uid="{0FFA2104-8497-40BC-9EE8-B815079CFEFB}"/>
    <cellStyle name="標準" xfId="0" builtinId="0"/>
    <cellStyle name="標準_（１３）世帯人員別世帯数(14)人口集中地区人口・面積等" xfId="4" xr:uid="{00DC151C-12F7-430C-B3F5-95FDBA0B8E14}"/>
    <cellStyle name="標準_JB16" xfId="5" xr:uid="{03DD928A-1CB0-4AD8-ADF3-B7EE02826F3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4</xdr:row>
      <xdr:rowOff>0</xdr:rowOff>
    </xdr:from>
    <xdr:to>
      <xdr:col>13</xdr:col>
      <xdr:colOff>9525</xdr:colOff>
      <xdr:row>16</xdr:row>
      <xdr:rowOff>0</xdr:rowOff>
    </xdr:to>
    <xdr:sp macro="" textlink="">
      <xdr:nvSpPr>
        <xdr:cNvPr id="30829" name="Line 52">
          <a:extLst>
            <a:ext uri="{FF2B5EF4-FFF2-40B4-BE49-F238E27FC236}">
              <a16:creationId xmlns:a16="http://schemas.microsoft.com/office/drawing/2014/main" id="{B9796C22-95F4-38AC-545E-25E6EA3F35BD}"/>
            </a:ext>
          </a:extLst>
        </xdr:cNvPr>
        <xdr:cNvSpPr>
          <a:spLocks noChangeShapeType="1"/>
        </xdr:cNvSpPr>
      </xdr:nvSpPr>
      <xdr:spPr bwMode="auto">
        <a:xfrm>
          <a:off x="6038850" y="1028700"/>
          <a:ext cx="1028700" cy="3086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9525</xdr:colOff>
      <xdr:row>4</xdr:row>
      <xdr:rowOff>0</xdr:rowOff>
    </xdr:from>
    <xdr:to>
      <xdr:col>16</xdr:col>
      <xdr:colOff>9525</xdr:colOff>
      <xdr:row>16</xdr:row>
      <xdr:rowOff>0</xdr:rowOff>
    </xdr:to>
    <xdr:sp macro="" textlink="">
      <xdr:nvSpPr>
        <xdr:cNvPr id="30830" name="Line 53">
          <a:extLst>
            <a:ext uri="{FF2B5EF4-FFF2-40B4-BE49-F238E27FC236}">
              <a16:creationId xmlns:a16="http://schemas.microsoft.com/office/drawing/2014/main" id="{A43C49D8-899C-C8B5-6205-8F5EC6B6AA2C}"/>
            </a:ext>
          </a:extLst>
        </xdr:cNvPr>
        <xdr:cNvSpPr>
          <a:spLocks noChangeShapeType="1"/>
        </xdr:cNvSpPr>
      </xdr:nvSpPr>
      <xdr:spPr bwMode="auto">
        <a:xfrm>
          <a:off x="7581900" y="1028700"/>
          <a:ext cx="1028700" cy="3086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4</xdr:row>
      <xdr:rowOff>0</xdr:rowOff>
    </xdr:from>
    <xdr:to>
      <xdr:col>19</xdr:col>
      <xdr:colOff>9525</xdr:colOff>
      <xdr:row>16</xdr:row>
      <xdr:rowOff>0</xdr:rowOff>
    </xdr:to>
    <xdr:sp macro="" textlink="">
      <xdr:nvSpPr>
        <xdr:cNvPr id="30831" name="Line 54">
          <a:extLst>
            <a:ext uri="{FF2B5EF4-FFF2-40B4-BE49-F238E27FC236}">
              <a16:creationId xmlns:a16="http://schemas.microsoft.com/office/drawing/2014/main" id="{9A8E9AF9-5D6E-F6CB-3EA6-B2AD9E35C522}"/>
            </a:ext>
          </a:extLst>
        </xdr:cNvPr>
        <xdr:cNvSpPr>
          <a:spLocks noChangeShapeType="1"/>
        </xdr:cNvSpPr>
      </xdr:nvSpPr>
      <xdr:spPr bwMode="auto">
        <a:xfrm>
          <a:off x="9124950" y="1028700"/>
          <a:ext cx="1028700" cy="3086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9525</xdr:colOff>
      <xdr:row>4</xdr:row>
      <xdr:rowOff>0</xdr:rowOff>
    </xdr:from>
    <xdr:to>
      <xdr:col>22</xdr:col>
      <xdr:colOff>9525</xdr:colOff>
      <xdr:row>16</xdr:row>
      <xdr:rowOff>0</xdr:rowOff>
    </xdr:to>
    <xdr:sp macro="" textlink="">
      <xdr:nvSpPr>
        <xdr:cNvPr id="30832" name="Line 55">
          <a:extLst>
            <a:ext uri="{FF2B5EF4-FFF2-40B4-BE49-F238E27FC236}">
              <a16:creationId xmlns:a16="http://schemas.microsoft.com/office/drawing/2014/main" id="{7E3FFB1D-68A7-0E8D-E2E7-9AB211666C1B}"/>
            </a:ext>
          </a:extLst>
        </xdr:cNvPr>
        <xdr:cNvSpPr>
          <a:spLocks noChangeShapeType="1"/>
        </xdr:cNvSpPr>
      </xdr:nvSpPr>
      <xdr:spPr bwMode="auto">
        <a:xfrm>
          <a:off x="10668000" y="1028700"/>
          <a:ext cx="1028700" cy="3086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3D312-22E5-494F-B089-88A060079483}">
  <dimension ref="A1:N105"/>
  <sheetViews>
    <sheetView tabSelected="1" view="pageBreakPreview" zoomScaleNormal="100" zoomScaleSheetLayoutView="100" workbookViewId="0"/>
  </sheetViews>
  <sheetFormatPr defaultRowHeight="13.5" x14ac:dyDescent="0.15"/>
  <cols>
    <col min="1" max="1" width="10.75" style="176" customWidth="1"/>
    <col min="2" max="5" width="12.625" style="176" customWidth="1"/>
    <col min="6" max="7" width="11.375" style="176" customWidth="1"/>
    <col min="8" max="8" width="11.25" style="176" customWidth="1"/>
    <col min="9" max="9" width="11.375" style="176" customWidth="1"/>
    <col min="10" max="10" width="11.25" style="176" customWidth="1"/>
    <col min="11" max="11" width="9.625" style="176" customWidth="1"/>
    <col min="12" max="12" width="5.25" style="176" customWidth="1"/>
    <col min="13" max="16" width="9" style="176"/>
    <col min="17" max="20" width="9.875" style="176" customWidth="1"/>
    <col min="21" max="21" width="12.625" style="176" customWidth="1"/>
    <col min="22" max="16384" width="9" style="176"/>
  </cols>
  <sheetData>
    <row r="1" spans="1:14" ht="21" x14ac:dyDescent="0.2">
      <c r="A1" s="174" t="s">
        <v>485</v>
      </c>
      <c r="B1" s="175"/>
    </row>
    <row r="2" spans="1:14" ht="17.25" customHeight="1" x14ac:dyDescent="0.2">
      <c r="A2" s="177" t="s">
        <v>490</v>
      </c>
      <c r="B2" s="177"/>
      <c r="C2" s="178"/>
      <c r="D2" s="177"/>
    </row>
    <row r="3" spans="1:14" ht="17.25" x14ac:dyDescent="0.2">
      <c r="A3" s="177" t="s">
        <v>492</v>
      </c>
      <c r="H3" s="179"/>
      <c r="I3" s="179"/>
      <c r="J3" s="179"/>
      <c r="K3" s="179"/>
      <c r="L3" s="179"/>
    </row>
    <row r="4" spans="1:14" ht="14.25" x14ac:dyDescent="0.15">
      <c r="A4" s="180"/>
      <c r="H4" s="179"/>
      <c r="I4" s="179"/>
      <c r="J4" s="179"/>
      <c r="K4" s="179"/>
      <c r="L4" s="179"/>
    </row>
    <row r="5" spans="1:14" ht="18" customHeight="1" x14ac:dyDescent="0.15">
      <c r="K5" s="181" t="s">
        <v>479</v>
      </c>
      <c r="L5" s="181"/>
    </row>
    <row r="6" spans="1:14" ht="18" customHeight="1" x14ac:dyDescent="0.15">
      <c r="A6" s="182" t="s">
        <v>1</v>
      </c>
      <c r="B6" s="182" t="s">
        <v>61</v>
      </c>
      <c r="C6" s="182" t="s">
        <v>62</v>
      </c>
      <c r="D6" s="183" t="s">
        <v>0</v>
      </c>
      <c r="E6" s="184"/>
      <c r="F6" s="184"/>
      <c r="G6" s="184"/>
      <c r="H6" s="184"/>
      <c r="I6" s="185"/>
      <c r="J6" s="186" t="s">
        <v>2</v>
      </c>
      <c r="K6" s="187" t="s">
        <v>3</v>
      </c>
      <c r="L6" s="188"/>
    </row>
    <row r="7" spans="1:14" ht="18" customHeight="1" x14ac:dyDescent="0.15">
      <c r="A7" s="189"/>
      <c r="B7" s="189"/>
      <c r="C7" s="189"/>
      <c r="D7" s="190" t="s">
        <v>63</v>
      </c>
      <c r="E7" s="190" t="s">
        <v>64</v>
      </c>
      <c r="F7" s="191" t="s">
        <v>65</v>
      </c>
      <c r="G7" s="192" t="s">
        <v>66</v>
      </c>
      <c r="H7" s="192" t="s">
        <v>67</v>
      </c>
      <c r="I7" s="191" t="s">
        <v>68</v>
      </c>
      <c r="J7" s="193" t="s">
        <v>50</v>
      </c>
      <c r="K7" s="194"/>
      <c r="L7" s="195"/>
    </row>
    <row r="8" spans="1:14" ht="18" customHeight="1" x14ac:dyDescent="0.15">
      <c r="A8" s="196" t="s">
        <v>57</v>
      </c>
      <c r="B8" s="197">
        <v>26361</v>
      </c>
      <c r="C8" s="197">
        <v>1784</v>
      </c>
      <c r="D8" s="197">
        <v>80311</v>
      </c>
      <c r="E8" s="197">
        <v>3312</v>
      </c>
      <c r="F8" s="197">
        <v>40363</v>
      </c>
      <c r="G8" s="197">
        <v>1616</v>
      </c>
      <c r="H8" s="197">
        <v>39948</v>
      </c>
      <c r="I8" s="198">
        <v>1696</v>
      </c>
      <c r="J8" s="198">
        <v>770</v>
      </c>
      <c r="K8" s="187" t="s">
        <v>49</v>
      </c>
      <c r="L8" s="188"/>
      <c r="N8" s="199"/>
    </row>
    <row r="9" spans="1:14" ht="18" customHeight="1" x14ac:dyDescent="0.15">
      <c r="A9" s="196" t="s">
        <v>131</v>
      </c>
      <c r="B9" s="200">
        <v>26989</v>
      </c>
      <c r="C9" s="200">
        <v>1818</v>
      </c>
      <c r="D9" s="200">
        <v>80695</v>
      </c>
      <c r="E9" s="200">
        <v>3538</v>
      </c>
      <c r="F9" s="200">
        <v>40632</v>
      </c>
      <c r="G9" s="200">
        <v>1795</v>
      </c>
      <c r="H9" s="200">
        <v>40063</v>
      </c>
      <c r="I9" s="201">
        <v>1743</v>
      </c>
      <c r="J9" s="202">
        <v>775</v>
      </c>
      <c r="K9" s="203" t="s">
        <v>42</v>
      </c>
      <c r="L9" s="204"/>
      <c r="N9" s="205"/>
    </row>
    <row r="10" spans="1:14" ht="18" customHeight="1" x14ac:dyDescent="0.15">
      <c r="A10" s="196" t="s">
        <v>132</v>
      </c>
      <c r="B10" s="200">
        <v>27573</v>
      </c>
      <c r="C10" s="200">
        <v>1893</v>
      </c>
      <c r="D10" s="200">
        <v>81418</v>
      </c>
      <c r="E10" s="200">
        <v>3751</v>
      </c>
      <c r="F10" s="200">
        <v>41101</v>
      </c>
      <c r="G10" s="200">
        <v>1902</v>
      </c>
      <c r="H10" s="200">
        <v>40317</v>
      </c>
      <c r="I10" s="201">
        <v>1849</v>
      </c>
      <c r="J10" s="202">
        <v>784</v>
      </c>
      <c r="K10" s="203" t="s">
        <v>71</v>
      </c>
      <c r="L10" s="204"/>
    </row>
    <row r="11" spans="1:14" ht="18" customHeight="1" x14ac:dyDescent="0.15">
      <c r="A11" s="196" t="s">
        <v>133</v>
      </c>
      <c r="B11" s="200">
        <v>28298</v>
      </c>
      <c r="C11" s="200">
        <v>2052</v>
      </c>
      <c r="D11" s="200">
        <v>82364</v>
      </c>
      <c r="E11" s="200">
        <v>4087</v>
      </c>
      <c r="F11" s="200">
        <v>41541</v>
      </c>
      <c r="G11" s="200">
        <v>2052</v>
      </c>
      <c r="H11" s="200">
        <v>40823</v>
      </c>
      <c r="I11" s="201">
        <v>2035</v>
      </c>
      <c r="J11" s="202">
        <v>796</v>
      </c>
      <c r="K11" s="203" t="s">
        <v>42</v>
      </c>
      <c r="L11" s="204"/>
    </row>
    <row r="12" spans="1:14" ht="18" customHeight="1" x14ac:dyDescent="0.15">
      <c r="A12" s="196" t="s">
        <v>134</v>
      </c>
      <c r="B12" s="206">
        <v>28779</v>
      </c>
      <c r="C12" s="206">
        <v>2116</v>
      </c>
      <c r="D12" s="206">
        <v>83008</v>
      </c>
      <c r="E12" s="206">
        <v>4074</v>
      </c>
      <c r="F12" s="206">
        <v>41922</v>
      </c>
      <c r="G12" s="206">
        <v>2070</v>
      </c>
      <c r="H12" s="206">
        <v>41086</v>
      </c>
      <c r="I12" s="207">
        <v>2004</v>
      </c>
      <c r="J12" s="202">
        <v>802</v>
      </c>
      <c r="K12" s="203" t="s">
        <v>71</v>
      </c>
      <c r="L12" s="204"/>
    </row>
    <row r="13" spans="1:14" ht="18" customHeight="1" x14ac:dyDescent="0.15">
      <c r="A13" s="196" t="s">
        <v>70</v>
      </c>
      <c r="B13" s="200">
        <v>28972</v>
      </c>
      <c r="C13" s="200">
        <v>1865</v>
      </c>
      <c r="D13" s="200">
        <v>83251</v>
      </c>
      <c r="E13" s="200">
        <v>3658</v>
      </c>
      <c r="F13" s="200">
        <v>42020</v>
      </c>
      <c r="G13" s="200">
        <v>1841</v>
      </c>
      <c r="H13" s="200">
        <v>41231</v>
      </c>
      <c r="I13" s="201">
        <v>1817</v>
      </c>
      <c r="J13" s="202">
        <v>801</v>
      </c>
      <c r="K13" s="203" t="s">
        <v>71</v>
      </c>
      <c r="L13" s="204"/>
    </row>
    <row r="14" spans="1:14" ht="18" customHeight="1" x14ac:dyDescent="0.15">
      <c r="A14" s="196" t="s">
        <v>135</v>
      </c>
      <c r="B14" s="200">
        <v>29228</v>
      </c>
      <c r="C14" s="200">
        <v>1697</v>
      </c>
      <c r="D14" s="200">
        <v>83398</v>
      </c>
      <c r="E14" s="200">
        <v>3455</v>
      </c>
      <c r="F14" s="200">
        <v>42121</v>
      </c>
      <c r="G14" s="200">
        <v>1737</v>
      </c>
      <c r="H14" s="200">
        <v>41277</v>
      </c>
      <c r="I14" s="201">
        <v>1718</v>
      </c>
      <c r="J14" s="202">
        <v>800</v>
      </c>
      <c r="K14" s="203" t="s">
        <v>71</v>
      </c>
      <c r="L14" s="204"/>
    </row>
    <row r="15" spans="1:14" ht="18" customHeight="1" x14ac:dyDescent="0.15">
      <c r="A15" s="196" t="s">
        <v>136</v>
      </c>
      <c r="B15" s="200">
        <v>29591</v>
      </c>
      <c r="C15" s="200">
        <v>1577</v>
      </c>
      <c r="D15" s="200">
        <v>83542</v>
      </c>
      <c r="E15" s="200">
        <v>3346</v>
      </c>
      <c r="F15" s="200">
        <v>42189</v>
      </c>
      <c r="G15" s="200">
        <v>1681</v>
      </c>
      <c r="H15" s="200">
        <v>41353</v>
      </c>
      <c r="I15" s="201">
        <v>1665</v>
      </c>
      <c r="J15" s="202">
        <v>800</v>
      </c>
      <c r="K15" s="203" t="s">
        <v>42</v>
      </c>
      <c r="L15" s="204"/>
    </row>
    <row r="16" spans="1:14" ht="18" customHeight="1" x14ac:dyDescent="0.15">
      <c r="A16" s="196" t="s">
        <v>137</v>
      </c>
      <c r="B16" s="208">
        <v>30073</v>
      </c>
      <c r="C16" s="208">
        <v>1384</v>
      </c>
      <c r="D16" s="208">
        <v>83827</v>
      </c>
      <c r="E16" s="208">
        <v>3032</v>
      </c>
      <c r="F16" s="208">
        <v>42270</v>
      </c>
      <c r="G16" s="208">
        <v>1521</v>
      </c>
      <c r="H16" s="208">
        <v>41557</v>
      </c>
      <c r="I16" s="208">
        <v>1511</v>
      </c>
      <c r="J16" s="208">
        <v>800</v>
      </c>
      <c r="K16" s="203" t="s">
        <v>42</v>
      </c>
      <c r="L16" s="204"/>
    </row>
    <row r="17" spans="1:13" ht="18" customHeight="1" x14ac:dyDescent="0.15">
      <c r="A17" s="196" t="s">
        <v>178</v>
      </c>
      <c r="B17" s="208">
        <v>30424</v>
      </c>
      <c r="C17" s="208">
        <v>1358</v>
      </c>
      <c r="D17" s="208">
        <v>83966</v>
      </c>
      <c r="E17" s="208">
        <v>2961</v>
      </c>
      <c r="F17" s="208">
        <v>42347</v>
      </c>
      <c r="G17" s="208">
        <v>1495</v>
      </c>
      <c r="H17" s="208">
        <v>41619</v>
      </c>
      <c r="I17" s="208">
        <v>1466</v>
      </c>
      <c r="J17" s="208">
        <v>801</v>
      </c>
      <c r="K17" s="203" t="s">
        <v>42</v>
      </c>
      <c r="L17" s="204"/>
    </row>
    <row r="18" spans="1:13" ht="18" customHeight="1" x14ac:dyDescent="0.15">
      <c r="A18" s="196" t="s">
        <v>112</v>
      </c>
      <c r="B18" s="209">
        <v>30891</v>
      </c>
      <c r="C18" s="210">
        <v>1403</v>
      </c>
      <c r="D18" s="209">
        <v>84122</v>
      </c>
      <c r="E18" s="209">
        <v>3033</v>
      </c>
      <c r="F18" s="209">
        <v>42449</v>
      </c>
      <c r="G18" s="209">
        <v>1551</v>
      </c>
      <c r="H18" s="209">
        <v>41673</v>
      </c>
      <c r="I18" s="209">
        <v>1482</v>
      </c>
      <c r="J18" s="209">
        <v>803</v>
      </c>
      <c r="K18" s="203" t="s">
        <v>95</v>
      </c>
      <c r="L18" s="204"/>
    </row>
    <row r="19" spans="1:13" ht="18" customHeight="1" x14ac:dyDescent="0.15">
      <c r="A19" s="196" t="s">
        <v>477</v>
      </c>
      <c r="B19" s="211">
        <v>31309</v>
      </c>
      <c r="C19" s="212">
        <v>1452</v>
      </c>
      <c r="D19" s="211">
        <v>84032</v>
      </c>
      <c r="E19" s="211">
        <v>3142</v>
      </c>
      <c r="F19" s="211">
        <v>42475</v>
      </c>
      <c r="G19" s="211">
        <v>1598</v>
      </c>
      <c r="H19" s="211">
        <v>41557</v>
      </c>
      <c r="I19" s="211">
        <v>1544</v>
      </c>
      <c r="J19" s="211">
        <v>805</v>
      </c>
      <c r="K19" s="203" t="s">
        <v>95</v>
      </c>
      <c r="L19" s="204"/>
    </row>
    <row r="20" spans="1:13" ht="18" customHeight="1" x14ac:dyDescent="0.15">
      <c r="A20" s="196" t="s">
        <v>201</v>
      </c>
      <c r="B20" s="209">
        <v>31575</v>
      </c>
      <c r="C20" s="210">
        <v>1819</v>
      </c>
      <c r="D20" s="209">
        <v>83897</v>
      </c>
      <c r="E20" s="209">
        <v>3660</v>
      </c>
      <c r="F20" s="209">
        <v>42395</v>
      </c>
      <c r="G20" s="209">
        <v>1964</v>
      </c>
      <c r="H20" s="209">
        <v>41502</v>
      </c>
      <c r="I20" s="209">
        <v>1696</v>
      </c>
      <c r="J20" s="209">
        <v>808</v>
      </c>
      <c r="K20" s="203" t="s">
        <v>95</v>
      </c>
      <c r="L20" s="204"/>
    </row>
    <row r="21" spans="1:13" ht="18" customHeight="1" x14ac:dyDescent="0.15">
      <c r="A21" s="213" t="s">
        <v>432</v>
      </c>
      <c r="B21" s="214">
        <v>31936</v>
      </c>
      <c r="C21" s="215">
        <v>2001</v>
      </c>
      <c r="D21" s="214">
        <v>83980</v>
      </c>
      <c r="E21" s="214">
        <v>3958</v>
      </c>
      <c r="F21" s="214">
        <v>42438</v>
      </c>
      <c r="G21" s="214">
        <v>2105</v>
      </c>
      <c r="H21" s="214">
        <v>41542</v>
      </c>
      <c r="I21" s="214">
        <v>1853</v>
      </c>
      <c r="J21" s="216">
        <v>812</v>
      </c>
      <c r="K21" s="217" t="s">
        <v>95</v>
      </c>
      <c r="L21" s="217"/>
      <c r="M21" s="218"/>
    </row>
    <row r="22" spans="1:13" ht="18" customHeight="1" x14ac:dyDescent="0.15">
      <c r="A22" s="213" t="s">
        <v>230</v>
      </c>
      <c r="B22" s="214">
        <v>32285</v>
      </c>
      <c r="C22" s="215">
        <v>2302</v>
      </c>
      <c r="D22" s="214">
        <v>83836</v>
      </c>
      <c r="E22" s="214">
        <v>4385</v>
      </c>
      <c r="F22" s="214">
        <v>42438</v>
      </c>
      <c r="G22" s="214">
        <v>2325</v>
      </c>
      <c r="H22" s="214">
        <v>41398</v>
      </c>
      <c r="I22" s="214">
        <v>2060</v>
      </c>
      <c r="J22" s="216">
        <v>814</v>
      </c>
      <c r="K22" s="217" t="s">
        <v>95</v>
      </c>
      <c r="L22" s="217"/>
      <c r="M22" s="218"/>
    </row>
    <row r="23" spans="1:13" ht="18" customHeight="1" x14ac:dyDescent="0.15">
      <c r="A23" s="219" t="s">
        <v>440</v>
      </c>
      <c r="B23" s="220">
        <v>32197</v>
      </c>
      <c r="C23" s="221">
        <v>2552</v>
      </c>
      <c r="D23" s="220">
        <v>83518</v>
      </c>
      <c r="E23" s="220">
        <v>4798</v>
      </c>
      <c r="F23" s="220">
        <v>42277</v>
      </c>
      <c r="G23" s="220">
        <v>2551</v>
      </c>
      <c r="H23" s="220">
        <v>41241</v>
      </c>
      <c r="I23" s="220">
        <v>2247</v>
      </c>
      <c r="J23" s="222">
        <v>813</v>
      </c>
      <c r="K23" s="223" t="s">
        <v>441</v>
      </c>
      <c r="L23" s="224"/>
      <c r="M23" s="218"/>
    </row>
    <row r="24" spans="1:13" ht="18" customHeight="1" x14ac:dyDescent="0.15">
      <c r="A24" s="219" t="s">
        <v>447</v>
      </c>
      <c r="B24" s="220">
        <v>33049</v>
      </c>
      <c r="C24" s="221">
        <v>2394</v>
      </c>
      <c r="D24" s="220">
        <v>83517</v>
      </c>
      <c r="E24" s="220">
        <v>4627</v>
      </c>
      <c r="F24" s="220">
        <v>42314</v>
      </c>
      <c r="G24" s="220">
        <v>2452</v>
      </c>
      <c r="H24" s="220">
        <v>41203</v>
      </c>
      <c r="I24" s="220">
        <v>2175</v>
      </c>
      <c r="J24" s="222">
        <v>814</v>
      </c>
      <c r="K24" s="223" t="s">
        <v>42</v>
      </c>
      <c r="L24" s="224"/>
      <c r="M24" s="218"/>
    </row>
    <row r="25" spans="1:13" ht="18" customHeight="1" x14ac:dyDescent="0.15">
      <c r="A25" s="219" t="s">
        <v>454</v>
      </c>
      <c r="B25" s="220">
        <v>33402</v>
      </c>
      <c r="C25" s="221">
        <v>2390</v>
      </c>
      <c r="D25" s="220">
        <v>83302</v>
      </c>
      <c r="E25" s="220">
        <v>4681</v>
      </c>
      <c r="F25" s="220">
        <v>42190</v>
      </c>
      <c r="G25" s="220">
        <v>2445</v>
      </c>
      <c r="H25" s="220">
        <v>41112</v>
      </c>
      <c r="I25" s="220">
        <v>2236</v>
      </c>
      <c r="J25" s="222">
        <v>812</v>
      </c>
      <c r="K25" s="223" t="s">
        <v>95</v>
      </c>
      <c r="L25" s="224"/>
      <c r="M25" s="218"/>
    </row>
    <row r="26" spans="1:13" ht="18" customHeight="1" x14ac:dyDescent="0.15">
      <c r="A26" s="219" t="s">
        <v>486</v>
      </c>
      <c r="B26" s="220">
        <v>33670</v>
      </c>
      <c r="C26" s="221">
        <v>2883</v>
      </c>
      <c r="D26" s="220">
        <v>82954</v>
      </c>
      <c r="E26" s="220">
        <v>5324</v>
      </c>
      <c r="F26" s="220">
        <v>42085</v>
      </c>
      <c r="G26" s="220">
        <v>2766</v>
      </c>
      <c r="H26" s="220">
        <v>40869</v>
      </c>
      <c r="I26" s="220">
        <v>2558</v>
      </c>
      <c r="J26" s="222">
        <v>815</v>
      </c>
      <c r="K26" s="223" t="s">
        <v>95</v>
      </c>
      <c r="L26" s="224"/>
      <c r="M26" s="218"/>
    </row>
    <row r="27" spans="1:13" ht="18" customHeight="1" x14ac:dyDescent="0.15">
      <c r="A27" s="219" t="s">
        <v>504</v>
      </c>
      <c r="B27" s="220">
        <v>33839</v>
      </c>
      <c r="C27" s="221">
        <v>3074</v>
      </c>
      <c r="D27" s="220">
        <v>82395</v>
      </c>
      <c r="E27" s="220">
        <v>5652</v>
      </c>
      <c r="F27" s="220">
        <v>41763</v>
      </c>
      <c r="G27" s="220">
        <v>3006</v>
      </c>
      <c r="H27" s="220">
        <v>40632</v>
      </c>
      <c r="I27" s="220">
        <v>2646</v>
      </c>
      <c r="J27" s="222">
        <v>813</v>
      </c>
      <c r="K27" s="223" t="s">
        <v>95</v>
      </c>
      <c r="L27" s="224"/>
      <c r="M27" s="218"/>
    </row>
    <row r="28" spans="1:13" ht="18" customHeight="1" x14ac:dyDescent="0.15">
      <c r="A28" s="219" t="s">
        <v>508</v>
      </c>
      <c r="B28" s="220">
        <v>34003</v>
      </c>
      <c r="C28" s="221">
        <v>3313</v>
      </c>
      <c r="D28" s="220">
        <v>81716</v>
      </c>
      <c r="E28" s="220">
        <v>5919</v>
      </c>
      <c r="F28" s="220">
        <v>41456</v>
      </c>
      <c r="G28" s="220">
        <v>3087</v>
      </c>
      <c r="H28" s="220">
        <v>40260</v>
      </c>
      <c r="I28" s="220">
        <v>2832</v>
      </c>
      <c r="J28" s="222">
        <v>809</v>
      </c>
      <c r="K28" s="223" t="s">
        <v>95</v>
      </c>
      <c r="L28" s="224"/>
      <c r="M28" s="218"/>
    </row>
    <row r="29" spans="1:13" ht="18" customHeight="1" x14ac:dyDescent="0.15">
      <c r="A29" s="219" t="s">
        <v>510</v>
      </c>
      <c r="B29" s="220">
        <v>34172</v>
      </c>
      <c r="C29" s="221">
        <v>3454</v>
      </c>
      <c r="D29" s="220">
        <v>80986</v>
      </c>
      <c r="E29" s="220">
        <v>6079</v>
      </c>
      <c r="F29" s="220">
        <v>41152</v>
      </c>
      <c r="G29" s="220">
        <v>3206</v>
      </c>
      <c r="H29" s="220">
        <v>39834</v>
      </c>
      <c r="I29" s="220">
        <v>2873</v>
      </c>
      <c r="J29" s="222">
        <v>804</v>
      </c>
      <c r="K29" s="223" t="s">
        <v>95</v>
      </c>
      <c r="L29" s="224"/>
      <c r="M29" s="218"/>
    </row>
    <row r="30" spans="1:13" ht="18" customHeight="1" x14ac:dyDescent="0.15">
      <c r="A30" s="218" t="s">
        <v>434</v>
      </c>
      <c r="B30" s="218"/>
      <c r="C30" s="218"/>
      <c r="D30" s="218"/>
      <c r="E30" s="218"/>
      <c r="F30" s="225"/>
      <c r="G30" s="225"/>
      <c r="H30" s="218"/>
      <c r="I30" s="218"/>
      <c r="J30" s="218"/>
      <c r="K30" s="218"/>
      <c r="L30" s="218"/>
      <c r="M30" s="218"/>
    </row>
    <row r="31" spans="1:13" x14ac:dyDescent="0.15">
      <c r="A31" s="226"/>
      <c r="B31" s="226"/>
      <c r="C31" s="226"/>
      <c r="D31" s="218"/>
      <c r="E31" s="218"/>
      <c r="F31" s="218"/>
      <c r="G31" s="227"/>
      <c r="H31" s="218"/>
      <c r="I31" s="218"/>
      <c r="J31" s="218"/>
      <c r="K31" s="218"/>
      <c r="L31" s="218"/>
      <c r="M31" s="218"/>
    </row>
    <row r="32" spans="1:13" x14ac:dyDescent="0.15">
      <c r="A32" s="226"/>
      <c r="B32" s="226"/>
      <c r="C32" s="226"/>
      <c r="D32" s="227"/>
      <c r="E32" s="227"/>
      <c r="F32" s="227"/>
      <c r="G32" s="227"/>
      <c r="H32" s="218"/>
      <c r="I32" s="218"/>
      <c r="J32" s="218"/>
      <c r="K32" s="218"/>
      <c r="L32" s="218"/>
      <c r="M32" s="218"/>
    </row>
    <row r="33" spans="1:13" ht="21" customHeight="1" x14ac:dyDescent="0.15">
      <c r="A33" s="227"/>
      <c r="B33" s="227"/>
      <c r="C33" s="228"/>
      <c r="D33" s="229"/>
      <c r="E33" s="229"/>
      <c r="F33" s="229"/>
      <c r="G33" s="230"/>
      <c r="H33" s="218"/>
      <c r="I33" s="218"/>
      <c r="J33" s="218"/>
      <c r="K33" s="218"/>
      <c r="L33" s="218"/>
      <c r="M33" s="218"/>
    </row>
    <row r="34" spans="1:13" ht="13.5" customHeight="1" x14ac:dyDescent="0.15">
      <c r="A34" s="231"/>
      <c r="B34" s="231"/>
      <c r="C34" s="231"/>
    </row>
    <row r="35" spans="1:13" ht="13.5" customHeight="1" x14ac:dyDescent="0.15">
      <c r="A35" s="231"/>
      <c r="B35" s="231"/>
      <c r="C35" s="231"/>
    </row>
    <row r="36" spans="1:13" ht="13.5" customHeight="1" x14ac:dyDescent="0.15">
      <c r="A36" s="231"/>
      <c r="B36" s="231"/>
      <c r="C36" s="231"/>
    </row>
    <row r="37" spans="1:13" ht="13.5" customHeight="1" x14ac:dyDescent="0.15">
      <c r="A37" s="231"/>
      <c r="B37" s="231"/>
      <c r="C37" s="231"/>
    </row>
    <row r="38" spans="1:13" ht="13.5" customHeight="1" x14ac:dyDescent="0.15">
      <c r="A38" s="231"/>
      <c r="B38" s="231"/>
      <c r="C38" s="231"/>
    </row>
    <row r="39" spans="1:13" ht="13.5" customHeight="1" x14ac:dyDescent="0.15">
      <c r="A39" s="231"/>
      <c r="B39" s="231"/>
      <c r="C39" s="231"/>
    </row>
    <row r="40" spans="1:13" ht="13.5" customHeight="1" x14ac:dyDescent="0.15">
      <c r="A40" s="231"/>
      <c r="B40" s="231"/>
      <c r="C40" s="231"/>
    </row>
    <row r="41" spans="1:13" ht="13.5" customHeight="1" x14ac:dyDescent="0.15">
      <c r="A41" s="231"/>
      <c r="B41" s="231"/>
      <c r="C41" s="231"/>
    </row>
    <row r="42" spans="1:13" ht="13.5" customHeight="1" x14ac:dyDescent="0.15">
      <c r="A42" s="231"/>
      <c r="B42" s="231"/>
      <c r="C42" s="231"/>
    </row>
    <row r="43" spans="1:13" ht="13.5" customHeight="1" x14ac:dyDescent="0.15">
      <c r="A43" s="231"/>
      <c r="B43" s="231"/>
      <c r="C43" s="231"/>
    </row>
    <row r="44" spans="1:13" ht="13.5" customHeight="1" x14ac:dyDescent="0.15">
      <c r="A44" s="231"/>
      <c r="B44" s="231"/>
      <c r="C44" s="231"/>
    </row>
    <row r="45" spans="1:13" ht="13.5" customHeight="1" x14ac:dyDescent="0.15">
      <c r="A45" s="231"/>
      <c r="B45" s="231"/>
      <c r="C45" s="231"/>
    </row>
    <row r="46" spans="1:13" ht="13.5" customHeight="1" x14ac:dyDescent="0.15">
      <c r="A46" s="231"/>
      <c r="B46" s="231"/>
      <c r="C46" s="231"/>
    </row>
    <row r="47" spans="1:13" ht="13.5" customHeight="1" x14ac:dyDescent="0.15">
      <c r="A47" s="231"/>
      <c r="B47" s="231"/>
      <c r="C47" s="231"/>
    </row>
    <row r="48" spans="1:13" ht="13.5" customHeight="1" x14ac:dyDescent="0.15">
      <c r="A48" s="231"/>
      <c r="B48" s="231"/>
      <c r="C48" s="231"/>
    </row>
    <row r="49" spans="1:3" ht="13.5" customHeight="1" x14ac:dyDescent="0.15">
      <c r="A49" s="231"/>
      <c r="B49" s="231"/>
      <c r="C49" s="231"/>
    </row>
    <row r="50" spans="1:3" ht="13.5" customHeight="1" x14ac:dyDescent="0.15">
      <c r="A50" s="231"/>
      <c r="B50" s="231"/>
      <c r="C50" s="231"/>
    </row>
    <row r="51" spans="1:3" ht="13.5" customHeight="1" x14ac:dyDescent="0.15">
      <c r="A51" s="231"/>
      <c r="B51" s="231"/>
      <c r="C51" s="231"/>
    </row>
    <row r="52" spans="1:3" ht="13.5" customHeight="1" x14ac:dyDescent="0.15">
      <c r="A52" s="231"/>
      <c r="B52" s="231"/>
      <c r="C52" s="231"/>
    </row>
    <row r="53" spans="1:3" ht="13.5" customHeight="1" x14ac:dyDescent="0.15">
      <c r="A53" s="231"/>
      <c r="B53" s="231"/>
      <c r="C53" s="231"/>
    </row>
    <row r="54" spans="1:3" ht="13.5" customHeight="1" x14ac:dyDescent="0.15">
      <c r="A54" s="231"/>
      <c r="B54" s="231"/>
      <c r="C54" s="231"/>
    </row>
    <row r="55" spans="1:3" ht="13.5" customHeight="1" x14ac:dyDescent="0.15">
      <c r="A55" s="231"/>
      <c r="B55" s="231"/>
      <c r="C55" s="231"/>
    </row>
    <row r="56" spans="1:3" ht="13.5" customHeight="1" x14ac:dyDescent="0.15">
      <c r="A56" s="231"/>
      <c r="B56" s="231"/>
      <c r="C56" s="231"/>
    </row>
    <row r="105" spans="8:11" x14ac:dyDescent="0.15">
      <c r="H105" s="232"/>
      <c r="I105" s="232"/>
      <c r="J105" s="232"/>
      <c r="K105" s="232"/>
    </row>
  </sheetData>
  <sheetProtection formatCells="0" insertColumns="0" insertRows="0"/>
  <mergeCells count="28">
    <mergeCell ref="K21:L21"/>
    <mergeCell ref="K13:L13"/>
    <mergeCell ref="K28:L28"/>
    <mergeCell ref="K12:L12"/>
    <mergeCell ref="K20:L20"/>
    <mergeCell ref="K5:L5"/>
    <mergeCell ref="K8:L8"/>
    <mergeCell ref="K29:L29"/>
    <mergeCell ref="K10:L10"/>
    <mergeCell ref="K19:L19"/>
    <mergeCell ref="K24:L24"/>
    <mergeCell ref="K25:L25"/>
    <mergeCell ref="K26:L26"/>
    <mergeCell ref="K16:L16"/>
    <mergeCell ref="K17:L17"/>
    <mergeCell ref="K14:L14"/>
    <mergeCell ref="K22:L22"/>
    <mergeCell ref="K23:L23"/>
    <mergeCell ref="K18:L18"/>
    <mergeCell ref="K15:L15"/>
    <mergeCell ref="K27:L27"/>
    <mergeCell ref="A6:A7"/>
    <mergeCell ref="C6:C7"/>
    <mergeCell ref="K9:L9"/>
    <mergeCell ref="K11:L11"/>
    <mergeCell ref="B6:B7"/>
    <mergeCell ref="D6:I6"/>
    <mergeCell ref="K6:L7"/>
  </mergeCells>
  <phoneticPr fontId="3"/>
  <pageMargins left="0.98425196850393704" right="0.78740157480314965" top="0.98425196850393704" bottom="0.98425196850393704" header="0.51181102362204722" footer="0.51181102362204722"/>
  <pageSetup paperSize="9" scale="87" orientation="landscape" horizontalDpi="300" verticalDpi="300" r:id="rId1"/>
  <headerFooter scaleWithDoc="0" alignWithMargins="0">
    <oddFooter>&amp;C&amp;A</oddFooter>
  </headerFooter>
  <rowBreaks count="2" manualBreakCount="2">
    <brk id="56" max="11" man="1"/>
    <brk id="103" max="11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174BC-7BDB-4A1B-8378-8EE9102A72CA}">
  <dimension ref="A1:S85"/>
  <sheetViews>
    <sheetView view="pageBreakPreview" zoomScaleNormal="80" zoomScaleSheetLayoutView="100" workbookViewId="0">
      <selection sqref="A1:C1"/>
    </sheetView>
  </sheetViews>
  <sheetFormatPr defaultRowHeight="13.5" x14ac:dyDescent="0.15"/>
  <cols>
    <col min="1" max="1" width="29.375" customWidth="1"/>
    <col min="2" max="19" width="7.75" customWidth="1"/>
  </cols>
  <sheetData>
    <row r="1" spans="1:19" ht="17.25" customHeight="1" x14ac:dyDescent="0.15">
      <c r="A1" s="160" t="s">
        <v>500</v>
      </c>
      <c r="B1" s="160"/>
      <c r="C1" s="160"/>
    </row>
    <row r="2" spans="1:19" ht="14.25" x14ac:dyDescent="0.15">
      <c r="P2" s="106"/>
      <c r="Q2" s="106"/>
      <c r="R2" s="106"/>
      <c r="S2" s="107" t="s">
        <v>473</v>
      </c>
    </row>
    <row r="3" spans="1:19" x14ac:dyDescent="0.15">
      <c r="A3" s="137" t="s">
        <v>261</v>
      </c>
      <c r="B3" s="141" t="s">
        <v>4</v>
      </c>
      <c r="C3" s="142"/>
      <c r="D3" s="143"/>
      <c r="E3" s="141" t="s">
        <v>252</v>
      </c>
      <c r="F3" s="142"/>
      <c r="G3" s="143"/>
      <c r="H3" s="141" t="s">
        <v>256</v>
      </c>
      <c r="I3" s="142"/>
      <c r="J3" s="143"/>
      <c r="K3" s="141" t="s">
        <v>239</v>
      </c>
      <c r="L3" s="142"/>
      <c r="M3" s="143"/>
      <c r="N3" s="141" t="s">
        <v>243</v>
      </c>
      <c r="O3" s="142"/>
      <c r="P3" s="143"/>
      <c r="Q3" s="141" t="s">
        <v>247</v>
      </c>
      <c r="R3" s="142"/>
      <c r="S3" s="143"/>
    </row>
    <row r="4" spans="1:19" x14ac:dyDescent="0.15">
      <c r="A4" s="138"/>
      <c r="B4" s="1" t="s">
        <v>4</v>
      </c>
      <c r="C4" s="1" t="s">
        <v>5</v>
      </c>
      <c r="D4" s="1" t="s">
        <v>6</v>
      </c>
      <c r="E4" s="1" t="s">
        <v>4</v>
      </c>
      <c r="F4" s="1" t="s">
        <v>5</v>
      </c>
      <c r="G4" s="1" t="s">
        <v>6</v>
      </c>
      <c r="H4" s="1" t="s">
        <v>4</v>
      </c>
      <c r="I4" s="1" t="s">
        <v>5</v>
      </c>
      <c r="J4" s="1" t="s">
        <v>6</v>
      </c>
      <c r="K4" s="1" t="s">
        <v>4</v>
      </c>
      <c r="L4" s="1" t="s">
        <v>5</v>
      </c>
      <c r="M4" s="1" t="s">
        <v>6</v>
      </c>
      <c r="N4" s="1" t="s">
        <v>4</v>
      </c>
      <c r="O4" s="1" t="s">
        <v>5</v>
      </c>
      <c r="P4" s="1" t="s">
        <v>6</v>
      </c>
      <c r="Q4" s="1" t="s">
        <v>4</v>
      </c>
      <c r="R4" s="1" t="s">
        <v>5</v>
      </c>
      <c r="S4" s="1" t="s">
        <v>6</v>
      </c>
    </row>
    <row r="5" spans="1:19" ht="16.5" customHeight="1" x14ac:dyDescent="0.15">
      <c r="A5" s="2" t="s">
        <v>4</v>
      </c>
      <c r="B5" s="48">
        <f>SUM(C5:D5)</f>
        <v>44928</v>
      </c>
      <c r="C5" s="27">
        <f>SUM(C6,C9,C13,C28)</f>
        <v>25803</v>
      </c>
      <c r="D5" s="27">
        <f>SUM(D6,D9,D13,D28)</f>
        <v>19125</v>
      </c>
      <c r="E5" s="48">
        <f>SUM(F5:G5)</f>
        <v>612</v>
      </c>
      <c r="F5" s="27">
        <f>SUM(F6,F9,F13,F28)</f>
        <v>324</v>
      </c>
      <c r="G5" s="27">
        <f>SUM(G6,G9,G13,G28)</f>
        <v>288</v>
      </c>
      <c r="H5" s="48">
        <f>SUM(I5:J5)</f>
        <v>2647</v>
      </c>
      <c r="I5" s="27">
        <f>SUM(I6,I9,I13,I28)</f>
        <v>1410</v>
      </c>
      <c r="J5" s="27">
        <f>SUM(J6,J9,J13,J28)</f>
        <v>1237</v>
      </c>
      <c r="K5" s="48">
        <f>SUM(L5:M5)</f>
        <v>4043</v>
      </c>
      <c r="L5" s="27">
        <f>SUM(L6,L9,L13,L28)</f>
        <v>2294</v>
      </c>
      <c r="M5" s="27">
        <f>SUM(M6,M9,M13,M28)</f>
        <v>1749</v>
      </c>
      <c r="N5" s="48">
        <f>SUM(O5:P5)</f>
        <v>4813</v>
      </c>
      <c r="O5" s="27">
        <f>SUM(O6,O9,O13,O28)</f>
        <v>2926</v>
      </c>
      <c r="P5" s="27">
        <f>SUM(P6,P9,P13,P28)</f>
        <v>1887</v>
      </c>
      <c r="Q5" s="48">
        <f>SUM(R5:S5)</f>
        <v>5137</v>
      </c>
      <c r="R5" s="27">
        <f>SUM(R6,R9,R13,R28)</f>
        <v>3063</v>
      </c>
      <c r="S5" s="27">
        <f>SUM(S6,S9,S13,S28)</f>
        <v>2074</v>
      </c>
    </row>
    <row r="6" spans="1:19" ht="16.5" customHeight="1" x14ac:dyDescent="0.15">
      <c r="A6" s="49" t="s">
        <v>262</v>
      </c>
      <c r="B6" s="48">
        <f t="shared" ref="B6:S6" si="0">SUM(B7:B8)</f>
        <v>1924</v>
      </c>
      <c r="C6" s="48">
        <f t="shared" si="0"/>
        <v>1147</v>
      </c>
      <c r="D6" s="48">
        <f t="shared" si="0"/>
        <v>777</v>
      </c>
      <c r="E6" s="51">
        <f t="shared" si="0"/>
        <v>3</v>
      </c>
      <c r="F6" s="51">
        <f t="shared" si="0"/>
        <v>3</v>
      </c>
      <c r="G6" s="51">
        <f t="shared" si="0"/>
        <v>0</v>
      </c>
      <c r="H6" s="51">
        <f t="shared" si="0"/>
        <v>28</v>
      </c>
      <c r="I6" s="51">
        <f t="shared" si="0"/>
        <v>20</v>
      </c>
      <c r="J6" s="51">
        <f t="shared" si="0"/>
        <v>8</v>
      </c>
      <c r="K6" s="51">
        <f t="shared" si="0"/>
        <v>38</v>
      </c>
      <c r="L6" s="51">
        <f t="shared" si="0"/>
        <v>26</v>
      </c>
      <c r="M6" s="51">
        <f t="shared" si="0"/>
        <v>12</v>
      </c>
      <c r="N6" s="51">
        <f t="shared" si="0"/>
        <v>47</v>
      </c>
      <c r="O6" s="51">
        <f t="shared" si="0"/>
        <v>35</v>
      </c>
      <c r="P6" s="51">
        <f t="shared" si="0"/>
        <v>12</v>
      </c>
      <c r="Q6" s="51">
        <f t="shared" si="0"/>
        <v>85</v>
      </c>
      <c r="R6" s="51">
        <f t="shared" si="0"/>
        <v>63</v>
      </c>
      <c r="S6" s="51">
        <f t="shared" si="0"/>
        <v>22</v>
      </c>
    </row>
    <row r="7" spans="1:19" ht="16.5" customHeight="1" x14ac:dyDescent="0.15">
      <c r="A7" s="50" t="s">
        <v>301</v>
      </c>
      <c r="B7" s="48">
        <f>SUM(C7:D7)</f>
        <v>1907</v>
      </c>
      <c r="C7" s="70">
        <f>SUM(F7,I7,L7,O7,R7,C34,F34,I34,L34,O34,R34,C63,F63,I63,L63)</f>
        <v>1132</v>
      </c>
      <c r="D7" s="70">
        <f>SUM(G7,J7,M7,P7,S7,D34,G34,J34,M34,P34,S34,D63,G63,J63,M63)</f>
        <v>775</v>
      </c>
      <c r="E7" s="51">
        <f>SUM(F7:G7)</f>
        <v>3</v>
      </c>
      <c r="F7" s="51">
        <v>3</v>
      </c>
      <c r="G7" s="55">
        <v>0</v>
      </c>
      <c r="H7" s="52">
        <f>SUM(I7:J7)</f>
        <v>28</v>
      </c>
      <c r="I7" s="51">
        <v>20</v>
      </c>
      <c r="J7" s="51">
        <v>8</v>
      </c>
      <c r="K7" s="51">
        <f>SUM(L7:M7)</f>
        <v>37</v>
      </c>
      <c r="L7" s="51">
        <v>25</v>
      </c>
      <c r="M7" s="51">
        <v>12</v>
      </c>
      <c r="N7" s="51">
        <f t="shared" ref="N7:N28" si="1">SUM(O7:P7)</f>
        <v>44</v>
      </c>
      <c r="O7" s="51">
        <v>33</v>
      </c>
      <c r="P7" s="51">
        <v>11</v>
      </c>
      <c r="Q7" s="51">
        <f t="shared" ref="Q7:Q28" si="2">SUM(R7:S7)</f>
        <v>81</v>
      </c>
      <c r="R7" s="51">
        <v>59</v>
      </c>
      <c r="S7" s="51">
        <v>22</v>
      </c>
    </row>
    <row r="8" spans="1:19" ht="16.5" customHeight="1" x14ac:dyDescent="0.15">
      <c r="A8" s="50" t="s">
        <v>265</v>
      </c>
      <c r="B8" s="48">
        <f t="shared" ref="B8:B28" si="3">SUM(C8:D8)</f>
        <v>17</v>
      </c>
      <c r="C8" s="70">
        <f>SUM(F8,I8,L8,O8,R8,C35,F35,I35,L35,O35,R35,C64,F64,I64,L64)</f>
        <v>15</v>
      </c>
      <c r="D8" s="70">
        <f>SUM(G8,J8,M8,P8,S8,D35,G35,J35,M35,P35,S35,D64,G64,J64,M64)</f>
        <v>2</v>
      </c>
      <c r="E8" s="51">
        <f t="shared" ref="E8:E28" si="4">SUM(F8:G8)</f>
        <v>0</v>
      </c>
      <c r="F8" s="55">
        <v>0</v>
      </c>
      <c r="G8" s="55">
        <v>0</v>
      </c>
      <c r="H8" s="52">
        <f t="shared" ref="H8:H28" si="5">SUM(I8:J8)</f>
        <v>0</v>
      </c>
      <c r="I8" s="55">
        <v>0</v>
      </c>
      <c r="J8" s="55">
        <v>0</v>
      </c>
      <c r="K8" s="51">
        <f t="shared" ref="K8:K28" si="6">SUM(L8:M8)</f>
        <v>1</v>
      </c>
      <c r="L8" s="51">
        <v>1</v>
      </c>
      <c r="M8" s="55">
        <v>0</v>
      </c>
      <c r="N8" s="51">
        <f t="shared" si="1"/>
        <v>3</v>
      </c>
      <c r="O8" s="51">
        <v>2</v>
      </c>
      <c r="P8" s="52">
        <v>1</v>
      </c>
      <c r="Q8" s="51">
        <f t="shared" si="2"/>
        <v>4</v>
      </c>
      <c r="R8" s="52">
        <v>4</v>
      </c>
      <c r="S8" s="55">
        <v>0</v>
      </c>
    </row>
    <row r="9" spans="1:19" ht="16.5" customHeight="1" x14ac:dyDescent="0.15">
      <c r="A9" s="49" t="s">
        <v>266</v>
      </c>
      <c r="B9" s="48">
        <f>SUM(B10:B12)</f>
        <v>18127</v>
      </c>
      <c r="C9" s="48">
        <f>SUM(C10:C12)</f>
        <v>13301</v>
      </c>
      <c r="D9" s="48">
        <f>SUM(D10:D12)</f>
        <v>4826</v>
      </c>
      <c r="E9" s="51">
        <f>SUM(E10:E12)</f>
        <v>253</v>
      </c>
      <c r="F9" s="51">
        <f t="shared" ref="F9:S9" si="7">SUM(F10:F12)</f>
        <v>182</v>
      </c>
      <c r="G9" s="51">
        <f t="shared" si="7"/>
        <v>71</v>
      </c>
      <c r="H9" s="51">
        <f t="shared" si="7"/>
        <v>1088</v>
      </c>
      <c r="I9" s="51">
        <f t="shared" si="7"/>
        <v>775</v>
      </c>
      <c r="J9" s="51">
        <f t="shared" si="7"/>
        <v>313</v>
      </c>
      <c r="K9" s="51">
        <f t="shared" si="7"/>
        <v>1789</v>
      </c>
      <c r="L9" s="51">
        <f t="shared" si="7"/>
        <v>1309</v>
      </c>
      <c r="M9" s="51">
        <f t="shared" si="7"/>
        <v>480</v>
      </c>
      <c r="N9" s="51">
        <f t="shared" si="7"/>
        <v>2202</v>
      </c>
      <c r="O9" s="51">
        <f t="shared" si="7"/>
        <v>1689</v>
      </c>
      <c r="P9" s="51">
        <f t="shared" si="7"/>
        <v>513</v>
      </c>
      <c r="Q9" s="51">
        <f t="shared" si="7"/>
        <v>2307</v>
      </c>
      <c r="R9" s="51">
        <f t="shared" si="7"/>
        <v>1737</v>
      </c>
      <c r="S9" s="51">
        <f t="shared" si="7"/>
        <v>570</v>
      </c>
    </row>
    <row r="10" spans="1:19" ht="16.5" customHeight="1" x14ac:dyDescent="0.15">
      <c r="A10" s="2" t="s">
        <v>302</v>
      </c>
      <c r="B10" s="48">
        <f t="shared" si="3"/>
        <v>5</v>
      </c>
      <c r="C10" s="70">
        <f t="shared" ref="C10:D12" si="8">SUM(F10,I10,L10,O10,R10,C37,F37,I37,L37,O37,R37,C66,F66,I66,L66)</f>
        <v>4</v>
      </c>
      <c r="D10" s="70">
        <f t="shared" si="8"/>
        <v>1</v>
      </c>
      <c r="E10" s="51">
        <f t="shared" si="4"/>
        <v>0</v>
      </c>
      <c r="F10" s="55">
        <v>0</v>
      </c>
      <c r="G10" s="55">
        <v>0</v>
      </c>
      <c r="H10" s="52">
        <f t="shared" si="5"/>
        <v>0</v>
      </c>
      <c r="I10" s="55">
        <v>0</v>
      </c>
      <c r="J10" s="55">
        <v>0</v>
      </c>
      <c r="K10" s="51">
        <f t="shared" si="6"/>
        <v>0</v>
      </c>
      <c r="L10" s="55">
        <v>0</v>
      </c>
      <c r="M10" s="55">
        <v>0</v>
      </c>
      <c r="N10" s="51">
        <f t="shared" si="1"/>
        <v>0</v>
      </c>
      <c r="O10" s="55">
        <v>0</v>
      </c>
      <c r="P10" s="55">
        <v>0</v>
      </c>
      <c r="Q10" s="51">
        <f t="shared" si="2"/>
        <v>0</v>
      </c>
      <c r="R10" s="55">
        <v>0</v>
      </c>
      <c r="S10" s="55">
        <v>0</v>
      </c>
    </row>
    <row r="11" spans="1:19" ht="16.5" customHeight="1" x14ac:dyDescent="0.15">
      <c r="A11" s="2" t="s">
        <v>268</v>
      </c>
      <c r="B11" s="48">
        <f t="shared" si="3"/>
        <v>2706</v>
      </c>
      <c r="C11" s="70">
        <f t="shared" si="8"/>
        <v>2264</v>
      </c>
      <c r="D11" s="70">
        <f t="shared" si="8"/>
        <v>442</v>
      </c>
      <c r="E11" s="51">
        <f t="shared" si="4"/>
        <v>41</v>
      </c>
      <c r="F11" s="55">
        <v>39</v>
      </c>
      <c r="G11" s="56">
        <v>2</v>
      </c>
      <c r="H11" s="52">
        <f>SUM(I11:J11)</f>
        <v>94</v>
      </c>
      <c r="I11" s="56">
        <v>86</v>
      </c>
      <c r="J11" s="56">
        <v>8</v>
      </c>
      <c r="K11" s="51">
        <f t="shared" si="6"/>
        <v>144</v>
      </c>
      <c r="L11" s="56">
        <v>114</v>
      </c>
      <c r="M11" s="56">
        <v>30</v>
      </c>
      <c r="N11" s="51">
        <f t="shared" si="1"/>
        <v>227</v>
      </c>
      <c r="O11" s="56">
        <v>192</v>
      </c>
      <c r="P11" s="56">
        <v>35</v>
      </c>
      <c r="Q11" s="51">
        <f t="shared" si="2"/>
        <v>316</v>
      </c>
      <c r="R11" s="56">
        <v>265</v>
      </c>
      <c r="S11" s="56">
        <v>51</v>
      </c>
    </row>
    <row r="12" spans="1:19" ht="16.5" customHeight="1" x14ac:dyDescent="0.15">
      <c r="A12" s="2" t="s">
        <v>269</v>
      </c>
      <c r="B12" s="48">
        <f t="shared" si="3"/>
        <v>15416</v>
      </c>
      <c r="C12" s="70">
        <f t="shared" si="8"/>
        <v>11033</v>
      </c>
      <c r="D12" s="70">
        <f t="shared" si="8"/>
        <v>4383</v>
      </c>
      <c r="E12" s="51">
        <f t="shared" si="4"/>
        <v>212</v>
      </c>
      <c r="F12" s="57">
        <v>143</v>
      </c>
      <c r="G12" s="57">
        <v>69</v>
      </c>
      <c r="H12" s="52">
        <f t="shared" si="5"/>
        <v>994</v>
      </c>
      <c r="I12" s="57">
        <v>689</v>
      </c>
      <c r="J12" s="57">
        <v>305</v>
      </c>
      <c r="K12" s="51">
        <f t="shared" si="6"/>
        <v>1645</v>
      </c>
      <c r="L12" s="57">
        <v>1195</v>
      </c>
      <c r="M12" s="57">
        <v>450</v>
      </c>
      <c r="N12" s="51">
        <f t="shared" si="1"/>
        <v>1975</v>
      </c>
      <c r="O12" s="57">
        <v>1497</v>
      </c>
      <c r="P12" s="57">
        <v>478</v>
      </c>
      <c r="Q12" s="51">
        <f t="shared" si="2"/>
        <v>1991</v>
      </c>
      <c r="R12" s="57">
        <v>1472</v>
      </c>
      <c r="S12" s="57">
        <v>519</v>
      </c>
    </row>
    <row r="13" spans="1:19" ht="16.5" customHeight="1" x14ac:dyDescent="0.15">
      <c r="A13" s="49" t="s">
        <v>270</v>
      </c>
      <c r="B13" s="48">
        <f>SUM(B14:B27)</f>
        <v>23650</v>
      </c>
      <c r="C13" s="48">
        <f>SUM(C14:C27)</f>
        <v>10663</v>
      </c>
      <c r="D13" s="48">
        <f>SUM(D14:D27)</f>
        <v>12987</v>
      </c>
      <c r="E13" s="51">
        <f>SUM(E14:E27)</f>
        <v>316</v>
      </c>
      <c r="F13" s="51">
        <f t="shared" ref="F13:S13" si="9">SUM(F14:F27)</f>
        <v>119</v>
      </c>
      <c r="G13" s="51">
        <f t="shared" si="9"/>
        <v>197</v>
      </c>
      <c r="H13" s="51">
        <f t="shared" si="9"/>
        <v>1432</v>
      </c>
      <c r="I13" s="51">
        <f t="shared" si="9"/>
        <v>566</v>
      </c>
      <c r="J13" s="51">
        <f t="shared" si="9"/>
        <v>866</v>
      </c>
      <c r="K13" s="51">
        <f t="shared" si="9"/>
        <v>2069</v>
      </c>
      <c r="L13" s="51">
        <f t="shared" si="9"/>
        <v>881</v>
      </c>
      <c r="M13" s="51">
        <f t="shared" si="9"/>
        <v>1188</v>
      </c>
      <c r="N13" s="51">
        <f t="shared" si="9"/>
        <v>2375</v>
      </c>
      <c r="O13" s="51">
        <f t="shared" si="9"/>
        <v>1090</v>
      </c>
      <c r="P13" s="51">
        <f t="shared" si="9"/>
        <v>1285</v>
      </c>
      <c r="Q13" s="51">
        <f t="shared" si="9"/>
        <v>2572</v>
      </c>
      <c r="R13" s="51">
        <f t="shared" si="9"/>
        <v>1170</v>
      </c>
      <c r="S13" s="51">
        <f t="shared" si="9"/>
        <v>1402</v>
      </c>
    </row>
    <row r="14" spans="1:19" ht="16.5" customHeight="1" x14ac:dyDescent="0.15">
      <c r="A14" s="58" t="s">
        <v>303</v>
      </c>
      <c r="B14" s="48">
        <f t="shared" si="3"/>
        <v>124</v>
      </c>
      <c r="C14" s="70">
        <f t="shared" ref="C14:D28" si="10">SUM(F14,I14,L14,O14,R14,C41,F41,I41,L41,O41,R41,C70,F70,I70,L70)</f>
        <v>100</v>
      </c>
      <c r="D14" s="70">
        <f t="shared" si="10"/>
        <v>24</v>
      </c>
      <c r="E14" s="51">
        <f t="shared" si="4"/>
        <v>0</v>
      </c>
      <c r="F14" s="55">
        <v>0</v>
      </c>
      <c r="G14" s="55">
        <v>0</v>
      </c>
      <c r="H14" s="52">
        <f t="shared" si="5"/>
        <v>8</v>
      </c>
      <c r="I14" s="57">
        <v>5</v>
      </c>
      <c r="J14" s="59">
        <v>3</v>
      </c>
      <c r="K14" s="51">
        <f t="shared" si="6"/>
        <v>6</v>
      </c>
      <c r="L14" s="57">
        <v>4</v>
      </c>
      <c r="M14" s="57">
        <v>2</v>
      </c>
      <c r="N14" s="51">
        <f t="shared" si="1"/>
        <v>7</v>
      </c>
      <c r="O14" s="57">
        <v>5</v>
      </c>
      <c r="P14" s="57">
        <v>2</v>
      </c>
      <c r="Q14" s="51">
        <f t="shared" si="2"/>
        <v>12</v>
      </c>
      <c r="R14" s="57">
        <v>11</v>
      </c>
      <c r="S14" s="57">
        <v>1</v>
      </c>
    </row>
    <row r="15" spans="1:19" ht="16.5" customHeight="1" x14ac:dyDescent="0.15">
      <c r="A15" s="2" t="s">
        <v>272</v>
      </c>
      <c r="B15" s="48">
        <f t="shared" si="3"/>
        <v>287</v>
      </c>
      <c r="C15" s="70">
        <f t="shared" si="10"/>
        <v>214</v>
      </c>
      <c r="D15" s="70">
        <f t="shared" si="10"/>
        <v>73</v>
      </c>
      <c r="E15" s="51">
        <f t="shared" si="4"/>
        <v>0</v>
      </c>
      <c r="F15" s="55">
        <v>0</v>
      </c>
      <c r="G15" s="55">
        <v>0</v>
      </c>
      <c r="H15" s="52">
        <f t="shared" si="5"/>
        <v>11</v>
      </c>
      <c r="I15" s="56">
        <v>6</v>
      </c>
      <c r="J15" s="56">
        <v>5</v>
      </c>
      <c r="K15" s="51">
        <f t="shared" si="6"/>
        <v>31</v>
      </c>
      <c r="L15" s="56">
        <v>18</v>
      </c>
      <c r="M15" s="56">
        <v>13</v>
      </c>
      <c r="N15" s="51">
        <f t="shared" si="1"/>
        <v>49</v>
      </c>
      <c r="O15" s="56">
        <v>30</v>
      </c>
      <c r="P15" s="56">
        <v>19</v>
      </c>
      <c r="Q15" s="51">
        <f t="shared" si="2"/>
        <v>49</v>
      </c>
      <c r="R15" s="56">
        <v>38</v>
      </c>
      <c r="S15" s="56">
        <v>11</v>
      </c>
    </row>
    <row r="16" spans="1:19" ht="16.5" customHeight="1" x14ac:dyDescent="0.15">
      <c r="A16" s="2" t="s">
        <v>288</v>
      </c>
      <c r="B16" s="48">
        <f t="shared" si="3"/>
        <v>3234</v>
      </c>
      <c r="C16" s="70">
        <f t="shared" si="10"/>
        <v>2203</v>
      </c>
      <c r="D16" s="70">
        <f t="shared" si="10"/>
        <v>1031</v>
      </c>
      <c r="E16" s="51">
        <f t="shared" si="4"/>
        <v>30</v>
      </c>
      <c r="F16" s="60">
        <v>18</v>
      </c>
      <c r="G16" s="56">
        <v>12</v>
      </c>
      <c r="H16" s="52">
        <f t="shared" si="5"/>
        <v>113</v>
      </c>
      <c r="I16" s="56">
        <v>70</v>
      </c>
      <c r="J16" s="56">
        <v>43</v>
      </c>
      <c r="K16" s="51">
        <f t="shared" si="6"/>
        <v>197</v>
      </c>
      <c r="L16" s="56">
        <v>122</v>
      </c>
      <c r="M16" s="56">
        <v>75</v>
      </c>
      <c r="N16" s="51">
        <f t="shared" si="1"/>
        <v>321</v>
      </c>
      <c r="O16" s="56">
        <v>220</v>
      </c>
      <c r="P16" s="56">
        <v>101</v>
      </c>
      <c r="Q16" s="51">
        <f t="shared" si="2"/>
        <v>385</v>
      </c>
      <c r="R16" s="56">
        <v>258</v>
      </c>
      <c r="S16" s="56">
        <v>127</v>
      </c>
    </row>
    <row r="17" spans="1:19" ht="16.5" customHeight="1" x14ac:dyDescent="0.15">
      <c r="A17" s="64" t="s">
        <v>289</v>
      </c>
      <c r="B17" s="48">
        <f t="shared" si="3"/>
        <v>5622</v>
      </c>
      <c r="C17" s="70">
        <f t="shared" si="10"/>
        <v>2395</v>
      </c>
      <c r="D17" s="70">
        <f t="shared" si="10"/>
        <v>3227</v>
      </c>
      <c r="E17" s="51">
        <f t="shared" si="4"/>
        <v>114</v>
      </c>
      <c r="F17" s="56">
        <v>46</v>
      </c>
      <c r="G17" s="56">
        <v>68</v>
      </c>
      <c r="H17" s="52">
        <f t="shared" si="5"/>
        <v>336</v>
      </c>
      <c r="I17" s="56">
        <v>155</v>
      </c>
      <c r="J17" s="56">
        <v>181</v>
      </c>
      <c r="K17" s="51">
        <f t="shared" si="6"/>
        <v>486</v>
      </c>
      <c r="L17" s="56">
        <v>230</v>
      </c>
      <c r="M17" s="56">
        <v>256</v>
      </c>
      <c r="N17" s="51">
        <f t="shared" si="1"/>
        <v>545</v>
      </c>
      <c r="O17" s="56">
        <v>266</v>
      </c>
      <c r="P17" s="56">
        <v>279</v>
      </c>
      <c r="Q17" s="51">
        <f t="shared" si="2"/>
        <v>564</v>
      </c>
      <c r="R17" s="56">
        <v>272</v>
      </c>
      <c r="S17" s="56">
        <v>292</v>
      </c>
    </row>
    <row r="18" spans="1:19" ht="16.5" customHeight="1" x14ac:dyDescent="0.15">
      <c r="A18" s="2" t="s">
        <v>290</v>
      </c>
      <c r="B18" s="48">
        <f t="shared" si="3"/>
        <v>667</v>
      </c>
      <c r="C18" s="70">
        <f t="shared" si="10"/>
        <v>265</v>
      </c>
      <c r="D18" s="70">
        <f t="shared" si="10"/>
        <v>402</v>
      </c>
      <c r="E18" s="51">
        <f t="shared" si="4"/>
        <v>4</v>
      </c>
      <c r="F18" s="55">
        <v>0</v>
      </c>
      <c r="G18" s="56">
        <v>4</v>
      </c>
      <c r="H18" s="52">
        <f t="shared" si="5"/>
        <v>37</v>
      </c>
      <c r="I18" s="56">
        <v>14</v>
      </c>
      <c r="J18" s="56">
        <v>23</v>
      </c>
      <c r="K18" s="51">
        <f t="shared" si="6"/>
        <v>77</v>
      </c>
      <c r="L18" s="56">
        <v>24</v>
      </c>
      <c r="M18" s="56">
        <v>53</v>
      </c>
      <c r="N18" s="51">
        <f t="shared" si="1"/>
        <v>61</v>
      </c>
      <c r="O18" s="56">
        <v>21</v>
      </c>
      <c r="P18" s="56">
        <v>40</v>
      </c>
      <c r="Q18" s="51">
        <f t="shared" si="2"/>
        <v>72</v>
      </c>
      <c r="R18" s="56">
        <v>31</v>
      </c>
      <c r="S18" s="56">
        <v>41</v>
      </c>
    </row>
    <row r="19" spans="1:19" ht="16.5" customHeight="1" x14ac:dyDescent="0.15">
      <c r="A19" s="2" t="s">
        <v>291</v>
      </c>
      <c r="B19" s="48">
        <f t="shared" si="3"/>
        <v>430</v>
      </c>
      <c r="C19" s="70">
        <f t="shared" si="10"/>
        <v>238</v>
      </c>
      <c r="D19" s="70">
        <f t="shared" si="10"/>
        <v>192</v>
      </c>
      <c r="E19" s="51">
        <f t="shared" si="4"/>
        <v>9</v>
      </c>
      <c r="F19" s="52">
        <v>2</v>
      </c>
      <c r="G19" s="51">
        <v>7</v>
      </c>
      <c r="H19" s="52">
        <f t="shared" si="5"/>
        <v>19</v>
      </c>
      <c r="I19" s="51">
        <v>7</v>
      </c>
      <c r="J19" s="51">
        <v>12</v>
      </c>
      <c r="K19" s="51">
        <f t="shared" si="6"/>
        <v>27</v>
      </c>
      <c r="L19" s="51">
        <v>17</v>
      </c>
      <c r="M19" s="51">
        <v>10</v>
      </c>
      <c r="N19" s="51">
        <f t="shared" si="1"/>
        <v>38</v>
      </c>
      <c r="O19" s="51">
        <v>21</v>
      </c>
      <c r="P19" s="51">
        <v>17</v>
      </c>
      <c r="Q19" s="51">
        <f t="shared" si="2"/>
        <v>43</v>
      </c>
      <c r="R19" s="51">
        <v>22</v>
      </c>
      <c r="S19" s="51">
        <v>21</v>
      </c>
    </row>
    <row r="20" spans="1:19" ht="16.5" customHeight="1" x14ac:dyDescent="0.15">
      <c r="A20" s="65" t="s">
        <v>304</v>
      </c>
      <c r="B20" s="48">
        <f t="shared" si="3"/>
        <v>830</v>
      </c>
      <c r="C20" s="70">
        <f t="shared" si="10"/>
        <v>530</v>
      </c>
      <c r="D20" s="70">
        <f t="shared" si="10"/>
        <v>300</v>
      </c>
      <c r="E20" s="51">
        <f t="shared" si="4"/>
        <v>3</v>
      </c>
      <c r="F20" s="52">
        <v>1</v>
      </c>
      <c r="G20" s="51">
        <v>2</v>
      </c>
      <c r="H20" s="52">
        <f t="shared" si="5"/>
        <v>36</v>
      </c>
      <c r="I20" s="51">
        <v>16</v>
      </c>
      <c r="J20" s="51">
        <v>20</v>
      </c>
      <c r="K20" s="51">
        <f t="shared" si="6"/>
        <v>65</v>
      </c>
      <c r="L20" s="51">
        <v>39</v>
      </c>
      <c r="M20" s="51">
        <v>26</v>
      </c>
      <c r="N20" s="51">
        <f t="shared" si="1"/>
        <v>89</v>
      </c>
      <c r="O20" s="51">
        <v>53</v>
      </c>
      <c r="P20" s="51">
        <v>36</v>
      </c>
      <c r="Q20" s="51">
        <f t="shared" si="2"/>
        <v>113</v>
      </c>
      <c r="R20" s="51">
        <v>62</v>
      </c>
      <c r="S20" s="51">
        <v>51</v>
      </c>
    </row>
    <row r="21" spans="1:19" ht="16.5" customHeight="1" x14ac:dyDescent="0.15">
      <c r="A21" s="65" t="s">
        <v>293</v>
      </c>
      <c r="B21" s="48">
        <f t="shared" si="3"/>
        <v>1908</v>
      </c>
      <c r="C21" s="70">
        <f t="shared" si="10"/>
        <v>573</v>
      </c>
      <c r="D21" s="70">
        <f t="shared" si="10"/>
        <v>1335</v>
      </c>
      <c r="E21" s="51">
        <f t="shared" si="4"/>
        <v>84</v>
      </c>
      <c r="F21" s="52">
        <v>33</v>
      </c>
      <c r="G21" s="51">
        <v>51</v>
      </c>
      <c r="H21" s="52">
        <f t="shared" si="5"/>
        <v>172</v>
      </c>
      <c r="I21" s="51">
        <v>64</v>
      </c>
      <c r="J21" s="51">
        <v>108</v>
      </c>
      <c r="K21" s="51">
        <f t="shared" si="6"/>
        <v>117</v>
      </c>
      <c r="L21" s="51">
        <v>37</v>
      </c>
      <c r="M21" s="51">
        <v>80</v>
      </c>
      <c r="N21" s="51">
        <f t="shared" si="1"/>
        <v>167</v>
      </c>
      <c r="O21" s="51">
        <v>51</v>
      </c>
      <c r="P21" s="51">
        <v>116</v>
      </c>
      <c r="Q21" s="51">
        <f t="shared" si="2"/>
        <v>182</v>
      </c>
      <c r="R21" s="51">
        <v>62</v>
      </c>
      <c r="S21" s="51">
        <v>120</v>
      </c>
    </row>
    <row r="22" spans="1:19" ht="16.5" customHeight="1" x14ac:dyDescent="0.15">
      <c r="A22" s="65" t="s">
        <v>305</v>
      </c>
      <c r="B22" s="48">
        <f t="shared" si="3"/>
        <v>1487</v>
      </c>
      <c r="C22" s="70">
        <f t="shared" si="10"/>
        <v>539</v>
      </c>
      <c r="D22" s="70">
        <f t="shared" si="10"/>
        <v>948</v>
      </c>
      <c r="E22" s="51">
        <f t="shared" si="4"/>
        <v>24</v>
      </c>
      <c r="F22" s="52">
        <v>4</v>
      </c>
      <c r="G22" s="51">
        <v>20</v>
      </c>
      <c r="H22" s="52">
        <f t="shared" si="5"/>
        <v>127</v>
      </c>
      <c r="I22" s="51">
        <v>46</v>
      </c>
      <c r="J22" s="51">
        <v>81</v>
      </c>
      <c r="K22" s="51">
        <f t="shared" si="6"/>
        <v>152</v>
      </c>
      <c r="L22" s="51">
        <v>51</v>
      </c>
      <c r="M22" s="51">
        <v>101</v>
      </c>
      <c r="N22" s="51">
        <f t="shared" si="1"/>
        <v>165</v>
      </c>
      <c r="O22" s="51">
        <v>70</v>
      </c>
      <c r="P22" s="51">
        <v>95</v>
      </c>
      <c r="Q22" s="51">
        <f t="shared" si="2"/>
        <v>167</v>
      </c>
      <c r="R22" s="51">
        <v>60</v>
      </c>
      <c r="S22" s="51">
        <v>107</v>
      </c>
    </row>
    <row r="23" spans="1:19" ht="16.5" customHeight="1" x14ac:dyDescent="0.15">
      <c r="A23" s="2" t="s">
        <v>278</v>
      </c>
      <c r="B23" s="48">
        <f t="shared" si="3"/>
        <v>1609</v>
      </c>
      <c r="C23" s="70">
        <f t="shared" si="10"/>
        <v>604</v>
      </c>
      <c r="D23" s="70">
        <f t="shared" si="10"/>
        <v>1005</v>
      </c>
      <c r="E23" s="51">
        <f t="shared" si="4"/>
        <v>8</v>
      </c>
      <c r="F23" s="56">
        <v>2</v>
      </c>
      <c r="G23" s="56">
        <v>6</v>
      </c>
      <c r="H23" s="52">
        <f t="shared" si="5"/>
        <v>106</v>
      </c>
      <c r="I23" s="56">
        <v>35</v>
      </c>
      <c r="J23" s="56">
        <v>71</v>
      </c>
      <c r="K23" s="51">
        <f t="shared" si="6"/>
        <v>173</v>
      </c>
      <c r="L23" s="56">
        <v>62</v>
      </c>
      <c r="M23" s="56">
        <v>111</v>
      </c>
      <c r="N23" s="51">
        <f t="shared" si="1"/>
        <v>164</v>
      </c>
      <c r="O23" s="56">
        <v>69</v>
      </c>
      <c r="P23" s="56">
        <v>95</v>
      </c>
      <c r="Q23" s="51">
        <f t="shared" si="2"/>
        <v>155</v>
      </c>
      <c r="R23" s="56">
        <v>44</v>
      </c>
      <c r="S23" s="56">
        <v>111</v>
      </c>
    </row>
    <row r="24" spans="1:19" ht="16.5" customHeight="1" x14ac:dyDescent="0.15">
      <c r="A24" s="50" t="s">
        <v>306</v>
      </c>
      <c r="B24" s="48">
        <f t="shared" si="3"/>
        <v>3924</v>
      </c>
      <c r="C24" s="70">
        <f t="shared" si="10"/>
        <v>815</v>
      </c>
      <c r="D24" s="70">
        <f t="shared" si="10"/>
        <v>3109</v>
      </c>
      <c r="E24" s="51">
        <f t="shared" si="4"/>
        <v>28</v>
      </c>
      <c r="F24" s="56">
        <v>5</v>
      </c>
      <c r="G24" s="56">
        <v>23</v>
      </c>
      <c r="H24" s="52">
        <f t="shared" si="5"/>
        <v>332</v>
      </c>
      <c r="I24" s="56">
        <v>57</v>
      </c>
      <c r="J24" s="56">
        <v>275</v>
      </c>
      <c r="K24" s="51">
        <f t="shared" si="6"/>
        <v>458</v>
      </c>
      <c r="L24" s="56">
        <v>100</v>
      </c>
      <c r="M24" s="56">
        <v>358</v>
      </c>
      <c r="N24" s="51">
        <f t="shared" si="1"/>
        <v>481</v>
      </c>
      <c r="O24" s="56">
        <v>104</v>
      </c>
      <c r="P24" s="56">
        <v>377</v>
      </c>
      <c r="Q24" s="51">
        <f t="shared" si="2"/>
        <v>457</v>
      </c>
      <c r="R24" s="56">
        <v>87</v>
      </c>
      <c r="S24" s="56">
        <v>370</v>
      </c>
    </row>
    <row r="25" spans="1:19" ht="16.5" customHeight="1" x14ac:dyDescent="0.15">
      <c r="A25" s="2" t="s">
        <v>280</v>
      </c>
      <c r="B25" s="48">
        <f t="shared" si="3"/>
        <v>399</v>
      </c>
      <c r="C25" s="70">
        <f t="shared" si="10"/>
        <v>243</v>
      </c>
      <c r="D25" s="70">
        <f t="shared" si="10"/>
        <v>156</v>
      </c>
      <c r="E25" s="51">
        <f t="shared" si="4"/>
        <v>2</v>
      </c>
      <c r="F25" s="56">
        <v>1</v>
      </c>
      <c r="G25" s="60">
        <v>1</v>
      </c>
      <c r="H25" s="52">
        <f t="shared" si="5"/>
        <v>21</v>
      </c>
      <c r="I25" s="56">
        <v>13</v>
      </c>
      <c r="J25" s="56">
        <v>8</v>
      </c>
      <c r="K25" s="51">
        <f t="shared" si="6"/>
        <v>45</v>
      </c>
      <c r="L25" s="56">
        <v>23</v>
      </c>
      <c r="M25" s="56">
        <v>22</v>
      </c>
      <c r="N25" s="51">
        <f t="shared" si="1"/>
        <v>46</v>
      </c>
      <c r="O25" s="56">
        <v>27</v>
      </c>
      <c r="P25" s="56">
        <v>19</v>
      </c>
      <c r="Q25" s="51">
        <f t="shared" si="2"/>
        <v>44</v>
      </c>
      <c r="R25" s="56">
        <v>26</v>
      </c>
      <c r="S25" s="56">
        <v>18</v>
      </c>
    </row>
    <row r="26" spans="1:19" ht="16.5" customHeight="1" x14ac:dyDescent="0.15">
      <c r="A26" s="65" t="s">
        <v>296</v>
      </c>
      <c r="B26" s="48">
        <f t="shared" si="3"/>
        <v>2133</v>
      </c>
      <c r="C26" s="70">
        <f t="shared" si="10"/>
        <v>1277</v>
      </c>
      <c r="D26" s="70">
        <f t="shared" si="10"/>
        <v>856</v>
      </c>
      <c r="E26" s="51">
        <f t="shared" si="4"/>
        <v>8</v>
      </c>
      <c r="F26" s="56">
        <v>5</v>
      </c>
      <c r="G26" s="56">
        <v>3</v>
      </c>
      <c r="H26" s="52">
        <f t="shared" si="5"/>
        <v>67</v>
      </c>
      <c r="I26" s="56">
        <v>45</v>
      </c>
      <c r="J26" s="56">
        <v>22</v>
      </c>
      <c r="K26" s="51">
        <f t="shared" si="6"/>
        <v>123</v>
      </c>
      <c r="L26" s="56">
        <v>83</v>
      </c>
      <c r="M26" s="56">
        <v>40</v>
      </c>
      <c r="N26" s="51">
        <f t="shared" si="1"/>
        <v>163</v>
      </c>
      <c r="O26" s="56">
        <v>99</v>
      </c>
      <c r="P26" s="56">
        <v>64</v>
      </c>
      <c r="Q26" s="51">
        <f t="shared" si="2"/>
        <v>214</v>
      </c>
      <c r="R26" s="56">
        <v>127</v>
      </c>
      <c r="S26" s="56">
        <v>87</v>
      </c>
    </row>
    <row r="27" spans="1:19" ht="16.5" customHeight="1" x14ac:dyDescent="0.15">
      <c r="A27" s="2" t="s">
        <v>307</v>
      </c>
      <c r="B27" s="48">
        <f t="shared" si="3"/>
        <v>996</v>
      </c>
      <c r="C27" s="70">
        <f t="shared" si="10"/>
        <v>667</v>
      </c>
      <c r="D27" s="70">
        <f t="shared" si="10"/>
        <v>329</v>
      </c>
      <c r="E27" s="51">
        <f t="shared" si="4"/>
        <v>2</v>
      </c>
      <c r="F27" s="51">
        <v>2</v>
      </c>
      <c r="G27" s="51" t="s">
        <v>308</v>
      </c>
      <c r="H27" s="52">
        <f t="shared" si="5"/>
        <v>47</v>
      </c>
      <c r="I27" s="51">
        <v>33</v>
      </c>
      <c r="J27" s="51">
        <v>14</v>
      </c>
      <c r="K27" s="51">
        <f t="shared" si="6"/>
        <v>112</v>
      </c>
      <c r="L27" s="51">
        <v>71</v>
      </c>
      <c r="M27" s="51">
        <v>41</v>
      </c>
      <c r="N27" s="51">
        <f t="shared" si="1"/>
        <v>79</v>
      </c>
      <c r="O27" s="51">
        <v>54</v>
      </c>
      <c r="P27" s="51">
        <v>25</v>
      </c>
      <c r="Q27" s="51">
        <f t="shared" si="2"/>
        <v>115</v>
      </c>
      <c r="R27" s="51">
        <v>70</v>
      </c>
      <c r="S27" s="51">
        <v>45</v>
      </c>
    </row>
    <row r="28" spans="1:19" ht="16.5" customHeight="1" x14ac:dyDescent="0.15">
      <c r="A28" s="49" t="s">
        <v>283</v>
      </c>
      <c r="B28" s="48">
        <f t="shared" si="3"/>
        <v>1227</v>
      </c>
      <c r="C28" s="70">
        <f t="shared" si="10"/>
        <v>692</v>
      </c>
      <c r="D28" s="70">
        <f t="shared" si="10"/>
        <v>535</v>
      </c>
      <c r="E28" s="51">
        <f t="shared" si="4"/>
        <v>40</v>
      </c>
      <c r="F28" s="51">
        <v>20</v>
      </c>
      <c r="G28" s="51">
        <v>20</v>
      </c>
      <c r="H28" s="52">
        <f t="shared" si="5"/>
        <v>99</v>
      </c>
      <c r="I28" s="51">
        <v>49</v>
      </c>
      <c r="J28" s="51">
        <v>50</v>
      </c>
      <c r="K28" s="51">
        <f t="shared" si="6"/>
        <v>147</v>
      </c>
      <c r="L28" s="51">
        <v>78</v>
      </c>
      <c r="M28" s="51">
        <v>69</v>
      </c>
      <c r="N28" s="51">
        <f t="shared" si="1"/>
        <v>189</v>
      </c>
      <c r="O28" s="51">
        <v>112</v>
      </c>
      <c r="P28" s="51">
        <v>77</v>
      </c>
      <c r="Q28" s="51">
        <f t="shared" si="2"/>
        <v>173</v>
      </c>
      <c r="R28" s="51">
        <v>93</v>
      </c>
      <c r="S28" s="51">
        <v>80</v>
      </c>
    </row>
    <row r="29" spans="1:19" ht="16.5" customHeight="1" x14ac:dyDescent="0.15"/>
    <row r="30" spans="1:19" ht="16.5" customHeight="1" x14ac:dyDescent="0.15">
      <c r="A30" s="137" t="s">
        <v>261</v>
      </c>
      <c r="B30" s="141" t="s">
        <v>251</v>
      </c>
      <c r="C30" s="142"/>
      <c r="D30" s="143"/>
      <c r="E30" s="141" t="s">
        <v>255</v>
      </c>
      <c r="F30" s="142"/>
      <c r="G30" s="143"/>
      <c r="H30" s="141" t="s">
        <v>260</v>
      </c>
      <c r="I30" s="142"/>
      <c r="J30" s="143"/>
      <c r="K30" s="141" t="s">
        <v>242</v>
      </c>
      <c r="L30" s="142"/>
      <c r="M30" s="143"/>
      <c r="N30" s="141" t="s">
        <v>246</v>
      </c>
      <c r="O30" s="142"/>
      <c r="P30" s="143"/>
      <c r="Q30" s="141" t="s">
        <v>250</v>
      </c>
      <c r="R30" s="142"/>
      <c r="S30" s="143"/>
    </row>
    <row r="31" spans="1:19" ht="16.5" customHeight="1" x14ac:dyDescent="0.15">
      <c r="A31" s="138"/>
      <c r="B31" s="1" t="s">
        <v>4</v>
      </c>
      <c r="C31" s="1" t="s">
        <v>5</v>
      </c>
      <c r="D31" s="1" t="s">
        <v>6</v>
      </c>
      <c r="E31" s="1" t="s">
        <v>4</v>
      </c>
      <c r="F31" s="1" t="s">
        <v>5</v>
      </c>
      <c r="G31" s="1" t="s">
        <v>6</v>
      </c>
      <c r="H31" s="1" t="s">
        <v>4</v>
      </c>
      <c r="I31" s="1" t="s">
        <v>5</v>
      </c>
      <c r="J31" s="1" t="s">
        <v>6</v>
      </c>
      <c r="K31" s="1" t="s">
        <v>4</v>
      </c>
      <c r="L31" s="1" t="s">
        <v>5</v>
      </c>
      <c r="M31" s="1" t="s">
        <v>6</v>
      </c>
      <c r="N31" s="1" t="s">
        <v>4</v>
      </c>
      <c r="O31" s="1" t="s">
        <v>5</v>
      </c>
      <c r="P31" s="1" t="s">
        <v>6</v>
      </c>
      <c r="Q31" s="1" t="s">
        <v>4</v>
      </c>
      <c r="R31" s="1" t="s">
        <v>5</v>
      </c>
      <c r="S31" s="1" t="s">
        <v>6</v>
      </c>
    </row>
    <row r="32" spans="1:19" ht="16.5" customHeight="1" x14ac:dyDescent="0.15">
      <c r="A32" s="2" t="s">
        <v>4</v>
      </c>
      <c r="B32" s="48">
        <f>SUM(C32:D32)</f>
        <v>5648</v>
      </c>
      <c r="C32" s="27">
        <f>SUM(C33,C36,C40,C55)</f>
        <v>3188</v>
      </c>
      <c r="D32" s="27">
        <f>SUM(D33,D36,D40,D55)</f>
        <v>2460</v>
      </c>
      <c r="E32" s="48">
        <f>SUM(F32:G32)</f>
        <v>4636</v>
      </c>
      <c r="F32" s="27">
        <f>SUM(F33,F36,F40,F55)</f>
        <v>2620</v>
      </c>
      <c r="G32" s="27">
        <f>SUM(G33,G36,G40,G55)</f>
        <v>2016</v>
      </c>
      <c r="H32" s="48">
        <f>SUM(I32:J32)</f>
        <v>4279</v>
      </c>
      <c r="I32" s="27">
        <f>SUM(I33,I36,I40,I55)</f>
        <v>2346</v>
      </c>
      <c r="J32" s="27">
        <f>SUM(J33,J36,J40,J55)</f>
        <v>1933</v>
      </c>
      <c r="K32" s="48">
        <f>SUM(L32:M32)</f>
        <v>4430</v>
      </c>
      <c r="L32" s="27">
        <f>SUM(L33,L36,L40,L55)</f>
        <v>2497</v>
      </c>
      <c r="M32" s="27">
        <f>SUM(M33,M36,M40,M55)</f>
        <v>1933</v>
      </c>
      <c r="N32" s="48">
        <f>SUM(O32:P32)</f>
        <v>3865</v>
      </c>
      <c r="O32" s="27">
        <f>SUM(O33,O36,O40,O55)</f>
        <v>2267</v>
      </c>
      <c r="P32" s="27">
        <f>SUM(P33,P36,P40,P55)</f>
        <v>1598</v>
      </c>
      <c r="Q32" s="48">
        <f>SUM(R32:S32)</f>
        <v>2704</v>
      </c>
      <c r="R32" s="27">
        <f>SUM(R33,R36,R40,R55)</f>
        <v>1622</v>
      </c>
      <c r="S32" s="27">
        <f>SUM(S33,S36,S40,S55)</f>
        <v>1082</v>
      </c>
    </row>
    <row r="33" spans="1:19" ht="16.5" customHeight="1" x14ac:dyDescent="0.15">
      <c r="A33" s="49" t="s">
        <v>262</v>
      </c>
      <c r="B33" s="48">
        <f t="shared" ref="B33:S33" si="11">SUM(B34:B35)</f>
        <v>116</v>
      </c>
      <c r="C33" s="51">
        <f t="shared" si="11"/>
        <v>84</v>
      </c>
      <c r="D33" s="51">
        <f t="shared" si="11"/>
        <v>32</v>
      </c>
      <c r="E33" s="48">
        <f t="shared" si="11"/>
        <v>87</v>
      </c>
      <c r="F33" s="51">
        <f t="shared" si="11"/>
        <v>57</v>
      </c>
      <c r="G33" s="51">
        <f t="shared" si="11"/>
        <v>30</v>
      </c>
      <c r="H33" s="48">
        <f t="shared" si="11"/>
        <v>111</v>
      </c>
      <c r="I33" s="51">
        <f t="shared" si="11"/>
        <v>59</v>
      </c>
      <c r="J33" s="51">
        <f t="shared" si="11"/>
        <v>52</v>
      </c>
      <c r="K33" s="48">
        <f t="shared" si="11"/>
        <v>176</v>
      </c>
      <c r="L33" s="51">
        <f t="shared" si="11"/>
        <v>93</v>
      </c>
      <c r="M33" s="51">
        <f t="shared" si="11"/>
        <v>83</v>
      </c>
      <c r="N33" s="48">
        <f t="shared" si="11"/>
        <v>250</v>
      </c>
      <c r="O33" s="51">
        <f t="shared" si="11"/>
        <v>141</v>
      </c>
      <c r="P33" s="51">
        <f t="shared" si="11"/>
        <v>109</v>
      </c>
      <c r="Q33" s="48">
        <f t="shared" si="11"/>
        <v>337</v>
      </c>
      <c r="R33" s="51">
        <f t="shared" si="11"/>
        <v>198</v>
      </c>
      <c r="S33" s="51">
        <f t="shared" si="11"/>
        <v>139</v>
      </c>
    </row>
    <row r="34" spans="1:19" ht="16.5" customHeight="1" x14ac:dyDescent="0.15">
      <c r="A34" s="50" t="s">
        <v>301</v>
      </c>
      <c r="B34" s="51">
        <f>SUM(C34:D34)</f>
        <v>114</v>
      </c>
      <c r="C34" s="51">
        <v>82</v>
      </c>
      <c r="D34" s="51">
        <v>32</v>
      </c>
      <c r="E34" s="51">
        <f>SUM(F34:G34)</f>
        <v>87</v>
      </c>
      <c r="F34" s="51">
        <v>57</v>
      </c>
      <c r="G34" s="51">
        <v>30</v>
      </c>
      <c r="H34" s="51">
        <f>SUM(I34:J34)</f>
        <v>110</v>
      </c>
      <c r="I34" s="51">
        <v>58</v>
      </c>
      <c r="J34" s="51">
        <v>52</v>
      </c>
      <c r="K34" s="51">
        <f>SUM(L34:M34)</f>
        <v>173</v>
      </c>
      <c r="L34" s="51">
        <v>90</v>
      </c>
      <c r="M34" s="51">
        <v>83</v>
      </c>
      <c r="N34" s="51">
        <f>SUM(O34:P34)</f>
        <v>249</v>
      </c>
      <c r="O34" s="51">
        <v>140</v>
      </c>
      <c r="P34" s="51">
        <v>109</v>
      </c>
      <c r="Q34" s="51">
        <f>SUM(R34:S34)</f>
        <v>337</v>
      </c>
      <c r="R34" s="51">
        <v>198</v>
      </c>
      <c r="S34" s="51">
        <v>139</v>
      </c>
    </row>
    <row r="35" spans="1:19" ht="16.5" customHeight="1" x14ac:dyDescent="0.15">
      <c r="A35" s="50" t="s">
        <v>265</v>
      </c>
      <c r="B35" s="51">
        <f t="shared" ref="B35:B55" si="12">SUM(C35:D35)</f>
        <v>2</v>
      </c>
      <c r="C35" s="51">
        <v>2</v>
      </c>
      <c r="D35" s="55">
        <v>0</v>
      </c>
      <c r="E35" s="51">
        <f t="shared" ref="E35:E55" si="13">SUM(F35:G35)</f>
        <v>0</v>
      </c>
      <c r="F35" s="55">
        <v>0</v>
      </c>
      <c r="G35" s="55">
        <v>0</v>
      </c>
      <c r="H35" s="51">
        <f t="shared" ref="H35:H55" si="14">SUM(I35:J35)</f>
        <v>1</v>
      </c>
      <c r="I35" s="51">
        <v>1</v>
      </c>
      <c r="J35" s="55">
        <v>0</v>
      </c>
      <c r="K35" s="51">
        <f t="shared" ref="K35:K55" si="15">SUM(L35:M35)</f>
        <v>3</v>
      </c>
      <c r="L35" s="51">
        <v>3</v>
      </c>
      <c r="M35" s="55">
        <v>0</v>
      </c>
      <c r="N35" s="51">
        <f t="shared" ref="N35:N55" si="16">SUM(O35:P35)</f>
        <v>1</v>
      </c>
      <c r="O35" s="51">
        <v>1</v>
      </c>
      <c r="P35" s="55">
        <v>0</v>
      </c>
      <c r="Q35" s="51">
        <f t="shared" ref="Q35:Q55" si="17">SUM(R35:S35)</f>
        <v>0</v>
      </c>
      <c r="R35" s="55">
        <v>0</v>
      </c>
      <c r="S35" s="55">
        <v>0</v>
      </c>
    </row>
    <row r="36" spans="1:19" ht="16.5" customHeight="1" x14ac:dyDescent="0.15">
      <c r="A36" s="49" t="s">
        <v>266</v>
      </c>
      <c r="B36" s="51">
        <f>SUM(B37:B39)</f>
        <v>2402</v>
      </c>
      <c r="C36" s="51">
        <f t="shared" ref="C36:S36" si="18">SUM(C37:C39)</f>
        <v>1767</v>
      </c>
      <c r="D36" s="51">
        <f t="shared" si="18"/>
        <v>635</v>
      </c>
      <c r="E36" s="51">
        <f t="shared" si="18"/>
        <v>1959</v>
      </c>
      <c r="F36" s="51">
        <f t="shared" si="18"/>
        <v>1441</v>
      </c>
      <c r="G36" s="51">
        <f t="shared" si="18"/>
        <v>518</v>
      </c>
      <c r="H36" s="51">
        <f t="shared" si="18"/>
        <v>1688</v>
      </c>
      <c r="I36" s="51">
        <f t="shared" si="18"/>
        <v>1199</v>
      </c>
      <c r="J36" s="51">
        <f t="shared" si="18"/>
        <v>489</v>
      </c>
      <c r="K36" s="51">
        <f t="shared" si="18"/>
        <v>1804</v>
      </c>
      <c r="L36" s="51">
        <f t="shared" si="18"/>
        <v>1305</v>
      </c>
      <c r="M36" s="51">
        <f t="shared" si="18"/>
        <v>499</v>
      </c>
      <c r="N36" s="51">
        <f t="shared" si="18"/>
        <v>1417</v>
      </c>
      <c r="O36" s="51">
        <f t="shared" si="18"/>
        <v>1026</v>
      </c>
      <c r="P36" s="51">
        <f t="shared" si="18"/>
        <v>391</v>
      </c>
      <c r="Q36" s="51">
        <f t="shared" si="18"/>
        <v>764</v>
      </c>
      <c r="R36" s="51">
        <f t="shared" si="18"/>
        <v>556</v>
      </c>
      <c r="S36" s="51">
        <f t="shared" si="18"/>
        <v>208</v>
      </c>
    </row>
    <row r="37" spans="1:19" ht="16.5" customHeight="1" x14ac:dyDescent="0.15">
      <c r="A37" s="2" t="s">
        <v>309</v>
      </c>
      <c r="B37" s="51">
        <f t="shared" si="12"/>
        <v>0</v>
      </c>
      <c r="C37" s="55">
        <v>0</v>
      </c>
      <c r="D37" s="55">
        <v>0</v>
      </c>
      <c r="E37" s="51">
        <f t="shared" si="13"/>
        <v>1</v>
      </c>
      <c r="F37" s="51">
        <v>1</v>
      </c>
      <c r="G37" s="55">
        <v>0</v>
      </c>
      <c r="H37" s="51">
        <f t="shared" si="14"/>
        <v>1</v>
      </c>
      <c r="I37" s="60">
        <v>1</v>
      </c>
      <c r="J37" s="55">
        <v>0</v>
      </c>
      <c r="K37" s="51">
        <f t="shared" si="15"/>
        <v>2</v>
      </c>
      <c r="L37" s="51">
        <v>1</v>
      </c>
      <c r="M37" s="52">
        <v>1</v>
      </c>
      <c r="N37" s="51">
        <f t="shared" si="16"/>
        <v>1</v>
      </c>
      <c r="O37" s="52">
        <v>1</v>
      </c>
      <c r="P37" s="55">
        <v>0</v>
      </c>
      <c r="Q37" s="51">
        <f t="shared" si="17"/>
        <v>0</v>
      </c>
      <c r="R37" s="55">
        <v>0</v>
      </c>
      <c r="S37" s="55">
        <v>0</v>
      </c>
    </row>
    <row r="38" spans="1:19" ht="16.5" customHeight="1" x14ac:dyDescent="0.15">
      <c r="A38" s="2" t="s">
        <v>268</v>
      </c>
      <c r="B38" s="51">
        <f t="shared" si="12"/>
        <v>375</v>
      </c>
      <c r="C38" s="56">
        <v>321</v>
      </c>
      <c r="D38" s="56">
        <v>54</v>
      </c>
      <c r="E38" s="51">
        <f t="shared" si="13"/>
        <v>263</v>
      </c>
      <c r="F38" s="56">
        <v>220</v>
      </c>
      <c r="G38" s="56">
        <v>43</v>
      </c>
      <c r="H38" s="51">
        <f t="shared" si="14"/>
        <v>219</v>
      </c>
      <c r="I38" s="56">
        <v>179</v>
      </c>
      <c r="J38" s="56">
        <v>40</v>
      </c>
      <c r="K38" s="51">
        <f t="shared" si="15"/>
        <v>271</v>
      </c>
      <c r="L38" s="56">
        <v>228</v>
      </c>
      <c r="M38" s="56">
        <v>43</v>
      </c>
      <c r="N38" s="51">
        <f t="shared" si="16"/>
        <v>332</v>
      </c>
      <c r="O38" s="56">
        <v>279</v>
      </c>
      <c r="P38" s="56">
        <v>53</v>
      </c>
      <c r="Q38" s="51">
        <f t="shared" si="17"/>
        <v>280</v>
      </c>
      <c r="R38" s="56">
        <v>231</v>
      </c>
      <c r="S38" s="56">
        <v>49</v>
      </c>
    </row>
    <row r="39" spans="1:19" ht="16.5" customHeight="1" x14ac:dyDescent="0.15">
      <c r="A39" s="2" t="s">
        <v>269</v>
      </c>
      <c r="B39" s="51">
        <f t="shared" si="12"/>
        <v>2027</v>
      </c>
      <c r="C39" s="57">
        <v>1446</v>
      </c>
      <c r="D39" s="57">
        <v>581</v>
      </c>
      <c r="E39" s="51">
        <f t="shared" si="13"/>
        <v>1695</v>
      </c>
      <c r="F39" s="57">
        <v>1220</v>
      </c>
      <c r="G39" s="57">
        <v>475</v>
      </c>
      <c r="H39" s="51">
        <f t="shared" si="14"/>
        <v>1468</v>
      </c>
      <c r="I39" s="57">
        <v>1019</v>
      </c>
      <c r="J39" s="57">
        <v>449</v>
      </c>
      <c r="K39" s="51">
        <f t="shared" si="15"/>
        <v>1531</v>
      </c>
      <c r="L39" s="57">
        <v>1076</v>
      </c>
      <c r="M39" s="57">
        <v>455</v>
      </c>
      <c r="N39" s="51">
        <f t="shared" si="16"/>
        <v>1084</v>
      </c>
      <c r="O39" s="57">
        <v>746</v>
      </c>
      <c r="P39" s="57">
        <v>338</v>
      </c>
      <c r="Q39" s="51">
        <f t="shared" si="17"/>
        <v>484</v>
      </c>
      <c r="R39" s="57">
        <v>325</v>
      </c>
      <c r="S39" s="57">
        <v>159</v>
      </c>
    </row>
    <row r="40" spans="1:19" ht="16.5" customHeight="1" x14ac:dyDescent="0.15">
      <c r="A40" s="49" t="s">
        <v>270</v>
      </c>
      <c r="B40" s="51">
        <f>SUM(B41:B54)</f>
        <v>2995</v>
      </c>
      <c r="C40" s="51">
        <f t="shared" ref="C40:S40" si="19">SUM(C41:C54)</f>
        <v>1273</v>
      </c>
      <c r="D40" s="51">
        <f t="shared" si="19"/>
        <v>1722</v>
      </c>
      <c r="E40" s="51">
        <f t="shared" si="19"/>
        <v>2488</v>
      </c>
      <c r="F40" s="51">
        <f t="shared" si="19"/>
        <v>1062</v>
      </c>
      <c r="G40" s="51">
        <f t="shared" si="19"/>
        <v>1426</v>
      </c>
      <c r="H40" s="51">
        <f t="shared" si="19"/>
        <v>2383</v>
      </c>
      <c r="I40" s="51">
        <f t="shared" si="19"/>
        <v>1018</v>
      </c>
      <c r="J40" s="51">
        <f t="shared" si="19"/>
        <v>1365</v>
      </c>
      <c r="K40" s="51">
        <f t="shared" si="19"/>
        <v>2381</v>
      </c>
      <c r="L40" s="51">
        <f t="shared" si="19"/>
        <v>1058</v>
      </c>
      <c r="M40" s="51">
        <f t="shared" si="19"/>
        <v>1323</v>
      </c>
      <c r="N40" s="51">
        <f t="shared" si="19"/>
        <v>2129</v>
      </c>
      <c r="O40" s="51">
        <f t="shared" si="19"/>
        <v>1051</v>
      </c>
      <c r="P40" s="51">
        <f t="shared" si="19"/>
        <v>1078</v>
      </c>
      <c r="Q40" s="51">
        <f t="shared" si="19"/>
        <v>1553</v>
      </c>
      <c r="R40" s="51">
        <f t="shared" si="19"/>
        <v>840</v>
      </c>
      <c r="S40" s="51">
        <f t="shared" si="19"/>
        <v>713</v>
      </c>
    </row>
    <row r="41" spans="1:19" ht="16.5" customHeight="1" x14ac:dyDescent="0.15">
      <c r="A41" s="58" t="s">
        <v>310</v>
      </c>
      <c r="B41" s="51">
        <f t="shared" si="12"/>
        <v>26</v>
      </c>
      <c r="C41" s="57">
        <v>21</v>
      </c>
      <c r="D41" s="57">
        <v>5</v>
      </c>
      <c r="E41" s="51">
        <f t="shared" si="13"/>
        <v>17</v>
      </c>
      <c r="F41" s="57">
        <v>14</v>
      </c>
      <c r="G41" s="57">
        <v>3</v>
      </c>
      <c r="H41" s="51">
        <f t="shared" si="14"/>
        <v>18</v>
      </c>
      <c r="I41" s="57">
        <v>14</v>
      </c>
      <c r="J41" s="57">
        <v>4</v>
      </c>
      <c r="K41" s="51">
        <f t="shared" si="15"/>
        <v>17</v>
      </c>
      <c r="L41" s="57">
        <v>16</v>
      </c>
      <c r="M41" s="59">
        <v>1</v>
      </c>
      <c r="N41" s="51">
        <f t="shared" si="16"/>
        <v>10</v>
      </c>
      <c r="O41" s="57">
        <v>8</v>
      </c>
      <c r="P41" s="59">
        <v>2</v>
      </c>
      <c r="Q41" s="51">
        <f t="shared" si="17"/>
        <v>2</v>
      </c>
      <c r="R41" s="59">
        <v>1</v>
      </c>
      <c r="S41" s="59">
        <v>1</v>
      </c>
    </row>
    <row r="42" spans="1:19" ht="16.5" customHeight="1" x14ac:dyDescent="0.15">
      <c r="A42" s="2" t="s">
        <v>272</v>
      </c>
      <c r="B42" s="51">
        <f t="shared" si="12"/>
        <v>30</v>
      </c>
      <c r="C42" s="56">
        <v>25</v>
      </c>
      <c r="D42" s="56">
        <v>5</v>
      </c>
      <c r="E42" s="51">
        <f t="shared" si="13"/>
        <v>40</v>
      </c>
      <c r="F42" s="56">
        <v>31</v>
      </c>
      <c r="G42" s="56">
        <v>9</v>
      </c>
      <c r="H42" s="51">
        <f t="shared" si="14"/>
        <v>33</v>
      </c>
      <c r="I42" s="56">
        <v>28</v>
      </c>
      <c r="J42" s="57">
        <v>5</v>
      </c>
      <c r="K42" s="51">
        <f t="shared" si="15"/>
        <v>25</v>
      </c>
      <c r="L42" s="56">
        <v>22</v>
      </c>
      <c r="M42" s="56">
        <v>3</v>
      </c>
      <c r="N42" s="51">
        <f t="shared" si="16"/>
        <v>13</v>
      </c>
      <c r="O42" s="56">
        <v>11</v>
      </c>
      <c r="P42" s="56">
        <v>2</v>
      </c>
      <c r="Q42" s="51">
        <f t="shared" si="17"/>
        <v>5</v>
      </c>
      <c r="R42" s="56">
        <v>4</v>
      </c>
      <c r="S42" s="59">
        <v>1</v>
      </c>
    </row>
    <row r="43" spans="1:19" ht="16.5" customHeight="1" x14ac:dyDescent="0.15">
      <c r="A43" s="2" t="s">
        <v>288</v>
      </c>
      <c r="B43" s="51">
        <f t="shared" si="12"/>
        <v>473</v>
      </c>
      <c r="C43" s="56">
        <v>317</v>
      </c>
      <c r="D43" s="56">
        <v>156</v>
      </c>
      <c r="E43" s="51">
        <f t="shared" si="13"/>
        <v>427</v>
      </c>
      <c r="F43" s="56">
        <v>283</v>
      </c>
      <c r="G43" s="56">
        <v>144</v>
      </c>
      <c r="H43" s="51">
        <f t="shared" si="14"/>
        <v>370</v>
      </c>
      <c r="I43" s="56">
        <v>243</v>
      </c>
      <c r="J43" s="56">
        <v>127</v>
      </c>
      <c r="K43" s="51">
        <f t="shared" si="15"/>
        <v>357</v>
      </c>
      <c r="L43" s="56">
        <v>238</v>
      </c>
      <c r="M43" s="56">
        <v>119</v>
      </c>
      <c r="N43" s="51">
        <f t="shared" si="16"/>
        <v>268</v>
      </c>
      <c r="O43" s="56">
        <v>192</v>
      </c>
      <c r="P43" s="56">
        <v>76</v>
      </c>
      <c r="Q43" s="51">
        <f t="shared" si="17"/>
        <v>226</v>
      </c>
      <c r="R43" s="56">
        <v>184</v>
      </c>
      <c r="S43" s="56">
        <v>42</v>
      </c>
    </row>
    <row r="44" spans="1:19" ht="16.5" customHeight="1" x14ac:dyDescent="0.15">
      <c r="A44" s="64" t="s">
        <v>289</v>
      </c>
      <c r="B44" s="51">
        <f t="shared" si="12"/>
        <v>706</v>
      </c>
      <c r="C44" s="56">
        <v>267</v>
      </c>
      <c r="D44" s="56">
        <v>439</v>
      </c>
      <c r="E44" s="51">
        <f t="shared" si="13"/>
        <v>523</v>
      </c>
      <c r="F44" s="56">
        <v>208</v>
      </c>
      <c r="G44" s="56">
        <v>315</v>
      </c>
      <c r="H44" s="51">
        <f t="shared" si="14"/>
        <v>620</v>
      </c>
      <c r="I44" s="56">
        <v>225</v>
      </c>
      <c r="J44" s="56">
        <v>395</v>
      </c>
      <c r="K44" s="51">
        <f t="shared" si="15"/>
        <v>553</v>
      </c>
      <c r="L44" s="56">
        <v>196</v>
      </c>
      <c r="M44" s="56">
        <v>357</v>
      </c>
      <c r="N44" s="51">
        <f t="shared" si="16"/>
        <v>519</v>
      </c>
      <c r="O44" s="56">
        <v>195</v>
      </c>
      <c r="P44" s="56">
        <v>324</v>
      </c>
      <c r="Q44" s="51">
        <f t="shared" si="17"/>
        <v>391</v>
      </c>
      <c r="R44" s="56">
        <v>188</v>
      </c>
      <c r="S44" s="56">
        <v>203</v>
      </c>
    </row>
    <row r="45" spans="1:19" ht="16.5" customHeight="1" x14ac:dyDescent="0.15">
      <c r="A45" s="2" t="s">
        <v>290</v>
      </c>
      <c r="B45" s="51">
        <f t="shared" si="12"/>
        <v>97</v>
      </c>
      <c r="C45" s="51">
        <v>32</v>
      </c>
      <c r="D45" s="51">
        <v>65</v>
      </c>
      <c r="E45" s="51">
        <f t="shared" si="13"/>
        <v>82</v>
      </c>
      <c r="F45" s="51">
        <v>32</v>
      </c>
      <c r="G45" s="51">
        <v>50</v>
      </c>
      <c r="H45" s="51">
        <f t="shared" si="14"/>
        <v>68</v>
      </c>
      <c r="I45" s="51">
        <v>26</v>
      </c>
      <c r="J45" s="51">
        <v>42</v>
      </c>
      <c r="K45" s="51">
        <f t="shared" si="15"/>
        <v>86</v>
      </c>
      <c r="L45" s="51">
        <v>44</v>
      </c>
      <c r="M45" s="51">
        <v>42</v>
      </c>
      <c r="N45" s="51">
        <f t="shared" si="16"/>
        <v>47</v>
      </c>
      <c r="O45" s="51">
        <v>21</v>
      </c>
      <c r="P45" s="51">
        <v>26</v>
      </c>
      <c r="Q45" s="51">
        <f t="shared" si="17"/>
        <v>26</v>
      </c>
      <c r="R45" s="51">
        <v>15</v>
      </c>
      <c r="S45" s="51">
        <v>11</v>
      </c>
    </row>
    <row r="46" spans="1:19" ht="16.5" customHeight="1" x14ac:dyDescent="0.15">
      <c r="A46" s="2" t="s">
        <v>291</v>
      </c>
      <c r="B46" s="51">
        <f t="shared" si="12"/>
        <v>51</v>
      </c>
      <c r="C46" s="51">
        <v>30</v>
      </c>
      <c r="D46" s="51">
        <v>21</v>
      </c>
      <c r="E46" s="51">
        <f t="shared" si="13"/>
        <v>36</v>
      </c>
      <c r="F46" s="51">
        <v>13</v>
      </c>
      <c r="G46" s="51">
        <v>23</v>
      </c>
      <c r="H46" s="51">
        <f t="shared" si="14"/>
        <v>32</v>
      </c>
      <c r="I46" s="51">
        <v>15</v>
      </c>
      <c r="J46" s="51">
        <v>17</v>
      </c>
      <c r="K46" s="51">
        <f t="shared" si="15"/>
        <v>32</v>
      </c>
      <c r="L46" s="51">
        <v>19</v>
      </c>
      <c r="M46" s="51">
        <v>13</v>
      </c>
      <c r="N46" s="51">
        <f t="shared" si="16"/>
        <v>40</v>
      </c>
      <c r="O46" s="51">
        <v>22</v>
      </c>
      <c r="P46" s="51">
        <v>18</v>
      </c>
      <c r="Q46" s="51">
        <f t="shared" si="17"/>
        <v>38</v>
      </c>
      <c r="R46" s="51">
        <v>24</v>
      </c>
      <c r="S46" s="51">
        <v>14</v>
      </c>
    </row>
    <row r="47" spans="1:19" ht="16.5" customHeight="1" x14ac:dyDescent="0.15">
      <c r="A47" s="65" t="s">
        <v>304</v>
      </c>
      <c r="B47" s="51">
        <f t="shared" si="12"/>
        <v>105</v>
      </c>
      <c r="C47" s="51">
        <v>63</v>
      </c>
      <c r="D47" s="51">
        <v>42</v>
      </c>
      <c r="E47" s="51">
        <f t="shared" si="13"/>
        <v>66</v>
      </c>
      <c r="F47" s="51">
        <v>38</v>
      </c>
      <c r="G47" s="51">
        <v>28</v>
      </c>
      <c r="H47" s="51">
        <f t="shared" si="14"/>
        <v>94</v>
      </c>
      <c r="I47" s="51">
        <v>62</v>
      </c>
      <c r="J47" s="51">
        <v>32</v>
      </c>
      <c r="K47" s="51">
        <f t="shared" si="15"/>
        <v>80</v>
      </c>
      <c r="L47" s="51">
        <v>56</v>
      </c>
      <c r="M47" s="51">
        <v>24</v>
      </c>
      <c r="N47" s="51">
        <f t="shared" si="16"/>
        <v>102</v>
      </c>
      <c r="O47" s="51">
        <v>77</v>
      </c>
      <c r="P47" s="51">
        <v>25</v>
      </c>
      <c r="Q47" s="51">
        <f t="shared" si="17"/>
        <v>52</v>
      </c>
      <c r="R47" s="51">
        <v>43</v>
      </c>
      <c r="S47" s="51">
        <v>9</v>
      </c>
    </row>
    <row r="48" spans="1:19" ht="16.5" customHeight="1" x14ac:dyDescent="0.15">
      <c r="A48" s="65" t="s">
        <v>293</v>
      </c>
      <c r="B48" s="51">
        <f t="shared" si="12"/>
        <v>231</v>
      </c>
      <c r="C48" s="51">
        <v>62</v>
      </c>
      <c r="D48" s="51">
        <v>169</v>
      </c>
      <c r="E48" s="51">
        <f t="shared" si="13"/>
        <v>182</v>
      </c>
      <c r="F48" s="51">
        <v>44</v>
      </c>
      <c r="G48" s="51">
        <v>138</v>
      </c>
      <c r="H48" s="51">
        <f t="shared" si="14"/>
        <v>150</v>
      </c>
      <c r="I48" s="51">
        <v>38</v>
      </c>
      <c r="J48" s="51">
        <v>112</v>
      </c>
      <c r="K48" s="51">
        <f t="shared" si="15"/>
        <v>178</v>
      </c>
      <c r="L48" s="51">
        <v>39</v>
      </c>
      <c r="M48" s="51">
        <v>139</v>
      </c>
      <c r="N48" s="51">
        <f t="shared" si="16"/>
        <v>197</v>
      </c>
      <c r="O48" s="51">
        <v>65</v>
      </c>
      <c r="P48" s="51">
        <v>132</v>
      </c>
      <c r="Q48" s="51">
        <f t="shared" si="17"/>
        <v>151</v>
      </c>
      <c r="R48" s="51">
        <v>44</v>
      </c>
      <c r="S48" s="51">
        <v>107</v>
      </c>
    </row>
    <row r="49" spans="1:19" ht="16.5" customHeight="1" x14ac:dyDescent="0.15">
      <c r="A49" s="65" t="s">
        <v>305</v>
      </c>
      <c r="B49" s="51">
        <f t="shared" si="12"/>
        <v>150</v>
      </c>
      <c r="C49" s="56">
        <v>55</v>
      </c>
      <c r="D49" s="56">
        <v>95</v>
      </c>
      <c r="E49" s="51">
        <f t="shared" si="13"/>
        <v>139</v>
      </c>
      <c r="F49" s="56">
        <v>54</v>
      </c>
      <c r="G49" s="56">
        <v>85</v>
      </c>
      <c r="H49" s="51">
        <f t="shared" si="14"/>
        <v>108</v>
      </c>
      <c r="I49" s="56">
        <v>34</v>
      </c>
      <c r="J49" s="56">
        <v>74</v>
      </c>
      <c r="K49" s="51">
        <f t="shared" si="15"/>
        <v>108</v>
      </c>
      <c r="L49" s="56">
        <v>38</v>
      </c>
      <c r="M49" s="56">
        <v>70</v>
      </c>
      <c r="N49" s="51">
        <f t="shared" si="16"/>
        <v>115</v>
      </c>
      <c r="O49" s="56">
        <v>38</v>
      </c>
      <c r="P49" s="56">
        <v>77</v>
      </c>
      <c r="Q49" s="51">
        <f t="shared" si="17"/>
        <v>109</v>
      </c>
      <c r="R49" s="56">
        <v>38</v>
      </c>
      <c r="S49" s="56">
        <v>71</v>
      </c>
    </row>
    <row r="50" spans="1:19" ht="16.5" customHeight="1" x14ac:dyDescent="0.15">
      <c r="A50" s="2" t="s">
        <v>278</v>
      </c>
      <c r="B50" s="51">
        <f t="shared" si="12"/>
        <v>180</v>
      </c>
      <c r="C50" s="56">
        <v>45</v>
      </c>
      <c r="D50" s="56">
        <v>135</v>
      </c>
      <c r="E50" s="51">
        <f t="shared" si="13"/>
        <v>155</v>
      </c>
      <c r="F50" s="56">
        <v>46</v>
      </c>
      <c r="G50" s="56">
        <v>109</v>
      </c>
      <c r="H50" s="51">
        <f t="shared" si="14"/>
        <v>222</v>
      </c>
      <c r="I50" s="56">
        <v>79</v>
      </c>
      <c r="J50" s="56">
        <v>143</v>
      </c>
      <c r="K50" s="51">
        <f t="shared" si="15"/>
        <v>202</v>
      </c>
      <c r="L50" s="56">
        <v>78</v>
      </c>
      <c r="M50" s="56">
        <v>124</v>
      </c>
      <c r="N50" s="51">
        <f t="shared" si="16"/>
        <v>121</v>
      </c>
      <c r="O50" s="56">
        <v>65</v>
      </c>
      <c r="P50" s="56">
        <v>56</v>
      </c>
      <c r="Q50" s="51">
        <f t="shared" si="17"/>
        <v>86</v>
      </c>
      <c r="R50" s="56">
        <v>59</v>
      </c>
      <c r="S50" s="56">
        <v>27</v>
      </c>
    </row>
    <row r="51" spans="1:19" ht="16.5" customHeight="1" x14ac:dyDescent="0.15">
      <c r="A51" s="50" t="s">
        <v>306</v>
      </c>
      <c r="B51" s="51">
        <f t="shared" si="12"/>
        <v>488</v>
      </c>
      <c r="C51" s="56">
        <v>91</v>
      </c>
      <c r="D51" s="56">
        <v>397</v>
      </c>
      <c r="E51" s="51">
        <f t="shared" si="13"/>
        <v>413</v>
      </c>
      <c r="F51" s="56">
        <v>69</v>
      </c>
      <c r="G51" s="56">
        <v>344</v>
      </c>
      <c r="H51" s="51">
        <f t="shared" si="14"/>
        <v>362</v>
      </c>
      <c r="I51" s="56">
        <v>51</v>
      </c>
      <c r="J51" s="56">
        <v>311</v>
      </c>
      <c r="K51" s="51">
        <f t="shared" si="15"/>
        <v>332</v>
      </c>
      <c r="L51" s="56">
        <v>56</v>
      </c>
      <c r="M51" s="56">
        <v>276</v>
      </c>
      <c r="N51" s="51">
        <f t="shared" si="16"/>
        <v>298</v>
      </c>
      <c r="O51" s="56">
        <v>89</v>
      </c>
      <c r="P51" s="56">
        <v>209</v>
      </c>
      <c r="Q51" s="51">
        <f t="shared" si="17"/>
        <v>196</v>
      </c>
      <c r="R51" s="56">
        <v>72</v>
      </c>
      <c r="S51" s="56">
        <v>124</v>
      </c>
    </row>
    <row r="52" spans="1:19" ht="16.5" customHeight="1" x14ac:dyDescent="0.15">
      <c r="A52" s="2" t="s">
        <v>280</v>
      </c>
      <c r="B52" s="51">
        <f t="shared" si="12"/>
        <v>72</v>
      </c>
      <c r="C52" s="56">
        <v>39</v>
      </c>
      <c r="D52" s="56">
        <v>33</v>
      </c>
      <c r="E52" s="51">
        <f t="shared" si="13"/>
        <v>56</v>
      </c>
      <c r="F52" s="56">
        <v>36</v>
      </c>
      <c r="G52" s="56">
        <v>20</v>
      </c>
      <c r="H52" s="51">
        <f t="shared" si="14"/>
        <v>51</v>
      </c>
      <c r="I52" s="56">
        <v>40</v>
      </c>
      <c r="J52" s="56">
        <v>11</v>
      </c>
      <c r="K52" s="51">
        <f t="shared" si="15"/>
        <v>33</v>
      </c>
      <c r="L52" s="56">
        <v>19</v>
      </c>
      <c r="M52" s="56">
        <v>14</v>
      </c>
      <c r="N52" s="51">
        <f t="shared" si="16"/>
        <v>21</v>
      </c>
      <c r="O52" s="56">
        <v>13</v>
      </c>
      <c r="P52" s="56">
        <v>8</v>
      </c>
      <c r="Q52" s="51">
        <f t="shared" si="17"/>
        <v>6</v>
      </c>
      <c r="R52" s="56">
        <v>4</v>
      </c>
      <c r="S52" s="56">
        <v>2</v>
      </c>
    </row>
    <row r="53" spans="1:19" ht="16.5" customHeight="1" x14ac:dyDescent="0.15">
      <c r="A53" s="65" t="s">
        <v>296</v>
      </c>
      <c r="B53" s="51">
        <f t="shared" si="12"/>
        <v>229</v>
      </c>
      <c r="C53" s="56">
        <v>129</v>
      </c>
      <c r="D53" s="56">
        <v>100</v>
      </c>
      <c r="E53" s="51">
        <f t="shared" si="13"/>
        <v>195</v>
      </c>
      <c r="F53" s="56">
        <v>99</v>
      </c>
      <c r="G53" s="56">
        <v>96</v>
      </c>
      <c r="H53" s="51">
        <f t="shared" si="14"/>
        <v>159</v>
      </c>
      <c r="I53" s="56">
        <v>90</v>
      </c>
      <c r="J53" s="56">
        <v>69</v>
      </c>
      <c r="K53" s="51">
        <f t="shared" si="15"/>
        <v>259</v>
      </c>
      <c r="L53" s="56">
        <v>151</v>
      </c>
      <c r="M53" s="56">
        <v>108</v>
      </c>
      <c r="N53" s="51">
        <f t="shared" si="16"/>
        <v>307</v>
      </c>
      <c r="O53" s="56">
        <v>201</v>
      </c>
      <c r="P53" s="56">
        <v>106</v>
      </c>
      <c r="Q53" s="51">
        <f t="shared" si="17"/>
        <v>234</v>
      </c>
      <c r="R53" s="56">
        <v>140</v>
      </c>
      <c r="S53" s="56">
        <v>94</v>
      </c>
    </row>
    <row r="54" spans="1:19" ht="16.5" customHeight="1" x14ac:dyDescent="0.15">
      <c r="A54" s="2" t="s">
        <v>307</v>
      </c>
      <c r="B54" s="51">
        <f t="shared" si="12"/>
        <v>157</v>
      </c>
      <c r="C54" s="51">
        <v>97</v>
      </c>
      <c r="D54" s="51">
        <v>60</v>
      </c>
      <c r="E54" s="51">
        <f t="shared" si="13"/>
        <v>157</v>
      </c>
      <c r="F54" s="51">
        <v>95</v>
      </c>
      <c r="G54" s="51">
        <v>62</v>
      </c>
      <c r="H54" s="51">
        <f t="shared" si="14"/>
        <v>96</v>
      </c>
      <c r="I54" s="51">
        <v>73</v>
      </c>
      <c r="J54" s="51">
        <v>23</v>
      </c>
      <c r="K54" s="51">
        <f t="shared" si="15"/>
        <v>119</v>
      </c>
      <c r="L54" s="51">
        <v>86</v>
      </c>
      <c r="M54" s="51">
        <v>33</v>
      </c>
      <c r="N54" s="51">
        <f t="shared" si="16"/>
        <v>71</v>
      </c>
      <c r="O54" s="51">
        <v>54</v>
      </c>
      <c r="P54" s="51">
        <v>17</v>
      </c>
      <c r="Q54" s="51">
        <f t="shared" si="17"/>
        <v>31</v>
      </c>
      <c r="R54" s="51">
        <v>24</v>
      </c>
      <c r="S54" s="51">
        <v>7</v>
      </c>
    </row>
    <row r="55" spans="1:19" ht="16.5" customHeight="1" x14ac:dyDescent="0.15">
      <c r="A55" s="49" t="s">
        <v>283</v>
      </c>
      <c r="B55" s="51">
        <f t="shared" si="12"/>
        <v>135</v>
      </c>
      <c r="C55" s="51">
        <v>64</v>
      </c>
      <c r="D55" s="51">
        <v>71</v>
      </c>
      <c r="E55" s="51">
        <f t="shared" si="13"/>
        <v>102</v>
      </c>
      <c r="F55" s="51">
        <v>60</v>
      </c>
      <c r="G55" s="51">
        <v>42</v>
      </c>
      <c r="H55" s="51">
        <f t="shared" si="14"/>
        <v>97</v>
      </c>
      <c r="I55" s="51">
        <v>70</v>
      </c>
      <c r="J55" s="51">
        <v>27</v>
      </c>
      <c r="K55" s="51">
        <f t="shared" si="15"/>
        <v>69</v>
      </c>
      <c r="L55" s="51">
        <v>41</v>
      </c>
      <c r="M55" s="51">
        <v>28</v>
      </c>
      <c r="N55" s="51">
        <f t="shared" si="16"/>
        <v>69</v>
      </c>
      <c r="O55" s="51">
        <v>49</v>
      </c>
      <c r="P55" s="51">
        <v>20</v>
      </c>
      <c r="Q55" s="51">
        <f t="shared" si="17"/>
        <v>50</v>
      </c>
      <c r="R55" s="51">
        <v>28</v>
      </c>
      <c r="S55" s="51">
        <v>22</v>
      </c>
    </row>
    <row r="56" spans="1:19" x14ac:dyDescent="0.15">
      <c r="A56" t="s">
        <v>439</v>
      </c>
    </row>
    <row r="57" spans="1:19" ht="17.25" x14ac:dyDescent="0.15">
      <c r="A57" s="160" t="s">
        <v>500</v>
      </c>
      <c r="B57" s="160"/>
      <c r="C57" s="160"/>
    </row>
    <row r="58" spans="1:19" ht="17.100000000000001" customHeight="1" x14ac:dyDescent="0.15"/>
    <row r="59" spans="1:19" ht="17.100000000000001" customHeight="1" x14ac:dyDescent="0.15">
      <c r="A59" s="137" t="s">
        <v>261</v>
      </c>
      <c r="B59" s="141" t="s">
        <v>254</v>
      </c>
      <c r="C59" s="142"/>
      <c r="D59" s="143"/>
      <c r="E59" s="141" t="s">
        <v>258</v>
      </c>
      <c r="F59" s="142"/>
      <c r="G59" s="143"/>
      <c r="H59" s="141" t="s">
        <v>241</v>
      </c>
      <c r="I59" s="142"/>
      <c r="J59" s="143"/>
      <c r="K59" s="157" t="s">
        <v>297</v>
      </c>
      <c r="L59" s="157"/>
      <c r="M59" s="157"/>
      <c r="N59" s="144"/>
      <c r="O59" s="144"/>
      <c r="P59" s="144"/>
      <c r="Q59" s="144"/>
      <c r="R59" s="144"/>
      <c r="S59" s="144"/>
    </row>
    <row r="60" spans="1:19" ht="17.100000000000001" customHeight="1" x14ac:dyDescent="0.15">
      <c r="A60" s="138"/>
      <c r="B60" s="1" t="s">
        <v>4</v>
      </c>
      <c r="C60" s="1" t="s">
        <v>5</v>
      </c>
      <c r="D60" s="1" t="s">
        <v>6</v>
      </c>
      <c r="E60" s="1" t="s">
        <v>4</v>
      </c>
      <c r="F60" s="1" t="s">
        <v>5</v>
      </c>
      <c r="G60" s="1" t="s">
        <v>6</v>
      </c>
      <c r="H60" s="1" t="s">
        <v>4</v>
      </c>
      <c r="I60" s="1" t="s">
        <v>5</v>
      </c>
      <c r="J60" s="1" t="s">
        <v>6</v>
      </c>
      <c r="K60" s="1" t="s">
        <v>4</v>
      </c>
      <c r="L60" s="1" t="s">
        <v>5</v>
      </c>
      <c r="M60" s="1" t="s">
        <v>6</v>
      </c>
      <c r="N60" s="9"/>
      <c r="O60" s="9"/>
      <c r="P60" s="9"/>
      <c r="Q60" s="9"/>
      <c r="R60" s="9"/>
      <c r="S60" s="9"/>
    </row>
    <row r="61" spans="1:19" ht="17.100000000000001" customHeight="1" x14ac:dyDescent="0.15">
      <c r="A61" s="2" t="s">
        <v>4</v>
      </c>
      <c r="B61" s="27">
        <f>SUM(D61)</f>
        <v>477</v>
      </c>
      <c r="C61" s="27">
        <f>SUM(C62,C65,C69,C84)</f>
        <v>685</v>
      </c>
      <c r="D61" s="27">
        <f>SUM(D62,D65,D69,D84)</f>
        <v>477</v>
      </c>
      <c r="E61" s="27">
        <f>SUM(F61:G61)</f>
        <v>571</v>
      </c>
      <c r="F61" s="27">
        <f>SUM(F62,F65,F69,F84)</f>
        <v>342</v>
      </c>
      <c r="G61" s="27">
        <f>SUM(G62,G65,G69,G84)</f>
        <v>229</v>
      </c>
      <c r="H61" s="27">
        <f>SUM(I61:J61)</f>
        <v>263</v>
      </c>
      <c r="I61" s="27">
        <f>SUM(I62,I65,I69,I84)</f>
        <v>147</v>
      </c>
      <c r="J61" s="27">
        <f>SUM(J62,J65,J69,J84)</f>
        <v>116</v>
      </c>
      <c r="K61" s="27">
        <f>SUM(L61:M61)</f>
        <v>118</v>
      </c>
      <c r="L61" s="27">
        <f>SUM(L62,L65,L69,L84)</f>
        <v>72</v>
      </c>
      <c r="M61" s="27">
        <f>SUM(M62,M65,M69,M84)</f>
        <v>46</v>
      </c>
      <c r="N61" s="30"/>
      <c r="O61" s="30"/>
      <c r="P61" s="15"/>
      <c r="Q61" s="30"/>
      <c r="R61" s="30"/>
      <c r="S61" s="30"/>
    </row>
    <row r="62" spans="1:19" ht="17.100000000000001" customHeight="1" x14ac:dyDescent="0.15">
      <c r="A62" s="49" t="s">
        <v>262</v>
      </c>
      <c r="B62" s="27">
        <f t="shared" ref="B62:M62" si="20">SUM(B63:B64)</f>
        <v>246</v>
      </c>
      <c r="C62" s="27">
        <f t="shared" si="20"/>
        <v>134</v>
      </c>
      <c r="D62" s="27">
        <f t="shared" si="20"/>
        <v>112</v>
      </c>
      <c r="E62" s="27">
        <f t="shared" si="20"/>
        <v>214</v>
      </c>
      <c r="F62" s="27">
        <f t="shared" si="20"/>
        <v>125</v>
      </c>
      <c r="G62" s="27">
        <f t="shared" si="20"/>
        <v>89</v>
      </c>
      <c r="H62" s="27">
        <f t="shared" si="20"/>
        <v>133</v>
      </c>
      <c r="I62" s="27">
        <f t="shared" si="20"/>
        <v>72</v>
      </c>
      <c r="J62" s="27">
        <f t="shared" si="20"/>
        <v>61</v>
      </c>
      <c r="K62" s="27">
        <f t="shared" si="20"/>
        <v>53</v>
      </c>
      <c r="L62" s="27">
        <f t="shared" si="20"/>
        <v>37</v>
      </c>
      <c r="M62" s="27">
        <f t="shared" si="20"/>
        <v>16</v>
      </c>
      <c r="N62" s="15"/>
      <c r="O62" s="15"/>
      <c r="P62" s="15"/>
      <c r="Q62" s="30"/>
      <c r="R62" s="15"/>
      <c r="S62" s="15"/>
    </row>
    <row r="63" spans="1:19" ht="17.100000000000001" customHeight="1" x14ac:dyDescent="0.15">
      <c r="A63" s="50" t="s">
        <v>301</v>
      </c>
      <c r="B63" s="51">
        <f>SUM(C63:D63)</f>
        <v>246</v>
      </c>
      <c r="C63" s="27">
        <v>134</v>
      </c>
      <c r="D63" s="27">
        <v>112</v>
      </c>
      <c r="E63" s="51">
        <f>SUM(F63:G63)</f>
        <v>213</v>
      </c>
      <c r="F63" s="38">
        <v>125</v>
      </c>
      <c r="G63" s="38">
        <v>88</v>
      </c>
      <c r="H63" s="51">
        <f>SUM(I63:J63)</f>
        <v>132</v>
      </c>
      <c r="I63" s="38">
        <v>71</v>
      </c>
      <c r="J63" s="38">
        <v>61</v>
      </c>
      <c r="K63" s="51">
        <f>SUM(L63:M63)</f>
        <v>53</v>
      </c>
      <c r="L63" s="38">
        <v>37</v>
      </c>
      <c r="M63" s="38">
        <v>16</v>
      </c>
      <c r="N63" s="15"/>
      <c r="O63" s="15"/>
      <c r="P63" s="15"/>
      <c r="Q63" s="30"/>
      <c r="R63" s="15"/>
      <c r="S63" s="15"/>
    </row>
    <row r="64" spans="1:19" ht="17.100000000000001" customHeight="1" x14ac:dyDescent="0.15">
      <c r="A64" s="50" t="s">
        <v>265</v>
      </c>
      <c r="B64" s="51">
        <f t="shared" ref="B64:B84" si="21">SUM(C64:D64)</f>
        <v>0</v>
      </c>
      <c r="C64" s="38">
        <v>0</v>
      </c>
      <c r="D64" s="55">
        <v>0</v>
      </c>
      <c r="E64" s="51">
        <f>SUM(F64:G64)</f>
        <v>1</v>
      </c>
      <c r="F64" s="55">
        <v>0</v>
      </c>
      <c r="G64" s="38">
        <v>1</v>
      </c>
      <c r="H64" s="51">
        <f t="shared" ref="H64:H84" si="22">SUM(I64:J64)</f>
        <v>1</v>
      </c>
      <c r="I64" s="38">
        <v>1</v>
      </c>
      <c r="J64" s="55">
        <v>0</v>
      </c>
      <c r="K64" s="51">
        <f t="shared" ref="K64:K84" si="23">SUM(L64:M64)</f>
        <v>0</v>
      </c>
      <c r="L64" s="55">
        <v>0</v>
      </c>
      <c r="M64" s="55">
        <v>0</v>
      </c>
      <c r="N64" s="15"/>
      <c r="O64" s="15"/>
      <c r="P64" s="15"/>
      <c r="Q64" s="15"/>
      <c r="R64" s="15"/>
      <c r="S64" s="15"/>
    </row>
    <row r="65" spans="1:19" ht="17.100000000000001" customHeight="1" x14ac:dyDescent="0.15">
      <c r="A65" s="49" t="s">
        <v>266</v>
      </c>
      <c r="B65" s="51">
        <f>SUM(B66:B68)</f>
        <v>297</v>
      </c>
      <c r="C65" s="51">
        <f t="shared" ref="C65:M65" si="24">SUM(C66:C68)</f>
        <v>212</v>
      </c>
      <c r="D65" s="51">
        <f t="shared" si="24"/>
        <v>85</v>
      </c>
      <c r="E65" s="51">
        <f t="shared" si="24"/>
        <v>102</v>
      </c>
      <c r="F65" s="51">
        <f t="shared" si="24"/>
        <v>73</v>
      </c>
      <c r="G65" s="51">
        <f t="shared" si="24"/>
        <v>29</v>
      </c>
      <c r="H65" s="51">
        <f t="shared" si="24"/>
        <v>40</v>
      </c>
      <c r="I65" s="51">
        <f t="shared" si="24"/>
        <v>21</v>
      </c>
      <c r="J65" s="51">
        <f t="shared" si="24"/>
        <v>19</v>
      </c>
      <c r="K65" s="51">
        <f t="shared" si="24"/>
        <v>15</v>
      </c>
      <c r="L65" s="51">
        <f t="shared" si="24"/>
        <v>9</v>
      </c>
      <c r="M65" s="51">
        <f t="shared" si="24"/>
        <v>6</v>
      </c>
      <c r="N65" s="30"/>
      <c r="O65" s="30"/>
      <c r="P65" s="15"/>
      <c r="Q65" s="30"/>
      <c r="R65" s="30"/>
      <c r="S65" s="15"/>
    </row>
    <row r="66" spans="1:19" ht="17.100000000000001" customHeight="1" x14ac:dyDescent="0.15">
      <c r="A66" s="2" t="s">
        <v>311</v>
      </c>
      <c r="B66" s="51">
        <f t="shared" si="21"/>
        <v>0</v>
      </c>
      <c r="C66" s="55">
        <v>0</v>
      </c>
      <c r="D66" s="55">
        <v>0</v>
      </c>
      <c r="E66" s="51">
        <f t="shared" ref="E66:E84" si="25">SUM(F66:G66)</f>
        <v>0</v>
      </c>
      <c r="F66" s="55">
        <v>0</v>
      </c>
      <c r="G66" s="55">
        <v>0</v>
      </c>
      <c r="H66" s="51">
        <f t="shared" si="22"/>
        <v>0</v>
      </c>
      <c r="I66" s="55">
        <v>0</v>
      </c>
      <c r="J66" s="55">
        <v>0</v>
      </c>
      <c r="K66" s="51">
        <f t="shared" si="23"/>
        <v>0</v>
      </c>
      <c r="L66" s="55">
        <v>0</v>
      </c>
      <c r="M66" s="55">
        <v>0</v>
      </c>
      <c r="N66" s="15"/>
      <c r="O66" s="15"/>
      <c r="P66" s="15"/>
      <c r="Q66" s="15"/>
      <c r="R66" s="15"/>
      <c r="S66" s="15"/>
    </row>
    <row r="67" spans="1:19" ht="17.100000000000001" customHeight="1" x14ac:dyDescent="0.15">
      <c r="A67" s="2" t="s">
        <v>268</v>
      </c>
      <c r="B67" s="51">
        <f t="shared" si="21"/>
        <v>100</v>
      </c>
      <c r="C67" s="27">
        <v>80</v>
      </c>
      <c r="D67" s="38">
        <v>20</v>
      </c>
      <c r="E67" s="51">
        <f t="shared" si="25"/>
        <v>27</v>
      </c>
      <c r="F67" s="38">
        <v>20</v>
      </c>
      <c r="G67" s="38">
        <v>7</v>
      </c>
      <c r="H67" s="51">
        <f t="shared" si="22"/>
        <v>13</v>
      </c>
      <c r="I67" s="38">
        <v>8</v>
      </c>
      <c r="J67" s="38">
        <v>5</v>
      </c>
      <c r="K67" s="51">
        <f t="shared" si="23"/>
        <v>4</v>
      </c>
      <c r="L67" s="38">
        <v>2</v>
      </c>
      <c r="M67" s="38">
        <v>2</v>
      </c>
      <c r="N67" s="15"/>
      <c r="O67" s="15"/>
      <c r="P67" s="15"/>
      <c r="Q67" s="15"/>
      <c r="R67" s="15"/>
      <c r="S67" s="15"/>
    </row>
    <row r="68" spans="1:19" ht="17.100000000000001" customHeight="1" x14ac:dyDescent="0.15">
      <c r="A68" s="2" t="s">
        <v>269</v>
      </c>
      <c r="B68" s="51">
        <f t="shared" si="21"/>
        <v>197</v>
      </c>
      <c r="C68" s="27">
        <v>132</v>
      </c>
      <c r="D68" s="27">
        <v>65</v>
      </c>
      <c r="E68" s="51">
        <f t="shared" si="25"/>
        <v>75</v>
      </c>
      <c r="F68" s="38">
        <v>53</v>
      </c>
      <c r="G68" s="38">
        <v>22</v>
      </c>
      <c r="H68" s="51">
        <f t="shared" si="22"/>
        <v>27</v>
      </c>
      <c r="I68" s="38">
        <v>13</v>
      </c>
      <c r="J68" s="38">
        <v>14</v>
      </c>
      <c r="K68" s="51">
        <f t="shared" si="23"/>
        <v>11</v>
      </c>
      <c r="L68" s="38">
        <v>7</v>
      </c>
      <c r="M68" s="38">
        <v>4</v>
      </c>
      <c r="N68" s="30"/>
      <c r="O68" s="15"/>
      <c r="P68" s="15"/>
      <c r="Q68" s="30"/>
      <c r="R68" s="15"/>
      <c r="S68" s="15"/>
    </row>
    <row r="69" spans="1:19" ht="17.100000000000001" customHeight="1" x14ac:dyDescent="0.15">
      <c r="A69" s="49" t="s">
        <v>270</v>
      </c>
      <c r="B69" s="66">
        <f>SUM(B70:B83)</f>
        <v>586</v>
      </c>
      <c r="C69" s="66">
        <f t="shared" ref="C69:M69" si="26">SUM(C70:C83)</f>
        <v>322</v>
      </c>
      <c r="D69" s="66">
        <f t="shared" si="26"/>
        <v>264</v>
      </c>
      <c r="E69" s="66">
        <f t="shared" si="26"/>
        <v>244</v>
      </c>
      <c r="F69" s="66">
        <f t="shared" si="26"/>
        <v>140</v>
      </c>
      <c r="G69" s="66">
        <f t="shared" si="26"/>
        <v>104</v>
      </c>
      <c r="H69" s="66">
        <f t="shared" si="26"/>
        <v>81</v>
      </c>
      <c r="I69" s="66">
        <f t="shared" si="26"/>
        <v>49</v>
      </c>
      <c r="J69" s="66">
        <f t="shared" si="26"/>
        <v>32</v>
      </c>
      <c r="K69" s="66">
        <f t="shared" si="26"/>
        <v>46</v>
      </c>
      <c r="L69" s="66">
        <f t="shared" si="26"/>
        <v>24</v>
      </c>
      <c r="M69" s="66">
        <f t="shared" si="26"/>
        <v>22</v>
      </c>
      <c r="N69" s="30"/>
      <c r="O69" s="15"/>
      <c r="P69" s="15"/>
      <c r="Q69" s="30"/>
      <c r="R69" s="15"/>
      <c r="S69" s="15"/>
    </row>
    <row r="70" spans="1:19" ht="16.5" customHeight="1" x14ac:dyDescent="0.15">
      <c r="A70" s="58" t="s">
        <v>312</v>
      </c>
      <c r="B70" s="51">
        <f t="shared" si="21"/>
        <v>0</v>
      </c>
      <c r="C70" s="55">
        <v>0</v>
      </c>
      <c r="D70" s="55">
        <v>0</v>
      </c>
      <c r="E70" s="51">
        <f t="shared" si="25"/>
        <v>1</v>
      </c>
      <c r="F70" s="57">
        <v>1</v>
      </c>
      <c r="G70" s="55">
        <v>0</v>
      </c>
      <c r="H70" s="51">
        <f t="shared" si="22"/>
        <v>0</v>
      </c>
      <c r="I70" s="55">
        <v>0</v>
      </c>
      <c r="J70" s="55">
        <v>0</v>
      </c>
      <c r="K70" s="51">
        <f t="shared" si="23"/>
        <v>0</v>
      </c>
      <c r="L70" s="55">
        <v>0</v>
      </c>
      <c r="M70" s="55">
        <v>0</v>
      </c>
      <c r="N70" s="67"/>
      <c r="O70" s="67"/>
      <c r="P70" s="68"/>
      <c r="Q70" s="68"/>
      <c r="R70" s="68"/>
      <c r="S70" s="68"/>
    </row>
    <row r="71" spans="1:19" ht="16.5" customHeight="1" x14ac:dyDescent="0.15">
      <c r="A71" s="2" t="s">
        <v>272</v>
      </c>
      <c r="B71" s="51">
        <f t="shared" si="21"/>
        <v>0</v>
      </c>
      <c r="C71" s="55">
        <v>0</v>
      </c>
      <c r="D71" s="55">
        <v>0</v>
      </c>
      <c r="E71" s="51">
        <f t="shared" si="25"/>
        <v>0</v>
      </c>
      <c r="F71" s="55">
        <v>0</v>
      </c>
      <c r="G71" s="55">
        <v>0</v>
      </c>
      <c r="H71" s="51">
        <f t="shared" si="22"/>
        <v>1</v>
      </c>
      <c r="I71" s="56">
        <v>1</v>
      </c>
      <c r="J71" s="55">
        <v>0</v>
      </c>
      <c r="K71" s="51">
        <f t="shared" si="23"/>
        <v>0</v>
      </c>
      <c r="L71" s="55">
        <v>0</v>
      </c>
      <c r="M71" s="55">
        <v>0</v>
      </c>
      <c r="N71" s="69"/>
      <c r="O71" s="69"/>
      <c r="P71" s="69"/>
      <c r="Q71" s="69"/>
      <c r="R71" s="69"/>
      <c r="S71" s="68"/>
    </row>
    <row r="72" spans="1:19" ht="16.5" customHeight="1" x14ac:dyDescent="0.15">
      <c r="A72" s="2" t="s">
        <v>288</v>
      </c>
      <c r="B72" s="51">
        <f t="shared" si="21"/>
        <v>47</v>
      </c>
      <c r="C72" s="56">
        <v>40</v>
      </c>
      <c r="D72" s="56">
        <v>7</v>
      </c>
      <c r="E72" s="51">
        <f t="shared" si="25"/>
        <v>17</v>
      </c>
      <c r="F72" s="56">
        <v>15</v>
      </c>
      <c r="G72" s="56">
        <v>2</v>
      </c>
      <c r="H72" s="51">
        <f t="shared" si="22"/>
        <v>3</v>
      </c>
      <c r="I72" s="56">
        <v>3</v>
      </c>
      <c r="J72" s="55">
        <v>0</v>
      </c>
      <c r="K72" s="51">
        <f t="shared" si="23"/>
        <v>0</v>
      </c>
      <c r="L72" s="55">
        <v>0</v>
      </c>
      <c r="M72" s="55">
        <v>0</v>
      </c>
      <c r="N72" s="69"/>
      <c r="O72" s="69"/>
      <c r="P72" s="69"/>
      <c r="Q72" s="69"/>
      <c r="R72" s="69"/>
      <c r="S72" s="69"/>
    </row>
    <row r="73" spans="1:19" ht="17.100000000000001" customHeight="1" x14ac:dyDescent="0.15">
      <c r="A73" s="64" t="s">
        <v>289</v>
      </c>
      <c r="B73" s="51">
        <f t="shared" si="21"/>
        <v>144</v>
      </c>
      <c r="C73" s="27">
        <v>80</v>
      </c>
      <c r="D73" s="27">
        <v>64</v>
      </c>
      <c r="E73" s="51">
        <f t="shared" si="25"/>
        <v>74</v>
      </c>
      <c r="F73" s="38">
        <v>41</v>
      </c>
      <c r="G73" s="38">
        <v>33</v>
      </c>
      <c r="H73" s="51">
        <f t="shared" si="22"/>
        <v>29</v>
      </c>
      <c r="I73" s="38">
        <v>18</v>
      </c>
      <c r="J73" s="38">
        <v>11</v>
      </c>
      <c r="K73" s="51">
        <f t="shared" si="23"/>
        <v>18</v>
      </c>
      <c r="L73" s="38">
        <v>8</v>
      </c>
      <c r="M73" s="38">
        <v>10</v>
      </c>
      <c r="N73" s="15"/>
      <c r="O73" s="15"/>
      <c r="P73" s="15"/>
      <c r="Q73" s="15"/>
      <c r="R73" s="15"/>
      <c r="S73" s="15"/>
    </row>
    <row r="74" spans="1:19" ht="17.100000000000001" customHeight="1" x14ac:dyDescent="0.15">
      <c r="A74" s="2" t="s">
        <v>290</v>
      </c>
      <c r="B74" s="51">
        <f t="shared" si="21"/>
        <v>9</v>
      </c>
      <c r="C74" s="38">
        <v>5</v>
      </c>
      <c r="D74" s="38">
        <v>4</v>
      </c>
      <c r="E74" s="51">
        <f t="shared" si="25"/>
        <v>1</v>
      </c>
      <c r="F74" s="55">
        <v>0</v>
      </c>
      <c r="G74" s="38">
        <v>1</v>
      </c>
      <c r="H74" s="51">
        <f t="shared" si="22"/>
        <v>0</v>
      </c>
      <c r="I74" s="55">
        <v>0</v>
      </c>
      <c r="J74" s="55">
        <v>0</v>
      </c>
      <c r="K74" s="51">
        <f t="shared" si="23"/>
        <v>0</v>
      </c>
      <c r="L74" s="55">
        <v>0</v>
      </c>
      <c r="M74" s="55">
        <v>0</v>
      </c>
      <c r="N74" s="15"/>
      <c r="O74" s="15"/>
      <c r="P74" s="15"/>
      <c r="Q74" s="15"/>
      <c r="R74" s="15"/>
      <c r="S74" s="15"/>
    </row>
    <row r="75" spans="1:19" ht="17.100000000000001" customHeight="1" x14ac:dyDescent="0.15">
      <c r="A75" s="2" t="s">
        <v>291</v>
      </c>
      <c r="B75" s="51">
        <f t="shared" si="21"/>
        <v>20</v>
      </c>
      <c r="C75" s="38">
        <v>14</v>
      </c>
      <c r="D75" s="38">
        <v>6</v>
      </c>
      <c r="E75" s="51">
        <f t="shared" si="25"/>
        <v>19</v>
      </c>
      <c r="F75" s="38">
        <v>12</v>
      </c>
      <c r="G75" s="38">
        <v>7</v>
      </c>
      <c r="H75" s="51">
        <f t="shared" si="22"/>
        <v>12</v>
      </c>
      <c r="I75" s="38">
        <v>9</v>
      </c>
      <c r="J75" s="38">
        <v>3</v>
      </c>
      <c r="K75" s="51">
        <f t="shared" si="23"/>
        <v>14</v>
      </c>
      <c r="L75" s="38">
        <v>11</v>
      </c>
      <c r="M75" s="38">
        <v>3</v>
      </c>
      <c r="N75" s="15"/>
      <c r="O75" s="15"/>
      <c r="P75" s="15"/>
      <c r="Q75" s="15"/>
      <c r="R75" s="15"/>
      <c r="S75" s="15"/>
    </row>
    <row r="76" spans="1:19" ht="17.100000000000001" customHeight="1" x14ac:dyDescent="0.15">
      <c r="A76" s="65" t="s">
        <v>304</v>
      </c>
      <c r="B76" s="51">
        <f t="shared" si="21"/>
        <v>15</v>
      </c>
      <c r="C76" s="27">
        <v>12</v>
      </c>
      <c r="D76" s="38">
        <v>3</v>
      </c>
      <c r="E76" s="51">
        <f t="shared" si="25"/>
        <v>8</v>
      </c>
      <c r="F76" s="38">
        <v>7</v>
      </c>
      <c r="G76" s="38">
        <v>1</v>
      </c>
      <c r="H76" s="51">
        <f t="shared" si="22"/>
        <v>2</v>
      </c>
      <c r="I76" s="38">
        <v>1</v>
      </c>
      <c r="J76" s="38">
        <v>1</v>
      </c>
      <c r="K76" s="51">
        <f t="shared" si="23"/>
        <v>0</v>
      </c>
      <c r="L76" s="55">
        <v>0</v>
      </c>
      <c r="M76" s="55">
        <v>0</v>
      </c>
      <c r="N76" s="15"/>
      <c r="O76" s="15"/>
      <c r="P76" s="15"/>
      <c r="Q76" s="15"/>
      <c r="R76" s="15"/>
      <c r="S76" s="15"/>
    </row>
    <row r="77" spans="1:19" ht="17.100000000000001" customHeight="1" x14ac:dyDescent="0.15">
      <c r="A77" s="65" t="s">
        <v>293</v>
      </c>
      <c r="B77" s="51">
        <f t="shared" si="21"/>
        <v>71</v>
      </c>
      <c r="C77" s="38">
        <v>24</v>
      </c>
      <c r="D77" s="38">
        <v>47</v>
      </c>
      <c r="E77" s="51">
        <f t="shared" si="25"/>
        <v>21</v>
      </c>
      <c r="F77" s="38">
        <v>8</v>
      </c>
      <c r="G77" s="38">
        <v>13</v>
      </c>
      <c r="H77" s="51">
        <f t="shared" si="22"/>
        <v>3</v>
      </c>
      <c r="I77" s="38">
        <v>2</v>
      </c>
      <c r="J77" s="38">
        <v>1</v>
      </c>
      <c r="K77" s="51">
        <f t="shared" si="23"/>
        <v>2</v>
      </c>
      <c r="L77" s="55">
        <v>0</v>
      </c>
      <c r="M77" s="38">
        <v>2</v>
      </c>
      <c r="N77" s="15"/>
      <c r="O77" s="15"/>
      <c r="P77" s="15"/>
      <c r="Q77" s="15"/>
      <c r="R77" s="15"/>
      <c r="S77" s="15"/>
    </row>
    <row r="78" spans="1:19" ht="17.100000000000001" customHeight="1" x14ac:dyDescent="0.15">
      <c r="A78" s="65" t="s">
        <v>305</v>
      </c>
      <c r="B78" s="51">
        <f t="shared" si="21"/>
        <v>68</v>
      </c>
      <c r="C78" s="27">
        <v>26</v>
      </c>
      <c r="D78" s="27">
        <v>42</v>
      </c>
      <c r="E78" s="51">
        <f t="shared" si="25"/>
        <v>40</v>
      </c>
      <c r="F78" s="38">
        <v>20</v>
      </c>
      <c r="G78" s="38">
        <v>20</v>
      </c>
      <c r="H78" s="51">
        <f t="shared" si="22"/>
        <v>12</v>
      </c>
      <c r="I78" s="38">
        <v>4</v>
      </c>
      <c r="J78" s="38">
        <v>8</v>
      </c>
      <c r="K78" s="51">
        <f t="shared" si="23"/>
        <v>3</v>
      </c>
      <c r="L78" s="38">
        <v>1</v>
      </c>
      <c r="M78" s="38">
        <v>2</v>
      </c>
      <c r="N78" s="15"/>
      <c r="O78" s="15"/>
      <c r="P78" s="15"/>
      <c r="Q78" s="15"/>
      <c r="R78" s="15"/>
      <c r="S78" s="15"/>
    </row>
    <row r="79" spans="1:19" ht="17.100000000000001" customHeight="1" x14ac:dyDescent="0.15">
      <c r="A79" s="2" t="s">
        <v>278</v>
      </c>
      <c r="B79" s="51">
        <f t="shared" si="21"/>
        <v>25</v>
      </c>
      <c r="C79" s="38">
        <v>15</v>
      </c>
      <c r="D79" s="38">
        <v>10</v>
      </c>
      <c r="E79" s="51">
        <f t="shared" si="25"/>
        <v>3</v>
      </c>
      <c r="F79" s="38">
        <v>2</v>
      </c>
      <c r="G79" s="38">
        <v>1</v>
      </c>
      <c r="H79" s="51">
        <f t="shared" si="22"/>
        <v>6</v>
      </c>
      <c r="I79" s="38">
        <v>3</v>
      </c>
      <c r="J79" s="38">
        <v>3</v>
      </c>
      <c r="K79" s="51">
        <f t="shared" si="23"/>
        <v>3</v>
      </c>
      <c r="L79" s="55">
        <v>0</v>
      </c>
      <c r="M79" s="38">
        <v>3</v>
      </c>
      <c r="N79" s="15"/>
      <c r="O79" s="15"/>
      <c r="P79" s="15"/>
      <c r="Q79" s="15"/>
      <c r="R79" s="15"/>
      <c r="S79" s="15"/>
    </row>
    <row r="80" spans="1:19" ht="17.100000000000001" customHeight="1" x14ac:dyDescent="0.15">
      <c r="A80" s="50" t="s">
        <v>306</v>
      </c>
      <c r="B80" s="51">
        <f t="shared" si="21"/>
        <v>60</v>
      </c>
      <c r="C80" s="38">
        <v>27</v>
      </c>
      <c r="D80" s="38">
        <v>33</v>
      </c>
      <c r="E80" s="51">
        <f t="shared" si="25"/>
        <v>13</v>
      </c>
      <c r="F80" s="38">
        <v>3</v>
      </c>
      <c r="G80" s="38">
        <v>10</v>
      </c>
      <c r="H80" s="51">
        <f t="shared" si="22"/>
        <v>6</v>
      </c>
      <c r="I80" s="38">
        <v>4</v>
      </c>
      <c r="J80" s="38">
        <v>2</v>
      </c>
      <c r="K80" s="51">
        <f t="shared" si="23"/>
        <v>0</v>
      </c>
      <c r="L80" s="55">
        <v>0</v>
      </c>
      <c r="M80" s="55">
        <v>0</v>
      </c>
      <c r="N80" s="15"/>
      <c r="O80" s="15"/>
      <c r="P80" s="15"/>
      <c r="Q80" s="15"/>
      <c r="R80" s="15"/>
      <c r="S80" s="15"/>
    </row>
    <row r="81" spans="1:19" ht="17.100000000000001" customHeight="1" x14ac:dyDescent="0.15">
      <c r="A81" s="2" t="s">
        <v>280</v>
      </c>
      <c r="B81" s="51">
        <f t="shared" si="21"/>
        <v>1</v>
      </c>
      <c r="C81" s="38">
        <v>1</v>
      </c>
      <c r="D81" s="55">
        <v>0</v>
      </c>
      <c r="E81" s="51">
        <f t="shared" si="25"/>
        <v>1</v>
      </c>
      <c r="F81" s="38">
        <v>1</v>
      </c>
      <c r="G81" s="55">
        <v>0</v>
      </c>
      <c r="H81" s="51">
        <f t="shared" si="22"/>
        <v>0</v>
      </c>
      <c r="I81" s="55">
        <v>0</v>
      </c>
      <c r="J81" s="55">
        <v>0</v>
      </c>
      <c r="K81" s="51">
        <f t="shared" si="23"/>
        <v>0</v>
      </c>
      <c r="L81" s="55">
        <v>0</v>
      </c>
      <c r="M81" s="55">
        <v>0</v>
      </c>
      <c r="N81" s="15"/>
      <c r="O81" s="15"/>
      <c r="P81" s="15"/>
      <c r="Q81" s="15"/>
      <c r="R81" s="15"/>
      <c r="S81" s="15"/>
    </row>
    <row r="82" spans="1:19" ht="17.100000000000001" customHeight="1" x14ac:dyDescent="0.15">
      <c r="A82" s="65" t="s">
        <v>296</v>
      </c>
      <c r="B82" s="51">
        <f t="shared" si="21"/>
        <v>116</v>
      </c>
      <c r="C82" s="38">
        <v>70</v>
      </c>
      <c r="D82" s="38">
        <v>46</v>
      </c>
      <c r="E82" s="51">
        <f t="shared" si="25"/>
        <v>46</v>
      </c>
      <c r="F82" s="38">
        <v>30</v>
      </c>
      <c r="G82" s="38">
        <v>16</v>
      </c>
      <c r="H82" s="51">
        <f t="shared" si="22"/>
        <v>7</v>
      </c>
      <c r="I82" s="38">
        <v>4</v>
      </c>
      <c r="J82" s="38">
        <v>3</v>
      </c>
      <c r="K82" s="51">
        <f t="shared" si="23"/>
        <v>6</v>
      </c>
      <c r="L82" s="38">
        <v>4</v>
      </c>
      <c r="M82" s="38">
        <v>2</v>
      </c>
      <c r="N82" s="15"/>
      <c r="O82" s="15"/>
      <c r="P82" s="15"/>
      <c r="Q82" s="15"/>
      <c r="R82" s="15"/>
      <c r="S82" s="15"/>
    </row>
    <row r="83" spans="1:19" ht="17.100000000000001" customHeight="1" x14ac:dyDescent="0.15">
      <c r="A83" s="2" t="s">
        <v>307</v>
      </c>
      <c r="B83" s="51">
        <f t="shared" si="21"/>
        <v>10</v>
      </c>
      <c r="C83" s="38">
        <v>8</v>
      </c>
      <c r="D83" s="38">
        <v>2</v>
      </c>
      <c r="E83" s="51">
        <f t="shared" si="25"/>
        <v>0</v>
      </c>
      <c r="F83" s="55">
        <v>0</v>
      </c>
      <c r="G83" s="55">
        <v>0</v>
      </c>
      <c r="H83" s="51">
        <f t="shared" si="22"/>
        <v>0</v>
      </c>
      <c r="I83" s="55">
        <v>0</v>
      </c>
      <c r="J83" s="55">
        <v>0</v>
      </c>
      <c r="K83" s="51">
        <f t="shared" si="23"/>
        <v>0</v>
      </c>
      <c r="L83" s="55">
        <v>0</v>
      </c>
      <c r="M83" s="55">
        <v>0</v>
      </c>
      <c r="N83" s="15"/>
      <c r="O83" s="15"/>
      <c r="P83" s="15"/>
      <c r="Q83" s="15"/>
      <c r="R83" s="15"/>
      <c r="S83" s="15"/>
    </row>
    <row r="84" spans="1:19" ht="17.100000000000001" customHeight="1" x14ac:dyDescent="0.15">
      <c r="A84" s="49" t="s">
        <v>283</v>
      </c>
      <c r="B84" s="51">
        <f t="shared" si="21"/>
        <v>33</v>
      </c>
      <c r="C84" s="38">
        <v>17</v>
      </c>
      <c r="D84" s="38">
        <v>16</v>
      </c>
      <c r="E84" s="51">
        <f t="shared" si="25"/>
        <v>11</v>
      </c>
      <c r="F84" s="38">
        <v>4</v>
      </c>
      <c r="G84" s="38">
        <v>7</v>
      </c>
      <c r="H84" s="51">
        <f t="shared" si="22"/>
        <v>9</v>
      </c>
      <c r="I84" s="38">
        <v>5</v>
      </c>
      <c r="J84" s="38">
        <v>4</v>
      </c>
      <c r="K84" s="51">
        <f t="shared" si="23"/>
        <v>4</v>
      </c>
      <c r="L84" s="38">
        <v>2</v>
      </c>
      <c r="M84" s="38">
        <v>2</v>
      </c>
      <c r="N84" s="15"/>
      <c r="O84" s="15"/>
      <c r="P84" s="15"/>
      <c r="Q84" s="15"/>
      <c r="R84" s="15"/>
      <c r="S84" s="15"/>
    </row>
    <row r="85" spans="1:19" ht="17.100000000000001" customHeight="1" x14ac:dyDescent="0.15">
      <c r="A85" t="s">
        <v>439</v>
      </c>
    </row>
  </sheetData>
  <mergeCells count="23">
    <mergeCell ref="A57:C57"/>
    <mergeCell ref="A59:A60"/>
    <mergeCell ref="B59:D59"/>
    <mergeCell ref="E59:G59"/>
    <mergeCell ref="H59:J59"/>
    <mergeCell ref="N59:P59"/>
    <mergeCell ref="Q59:S59"/>
    <mergeCell ref="K59:M59"/>
    <mergeCell ref="H30:J30"/>
    <mergeCell ref="K30:M30"/>
    <mergeCell ref="N30:P30"/>
    <mergeCell ref="A1:C1"/>
    <mergeCell ref="A3:A4"/>
    <mergeCell ref="B3:D3"/>
    <mergeCell ref="E3:G3"/>
    <mergeCell ref="Q30:S30"/>
    <mergeCell ref="H3:J3"/>
    <mergeCell ref="K3:M3"/>
    <mergeCell ref="N3:P3"/>
    <mergeCell ref="Q3:S3"/>
    <mergeCell ref="A30:A31"/>
    <mergeCell ref="B30:D30"/>
    <mergeCell ref="E30:G30"/>
  </mergeCells>
  <phoneticPr fontId="3"/>
  <pageMargins left="0.70866141732283472" right="0.70866141732283472" top="0.74803149606299213" bottom="0.74803149606299213" header="0.31496062992125984" footer="0.31496062992125984"/>
  <pageSetup paperSize="9" scale="54" orientation="landscape" horizontalDpi="300" verticalDpi="300" r:id="rId1"/>
  <headerFooter scaleWithDoc="0" alignWithMargins="0">
    <oddFooter>&amp;C&amp;A</oddFooter>
  </headerFooter>
  <rowBreaks count="1" manualBreakCount="1">
    <brk id="56" max="1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483C9-E621-45FB-8010-88AC02099126}">
  <dimension ref="A1:S85"/>
  <sheetViews>
    <sheetView view="pageBreakPreview" zoomScaleNormal="80" zoomScaleSheetLayoutView="100" workbookViewId="0">
      <selection sqref="A1:C1"/>
    </sheetView>
  </sheetViews>
  <sheetFormatPr defaultRowHeight="13.5" x14ac:dyDescent="0.15"/>
  <cols>
    <col min="1" max="1" width="29.375" customWidth="1"/>
    <col min="2" max="19" width="7.75" customWidth="1"/>
  </cols>
  <sheetData>
    <row r="1" spans="1:19" ht="17.25" customHeight="1" x14ac:dyDescent="0.15">
      <c r="A1" s="160" t="s">
        <v>500</v>
      </c>
      <c r="B1" s="160"/>
      <c r="C1" s="160"/>
    </row>
    <row r="2" spans="1:19" ht="14.25" x14ac:dyDescent="0.15">
      <c r="P2" s="106"/>
      <c r="Q2" s="106"/>
      <c r="R2" s="106"/>
      <c r="S2" s="107" t="s">
        <v>472</v>
      </c>
    </row>
    <row r="3" spans="1:19" x14ac:dyDescent="0.15">
      <c r="A3" s="137" t="s">
        <v>261</v>
      </c>
      <c r="B3" s="141" t="s">
        <v>4</v>
      </c>
      <c r="C3" s="142"/>
      <c r="D3" s="143"/>
      <c r="E3" s="141" t="s">
        <v>252</v>
      </c>
      <c r="F3" s="142"/>
      <c r="G3" s="143"/>
      <c r="H3" s="141" t="s">
        <v>256</v>
      </c>
      <c r="I3" s="142"/>
      <c r="J3" s="143"/>
      <c r="K3" s="141" t="s">
        <v>239</v>
      </c>
      <c r="L3" s="142"/>
      <c r="M3" s="143"/>
      <c r="N3" s="141" t="s">
        <v>243</v>
      </c>
      <c r="O3" s="142"/>
      <c r="P3" s="143"/>
      <c r="Q3" s="141" t="s">
        <v>247</v>
      </c>
      <c r="R3" s="142"/>
      <c r="S3" s="143"/>
    </row>
    <row r="4" spans="1:19" x14ac:dyDescent="0.15">
      <c r="A4" s="138"/>
      <c r="B4" s="1" t="s">
        <v>4</v>
      </c>
      <c r="C4" s="1" t="s">
        <v>5</v>
      </c>
      <c r="D4" s="1" t="s">
        <v>6</v>
      </c>
      <c r="E4" s="1" t="s">
        <v>4</v>
      </c>
      <c r="F4" s="1" t="s">
        <v>5</v>
      </c>
      <c r="G4" s="1" t="s">
        <v>6</v>
      </c>
      <c r="H4" s="1" t="s">
        <v>4</v>
      </c>
      <c r="I4" s="1" t="s">
        <v>5</v>
      </c>
      <c r="J4" s="1" t="s">
        <v>6</v>
      </c>
      <c r="K4" s="1" t="s">
        <v>4</v>
      </c>
      <c r="L4" s="1" t="s">
        <v>5</v>
      </c>
      <c r="M4" s="1" t="s">
        <v>6</v>
      </c>
      <c r="N4" s="1" t="s">
        <v>4</v>
      </c>
      <c r="O4" s="1" t="s">
        <v>5</v>
      </c>
      <c r="P4" s="1" t="s">
        <v>6</v>
      </c>
      <c r="Q4" s="1" t="s">
        <v>4</v>
      </c>
      <c r="R4" s="1" t="s">
        <v>5</v>
      </c>
      <c r="S4" s="1" t="s">
        <v>6</v>
      </c>
    </row>
    <row r="5" spans="1:19" ht="16.5" customHeight="1" x14ac:dyDescent="0.15">
      <c r="A5" s="2" t="s">
        <v>4</v>
      </c>
      <c r="B5" s="48">
        <f>SUM(C5:D5)</f>
        <v>46052</v>
      </c>
      <c r="C5" s="27">
        <f>SUM(C6,C9,C13,C28)</f>
        <v>25839</v>
      </c>
      <c r="D5" s="27">
        <f>SUM(D6,D9,D13,D28)</f>
        <v>20213</v>
      </c>
      <c r="E5" s="48">
        <f>SUM(F5:G5)</f>
        <v>635</v>
      </c>
      <c r="F5" s="27">
        <f>SUM(F6,F9,F13,F28)</f>
        <v>348</v>
      </c>
      <c r="G5" s="27">
        <f>SUM(G6,G9,G13,G28)</f>
        <v>287</v>
      </c>
      <c r="H5" s="48">
        <f>SUM(I5:J5)</f>
        <v>2847</v>
      </c>
      <c r="I5" s="27">
        <f>SUM(I6,I9,I13,I28)</f>
        <v>1510</v>
      </c>
      <c r="J5" s="27">
        <f>SUM(J6,J9,J13,J28)</f>
        <v>1337</v>
      </c>
      <c r="K5" s="48">
        <f>SUM(L5:M5)</f>
        <v>3790</v>
      </c>
      <c r="L5" s="27">
        <f>SUM(L6,L9,L13,L28)</f>
        <v>2174</v>
      </c>
      <c r="M5" s="27">
        <f>SUM(M6,M9,M13,M28)</f>
        <v>1616</v>
      </c>
      <c r="N5" s="48">
        <f>SUM(O5:P5)</f>
        <v>4234</v>
      </c>
      <c r="O5" s="27">
        <f>SUM(O6,O9,O13,O28)</f>
        <v>2480</v>
      </c>
      <c r="P5" s="27">
        <f>SUM(P6,P9,P13,P28)</f>
        <v>1754</v>
      </c>
      <c r="Q5" s="48">
        <f>SUM(R5:S5)</f>
        <v>4894</v>
      </c>
      <c r="R5" s="27">
        <f>SUM(R6,R9,R13,R28)</f>
        <v>2776</v>
      </c>
      <c r="S5" s="27">
        <f>SUM(S6,S9,S13,S28)</f>
        <v>2118</v>
      </c>
    </row>
    <row r="6" spans="1:19" ht="16.5" customHeight="1" x14ac:dyDescent="0.15">
      <c r="A6" s="49" t="s">
        <v>262</v>
      </c>
      <c r="B6" s="48">
        <f t="shared" ref="B6:S6" si="0">SUM(B7:B8)</f>
        <v>1703</v>
      </c>
      <c r="C6" s="48">
        <f t="shared" si="0"/>
        <v>1022</v>
      </c>
      <c r="D6" s="48">
        <f t="shared" si="0"/>
        <v>681</v>
      </c>
      <c r="E6" s="51">
        <f t="shared" si="0"/>
        <v>3</v>
      </c>
      <c r="F6" s="51">
        <f t="shared" si="0"/>
        <v>2</v>
      </c>
      <c r="G6" s="51">
        <f t="shared" si="0"/>
        <v>1</v>
      </c>
      <c r="H6" s="51">
        <f t="shared" si="0"/>
        <v>20</v>
      </c>
      <c r="I6" s="51">
        <f t="shared" si="0"/>
        <v>14</v>
      </c>
      <c r="J6" s="51">
        <f t="shared" si="0"/>
        <v>6</v>
      </c>
      <c r="K6" s="51">
        <f t="shared" si="0"/>
        <v>51</v>
      </c>
      <c r="L6" s="51">
        <f t="shared" si="0"/>
        <v>37</v>
      </c>
      <c r="M6" s="51">
        <f t="shared" si="0"/>
        <v>14</v>
      </c>
      <c r="N6" s="51">
        <f t="shared" si="0"/>
        <v>49</v>
      </c>
      <c r="O6" s="51">
        <f t="shared" si="0"/>
        <v>35</v>
      </c>
      <c r="P6" s="51">
        <f t="shared" si="0"/>
        <v>14</v>
      </c>
      <c r="Q6" s="51">
        <f t="shared" si="0"/>
        <v>61</v>
      </c>
      <c r="R6" s="51">
        <f t="shared" si="0"/>
        <v>32</v>
      </c>
      <c r="S6" s="51">
        <f t="shared" si="0"/>
        <v>29</v>
      </c>
    </row>
    <row r="7" spans="1:19" ht="16.5" customHeight="1" x14ac:dyDescent="0.15">
      <c r="A7" s="50" t="s">
        <v>301</v>
      </c>
      <c r="B7" s="48">
        <f>SUM(C7:D7)</f>
        <v>1676</v>
      </c>
      <c r="C7" s="70">
        <f>SUM(F7,I7,L7,O7,R7,C34,F34,I34,L34,O34,R34,C63,F63,I63,L63)</f>
        <v>998</v>
      </c>
      <c r="D7" s="70">
        <f>SUM(G7,J7,M7,P7,S7,D34,G34,J34,M34,P34,S34,D63,G63,J63,M63)</f>
        <v>678</v>
      </c>
      <c r="E7" s="51">
        <f>SUM(F7:G7)</f>
        <v>3</v>
      </c>
      <c r="F7" s="51">
        <v>2</v>
      </c>
      <c r="G7" s="55">
        <v>1</v>
      </c>
      <c r="H7" s="52">
        <f>SUM(I7:J7)</f>
        <v>18</v>
      </c>
      <c r="I7" s="51">
        <v>12</v>
      </c>
      <c r="J7" s="51">
        <v>6</v>
      </c>
      <c r="K7" s="51">
        <f>SUM(L7:M7)</f>
        <v>50</v>
      </c>
      <c r="L7" s="51">
        <v>36</v>
      </c>
      <c r="M7" s="51">
        <v>14</v>
      </c>
      <c r="N7" s="51">
        <f t="shared" ref="N7:N28" si="1">SUM(O7:P7)</f>
        <v>49</v>
      </c>
      <c r="O7" s="51">
        <v>35</v>
      </c>
      <c r="P7" s="51">
        <v>14</v>
      </c>
      <c r="Q7" s="51">
        <f t="shared" ref="Q7:Q28" si="2">SUM(R7:S7)</f>
        <v>56</v>
      </c>
      <c r="R7" s="51">
        <v>27</v>
      </c>
      <c r="S7" s="51">
        <v>29</v>
      </c>
    </row>
    <row r="8" spans="1:19" ht="16.5" customHeight="1" x14ac:dyDescent="0.15">
      <c r="A8" s="50" t="s">
        <v>265</v>
      </c>
      <c r="B8" s="48">
        <f t="shared" ref="B8:B28" si="3">SUM(C8:D8)</f>
        <v>27</v>
      </c>
      <c r="C8" s="70">
        <f>SUM(F8,I8,L8,O8,R8,C35,F35,I35,L35,O35,R35,C64,F64,I64,L64)</f>
        <v>24</v>
      </c>
      <c r="D8" s="70">
        <f>SUM(G8,J8,M8,P8,S8,D35,G35,J35,M35,P35,S35,D64,G64,J64,M64)</f>
        <v>3</v>
      </c>
      <c r="E8" s="51">
        <f t="shared" ref="E8:E28" si="4">SUM(F8:G8)</f>
        <v>0</v>
      </c>
      <c r="F8" s="38" t="s">
        <v>16</v>
      </c>
      <c r="G8" s="38" t="s">
        <v>16</v>
      </c>
      <c r="H8" s="52">
        <f t="shared" ref="H8:H28" si="5">SUM(I8:J8)</f>
        <v>2</v>
      </c>
      <c r="I8" s="55">
        <v>2</v>
      </c>
      <c r="J8" s="38" t="s">
        <v>16</v>
      </c>
      <c r="K8" s="51">
        <f t="shared" ref="K8:K28" si="6">SUM(L8:M8)</f>
        <v>1</v>
      </c>
      <c r="L8" s="51">
        <v>1</v>
      </c>
      <c r="M8" s="38" t="s">
        <v>16</v>
      </c>
      <c r="N8" s="51">
        <f t="shared" si="1"/>
        <v>0</v>
      </c>
      <c r="O8" s="51" t="s">
        <v>16</v>
      </c>
      <c r="P8" s="52" t="s">
        <v>16</v>
      </c>
      <c r="Q8" s="51">
        <f t="shared" si="2"/>
        <v>5</v>
      </c>
      <c r="R8" s="52">
        <v>5</v>
      </c>
      <c r="S8" s="38" t="s">
        <v>16</v>
      </c>
    </row>
    <row r="9" spans="1:19" ht="16.5" customHeight="1" x14ac:dyDescent="0.15">
      <c r="A9" s="49" t="s">
        <v>266</v>
      </c>
      <c r="B9" s="48">
        <f>SUM(B10:B12)</f>
        <v>18760</v>
      </c>
      <c r="C9" s="48">
        <f>SUM(C10:C12)</f>
        <v>13416</v>
      </c>
      <c r="D9" s="48">
        <f>SUM(D10:D12)</f>
        <v>5344</v>
      </c>
      <c r="E9" s="51">
        <f>SUM(E10:E12)</f>
        <v>261</v>
      </c>
      <c r="F9" s="51">
        <f t="shared" ref="F9:S9" si="7">SUM(F10:F12)</f>
        <v>181</v>
      </c>
      <c r="G9" s="51">
        <f t="shared" si="7"/>
        <v>80</v>
      </c>
      <c r="H9" s="51">
        <f t="shared" si="7"/>
        <v>1259</v>
      </c>
      <c r="I9" s="51">
        <f t="shared" si="7"/>
        <v>840</v>
      </c>
      <c r="J9" s="51">
        <f t="shared" si="7"/>
        <v>419</v>
      </c>
      <c r="K9" s="51">
        <f t="shared" si="7"/>
        <v>1733</v>
      </c>
      <c r="L9" s="51">
        <f t="shared" si="7"/>
        <v>1254</v>
      </c>
      <c r="M9" s="51">
        <f t="shared" si="7"/>
        <v>479</v>
      </c>
      <c r="N9" s="51">
        <f t="shared" si="7"/>
        <v>2047</v>
      </c>
      <c r="O9" s="51">
        <f t="shared" si="7"/>
        <v>1486</v>
      </c>
      <c r="P9" s="51">
        <f t="shared" si="7"/>
        <v>561</v>
      </c>
      <c r="Q9" s="51">
        <f t="shared" si="7"/>
        <v>2233</v>
      </c>
      <c r="R9" s="51">
        <f t="shared" si="7"/>
        <v>1610</v>
      </c>
      <c r="S9" s="51">
        <f t="shared" si="7"/>
        <v>623</v>
      </c>
    </row>
    <row r="10" spans="1:19" ht="16.5" customHeight="1" x14ac:dyDescent="0.15">
      <c r="A10" s="2" t="s">
        <v>302</v>
      </c>
      <c r="B10" s="48">
        <f t="shared" si="3"/>
        <v>3</v>
      </c>
      <c r="C10" s="70">
        <f t="shared" ref="C10:D12" si="8">SUM(F10,I10,L10,O10,R10,C37,F37,I37,L37,O37,R37,C66,F66,I66,L66)</f>
        <v>3</v>
      </c>
      <c r="D10" s="70">
        <f t="shared" si="8"/>
        <v>0</v>
      </c>
      <c r="E10" s="51">
        <f t="shared" si="4"/>
        <v>0</v>
      </c>
      <c r="F10" s="38" t="s">
        <v>16</v>
      </c>
      <c r="G10" s="55" t="s">
        <v>232</v>
      </c>
      <c r="H10" s="52">
        <f t="shared" si="5"/>
        <v>2</v>
      </c>
      <c r="I10" s="55">
        <v>2</v>
      </c>
      <c r="J10" s="55" t="s">
        <v>232</v>
      </c>
      <c r="K10" s="51">
        <f t="shared" si="6"/>
        <v>0</v>
      </c>
      <c r="L10" s="55" t="s">
        <v>232</v>
      </c>
      <c r="M10" s="55" t="s">
        <v>232</v>
      </c>
      <c r="N10" s="51">
        <f t="shared" si="1"/>
        <v>0</v>
      </c>
      <c r="O10" s="55" t="s">
        <v>232</v>
      </c>
      <c r="P10" s="55" t="s">
        <v>232</v>
      </c>
      <c r="Q10" s="51">
        <f t="shared" si="2"/>
        <v>0</v>
      </c>
      <c r="R10" s="55" t="s">
        <v>232</v>
      </c>
      <c r="S10" s="55" t="s">
        <v>232</v>
      </c>
    </row>
    <row r="11" spans="1:19" ht="16.5" customHeight="1" x14ac:dyDescent="0.15">
      <c r="A11" s="2" t="s">
        <v>268</v>
      </c>
      <c r="B11" s="48">
        <f t="shared" si="3"/>
        <v>2708</v>
      </c>
      <c r="C11" s="70">
        <f t="shared" si="8"/>
        <v>2219</v>
      </c>
      <c r="D11" s="70">
        <f t="shared" si="8"/>
        <v>489</v>
      </c>
      <c r="E11" s="51">
        <f t="shared" si="4"/>
        <v>32</v>
      </c>
      <c r="F11" s="55">
        <v>29</v>
      </c>
      <c r="G11" s="56">
        <v>3</v>
      </c>
      <c r="H11" s="52">
        <f>SUM(I11:J11)</f>
        <v>130</v>
      </c>
      <c r="I11" s="56">
        <v>103</v>
      </c>
      <c r="J11" s="56">
        <v>27</v>
      </c>
      <c r="K11" s="51">
        <f t="shared" si="6"/>
        <v>147</v>
      </c>
      <c r="L11" s="56">
        <v>125</v>
      </c>
      <c r="M11" s="56">
        <v>22</v>
      </c>
      <c r="N11" s="51">
        <f t="shared" si="1"/>
        <v>185</v>
      </c>
      <c r="O11" s="56">
        <v>141</v>
      </c>
      <c r="P11" s="56">
        <v>44</v>
      </c>
      <c r="Q11" s="51">
        <f t="shared" si="2"/>
        <v>230</v>
      </c>
      <c r="R11" s="56">
        <v>183</v>
      </c>
      <c r="S11" s="56">
        <v>47</v>
      </c>
    </row>
    <row r="12" spans="1:19" ht="16.5" customHeight="1" x14ac:dyDescent="0.15">
      <c r="A12" s="2" t="s">
        <v>269</v>
      </c>
      <c r="B12" s="48">
        <f t="shared" si="3"/>
        <v>16049</v>
      </c>
      <c r="C12" s="70">
        <f t="shared" si="8"/>
        <v>11194</v>
      </c>
      <c r="D12" s="70">
        <f t="shared" si="8"/>
        <v>4855</v>
      </c>
      <c r="E12" s="51">
        <f t="shared" si="4"/>
        <v>229</v>
      </c>
      <c r="F12" s="57">
        <v>152</v>
      </c>
      <c r="G12" s="57">
        <v>77</v>
      </c>
      <c r="H12" s="52">
        <f t="shared" si="5"/>
        <v>1127</v>
      </c>
      <c r="I12" s="57">
        <v>735</v>
      </c>
      <c r="J12" s="57">
        <v>392</v>
      </c>
      <c r="K12" s="51">
        <f t="shared" si="6"/>
        <v>1586</v>
      </c>
      <c r="L12" s="57">
        <v>1129</v>
      </c>
      <c r="M12" s="57">
        <v>457</v>
      </c>
      <c r="N12" s="51">
        <f t="shared" si="1"/>
        <v>1862</v>
      </c>
      <c r="O12" s="57">
        <v>1345</v>
      </c>
      <c r="P12" s="57">
        <v>517</v>
      </c>
      <c r="Q12" s="51">
        <f t="shared" si="2"/>
        <v>2003</v>
      </c>
      <c r="R12" s="57">
        <v>1427</v>
      </c>
      <c r="S12" s="57">
        <v>576</v>
      </c>
    </row>
    <row r="13" spans="1:19" ht="16.5" customHeight="1" x14ac:dyDescent="0.15">
      <c r="A13" s="49" t="s">
        <v>270</v>
      </c>
      <c r="B13" s="48">
        <f>SUM(B14:B27)</f>
        <v>24793</v>
      </c>
      <c r="C13" s="48">
        <f>SUM(C14:C27)</f>
        <v>10952</v>
      </c>
      <c r="D13" s="48">
        <f>SUM(D14:D27)</f>
        <v>13841</v>
      </c>
      <c r="E13" s="51">
        <f>SUM(E14:E27)</f>
        <v>356</v>
      </c>
      <c r="F13" s="51">
        <f t="shared" ref="F13:S13" si="9">SUM(F14:F27)</f>
        <v>158</v>
      </c>
      <c r="G13" s="51">
        <f t="shared" si="9"/>
        <v>198</v>
      </c>
      <c r="H13" s="51">
        <f t="shared" si="9"/>
        <v>1526</v>
      </c>
      <c r="I13" s="51">
        <f t="shared" si="9"/>
        <v>628</v>
      </c>
      <c r="J13" s="51">
        <f t="shared" si="9"/>
        <v>898</v>
      </c>
      <c r="K13" s="51">
        <f t="shared" si="9"/>
        <v>1932</v>
      </c>
      <c r="L13" s="51">
        <f t="shared" si="9"/>
        <v>844</v>
      </c>
      <c r="M13" s="51">
        <f t="shared" si="9"/>
        <v>1088</v>
      </c>
      <c r="N13" s="51">
        <f t="shared" si="9"/>
        <v>2062</v>
      </c>
      <c r="O13" s="51">
        <f t="shared" si="9"/>
        <v>916</v>
      </c>
      <c r="P13" s="51">
        <f t="shared" si="9"/>
        <v>1146</v>
      </c>
      <c r="Q13" s="51">
        <f t="shared" si="9"/>
        <v>2526</v>
      </c>
      <c r="R13" s="51">
        <f t="shared" si="9"/>
        <v>1094</v>
      </c>
      <c r="S13" s="51">
        <f t="shared" si="9"/>
        <v>1432</v>
      </c>
    </row>
    <row r="14" spans="1:19" ht="16.5" customHeight="1" x14ac:dyDescent="0.15">
      <c r="A14" s="58" t="s">
        <v>303</v>
      </c>
      <c r="B14" s="48">
        <f t="shared" si="3"/>
        <v>120</v>
      </c>
      <c r="C14" s="70">
        <f t="shared" ref="C14:D28" si="10">SUM(F14,I14,L14,O14,R14,C41,F41,I41,L41,O41,R41,C70,F70,I70,L70)</f>
        <v>98</v>
      </c>
      <c r="D14" s="70">
        <f t="shared" si="10"/>
        <v>22</v>
      </c>
      <c r="E14" s="51">
        <f t="shared" si="4"/>
        <v>1</v>
      </c>
      <c r="F14" s="55">
        <v>1</v>
      </c>
      <c r="G14" s="55" t="s">
        <v>232</v>
      </c>
      <c r="H14" s="52">
        <f t="shared" si="5"/>
        <v>6</v>
      </c>
      <c r="I14" s="57">
        <v>6</v>
      </c>
      <c r="J14" s="59" t="s">
        <v>232</v>
      </c>
      <c r="K14" s="51">
        <f t="shared" si="6"/>
        <v>9</v>
      </c>
      <c r="L14" s="57">
        <v>6</v>
      </c>
      <c r="M14" s="57">
        <v>3</v>
      </c>
      <c r="N14" s="51">
        <f t="shared" si="1"/>
        <v>6</v>
      </c>
      <c r="O14" s="57">
        <v>4</v>
      </c>
      <c r="P14" s="57">
        <v>2</v>
      </c>
      <c r="Q14" s="51">
        <f t="shared" si="2"/>
        <v>4</v>
      </c>
      <c r="R14" s="57">
        <v>2</v>
      </c>
      <c r="S14" s="57">
        <v>2</v>
      </c>
    </row>
    <row r="15" spans="1:19" ht="16.5" customHeight="1" x14ac:dyDescent="0.15">
      <c r="A15" s="2" t="s">
        <v>272</v>
      </c>
      <c r="B15" s="48">
        <f t="shared" si="3"/>
        <v>330</v>
      </c>
      <c r="C15" s="70">
        <f t="shared" si="10"/>
        <v>241</v>
      </c>
      <c r="D15" s="70">
        <f t="shared" si="10"/>
        <v>89</v>
      </c>
      <c r="E15" s="51">
        <f t="shared" si="4"/>
        <v>0</v>
      </c>
      <c r="F15" s="55" t="s">
        <v>232</v>
      </c>
      <c r="G15" s="55" t="s">
        <v>232</v>
      </c>
      <c r="H15" s="52">
        <f t="shared" si="5"/>
        <v>14</v>
      </c>
      <c r="I15" s="56">
        <v>10</v>
      </c>
      <c r="J15" s="56">
        <v>4</v>
      </c>
      <c r="K15" s="51">
        <f t="shared" si="6"/>
        <v>46</v>
      </c>
      <c r="L15" s="56">
        <v>34</v>
      </c>
      <c r="M15" s="56">
        <v>12</v>
      </c>
      <c r="N15" s="51">
        <f t="shared" si="1"/>
        <v>33</v>
      </c>
      <c r="O15" s="56">
        <v>24</v>
      </c>
      <c r="P15" s="56">
        <v>9</v>
      </c>
      <c r="Q15" s="51">
        <f t="shared" si="2"/>
        <v>53</v>
      </c>
      <c r="R15" s="56">
        <v>32</v>
      </c>
      <c r="S15" s="56">
        <v>21</v>
      </c>
    </row>
    <row r="16" spans="1:19" ht="16.5" customHeight="1" x14ac:dyDescent="0.15">
      <c r="A16" s="2" t="s">
        <v>288</v>
      </c>
      <c r="B16" s="48">
        <f t="shared" si="3"/>
        <v>3487</v>
      </c>
      <c r="C16" s="70">
        <f t="shared" si="10"/>
        <v>2304</v>
      </c>
      <c r="D16" s="70">
        <f t="shared" si="10"/>
        <v>1183</v>
      </c>
      <c r="E16" s="51">
        <f t="shared" si="4"/>
        <v>42</v>
      </c>
      <c r="F16" s="60">
        <v>26</v>
      </c>
      <c r="G16" s="56">
        <v>16</v>
      </c>
      <c r="H16" s="52">
        <f t="shared" si="5"/>
        <v>144</v>
      </c>
      <c r="I16" s="56">
        <v>87</v>
      </c>
      <c r="J16" s="56">
        <v>57</v>
      </c>
      <c r="K16" s="51">
        <f t="shared" si="6"/>
        <v>207</v>
      </c>
      <c r="L16" s="56">
        <v>129</v>
      </c>
      <c r="M16" s="56">
        <v>78</v>
      </c>
      <c r="N16" s="51">
        <f t="shared" si="1"/>
        <v>218</v>
      </c>
      <c r="O16" s="56">
        <v>140</v>
      </c>
      <c r="P16" s="56">
        <v>78</v>
      </c>
      <c r="Q16" s="51">
        <f t="shared" si="2"/>
        <v>366</v>
      </c>
      <c r="R16" s="56">
        <v>239</v>
      </c>
      <c r="S16" s="56">
        <v>127</v>
      </c>
    </row>
    <row r="17" spans="1:19" ht="16.5" customHeight="1" x14ac:dyDescent="0.15">
      <c r="A17" s="64" t="s">
        <v>289</v>
      </c>
      <c r="B17" s="48">
        <f t="shared" si="3"/>
        <v>5618</v>
      </c>
      <c r="C17" s="70">
        <f t="shared" si="10"/>
        <v>2384</v>
      </c>
      <c r="D17" s="70">
        <f t="shared" si="10"/>
        <v>3234</v>
      </c>
      <c r="E17" s="51">
        <f t="shared" si="4"/>
        <v>111</v>
      </c>
      <c r="F17" s="56">
        <v>46</v>
      </c>
      <c r="G17" s="56">
        <v>65</v>
      </c>
      <c r="H17" s="52">
        <f t="shared" si="5"/>
        <v>370</v>
      </c>
      <c r="I17" s="56">
        <v>160</v>
      </c>
      <c r="J17" s="56">
        <v>210</v>
      </c>
      <c r="K17" s="51">
        <f t="shared" si="6"/>
        <v>355</v>
      </c>
      <c r="L17" s="56">
        <v>180</v>
      </c>
      <c r="M17" s="56">
        <v>175</v>
      </c>
      <c r="N17" s="51">
        <f t="shared" si="1"/>
        <v>462</v>
      </c>
      <c r="O17" s="56">
        <v>209</v>
      </c>
      <c r="P17" s="56">
        <v>253</v>
      </c>
      <c r="Q17" s="51">
        <f t="shared" si="2"/>
        <v>555</v>
      </c>
      <c r="R17" s="56">
        <v>241</v>
      </c>
      <c r="S17" s="56">
        <v>314</v>
      </c>
    </row>
    <row r="18" spans="1:19" ht="16.5" customHeight="1" x14ac:dyDescent="0.15">
      <c r="A18" s="2" t="s">
        <v>290</v>
      </c>
      <c r="B18" s="48">
        <f t="shared" si="3"/>
        <v>615</v>
      </c>
      <c r="C18" s="70">
        <f t="shared" si="10"/>
        <v>220</v>
      </c>
      <c r="D18" s="70">
        <f t="shared" si="10"/>
        <v>395</v>
      </c>
      <c r="E18" s="51">
        <f t="shared" si="4"/>
        <v>6</v>
      </c>
      <c r="F18" s="55" t="s">
        <v>232</v>
      </c>
      <c r="G18" s="56">
        <v>6</v>
      </c>
      <c r="H18" s="52">
        <f t="shared" si="5"/>
        <v>40</v>
      </c>
      <c r="I18" s="56">
        <v>8</v>
      </c>
      <c r="J18" s="56">
        <v>32</v>
      </c>
      <c r="K18" s="51">
        <f t="shared" si="6"/>
        <v>55</v>
      </c>
      <c r="L18" s="56">
        <v>16</v>
      </c>
      <c r="M18" s="56">
        <v>39</v>
      </c>
      <c r="N18" s="51">
        <f t="shared" si="1"/>
        <v>65</v>
      </c>
      <c r="O18" s="56">
        <v>26</v>
      </c>
      <c r="P18" s="56">
        <v>39</v>
      </c>
      <c r="Q18" s="51">
        <f t="shared" si="2"/>
        <v>61</v>
      </c>
      <c r="R18" s="56">
        <v>20</v>
      </c>
      <c r="S18" s="56">
        <v>41</v>
      </c>
    </row>
    <row r="19" spans="1:19" ht="16.5" customHeight="1" x14ac:dyDescent="0.15">
      <c r="A19" s="2" t="s">
        <v>291</v>
      </c>
      <c r="B19" s="48">
        <f t="shared" si="3"/>
        <v>444</v>
      </c>
      <c r="C19" s="70">
        <f t="shared" si="10"/>
        <v>253</v>
      </c>
      <c r="D19" s="70">
        <f t="shared" si="10"/>
        <v>191</v>
      </c>
      <c r="E19" s="51">
        <f t="shared" si="4"/>
        <v>5</v>
      </c>
      <c r="F19" s="52">
        <v>2</v>
      </c>
      <c r="G19" s="51">
        <v>3</v>
      </c>
      <c r="H19" s="52">
        <f t="shared" si="5"/>
        <v>20</v>
      </c>
      <c r="I19" s="51">
        <v>9</v>
      </c>
      <c r="J19" s="51">
        <v>11</v>
      </c>
      <c r="K19" s="51">
        <f t="shared" si="6"/>
        <v>15</v>
      </c>
      <c r="L19" s="51">
        <v>10</v>
      </c>
      <c r="M19" s="51">
        <v>5</v>
      </c>
      <c r="N19" s="51">
        <f t="shared" si="1"/>
        <v>32</v>
      </c>
      <c r="O19" s="51">
        <v>18</v>
      </c>
      <c r="P19" s="51">
        <v>14</v>
      </c>
      <c r="Q19" s="51">
        <f t="shared" si="2"/>
        <v>43</v>
      </c>
      <c r="R19" s="51">
        <v>23</v>
      </c>
      <c r="S19" s="51">
        <v>20</v>
      </c>
    </row>
    <row r="20" spans="1:19" ht="16.5" customHeight="1" x14ac:dyDescent="0.15">
      <c r="A20" s="65" t="s">
        <v>304</v>
      </c>
      <c r="B20" s="48">
        <f t="shared" si="3"/>
        <v>991</v>
      </c>
      <c r="C20" s="70">
        <f t="shared" si="10"/>
        <v>647</v>
      </c>
      <c r="D20" s="70">
        <f t="shared" si="10"/>
        <v>344</v>
      </c>
      <c r="E20" s="51">
        <f t="shared" si="4"/>
        <v>4</v>
      </c>
      <c r="F20" s="52">
        <v>2</v>
      </c>
      <c r="G20" s="51">
        <v>2</v>
      </c>
      <c r="H20" s="52">
        <f t="shared" si="5"/>
        <v>45</v>
      </c>
      <c r="I20" s="51">
        <v>24</v>
      </c>
      <c r="J20" s="51">
        <v>21</v>
      </c>
      <c r="K20" s="51">
        <f t="shared" si="6"/>
        <v>98</v>
      </c>
      <c r="L20" s="51">
        <v>73</v>
      </c>
      <c r="M20" s="51">
        <v>25</v>
      </c>
      <c r="N20" s="51">
        <f t="shared" si="1"/>
        <v>90</v>
      </c>
      <c r="O20" s="51">
        <v>53</v>
      </c>
      <c r="P20" s="51">
        <v>37</v>
      </c>
      <c r="Q20" s="51">
        <f t="shared" si="2"/>
        <v>113</v>
      </c>
      <c r="R20" s="51">
        <v>67</v>
      </c>
      <c r="S20" s="51">
        <v>46</v>
      </c>
    </row>
    <row r="21" spans="1:19" ht="16.5" customHeight="1" x14ac:dyDescent="0.15">
      <c r="A21" s="65" t="s">
        <v>293</v>
      </c>
      <c r="B21" s="48">
        <f t="shared" si="3"/>
        <v>1897</v>
      </c>
      <c r="C21" s="70">
        <f t="shared" si="10"/>
        <v>587</v>
      </c>
      <c r="D21" s="70">
        <f t="shared" si="10"/>
        <v>1310</v>
      </c>
      <c r="E21" s="51">
        <f t="shared" si="4"/>
        <v>107</v>
      </c>
      <c r="F21" s="52">
        <v>46</v>
      </c>
      <c r="G21" s="51">
        <v>61</v>
      </c>
      <c r="H21" s="52">
        <f t="shared" si="5"/>
        <v>167</v>
      </c>
      <c r="I21" s="51">
        <v>85</v>
      </c>
      <c r="J21" s="51">
        <v>82</v>
      </c>
      <c r="K21" s="51">
        <f t="shared" si="6"/>
        <v>132</v>
      </c>
      <c r="L21" s="51">
        <v>44</v>
      </c>
      <c r="M21" s="51">
        <v>88</v>
      </c>
      <c r="N21" s="51">
        <f t="shared" si="1"/>
        <v>93</v>
      </c>
      <c r="O21" s="51">
        <v>33</v>
      </c>
      <c r="P21" s="51">
        <v>60</v>
      </c>
      <c r="Q21" s="51">
        <f t="shared" si="2"/>
        <v>164</v>
      </c>
      <c r="R21" s="51">
        <v>47</v>
      </c>
      <c r="S21" s="51">
        <v>117</v>
      </c>
    </row>
    <row r="22" spans="1:19" ht="16.5" customHeight="1" x14ac:dyDescent="0.15">
      <c r="A22" s="65" t="s">
        <v>305</v>
      </c>
      <c r="B22" s="48">
        <f t="shared" si="3"/>
        <v>1472</v>
      </c>
      <c r="C22" s="70">
        <f t="shared" si="10"/>
        <v>508</v>
      </c>
      <c r="D22" s="70">
        <f t="shared" si="10"/>
        <v>964</v>
      </c>
      <c r="E22" s="51">
        <f t="shared" si="4"/>
        <v>15</v>
      </c>
      <c r="F22" s="52">
        <v>7</v>
      </c>
      <c r="G22" s="51">
        <v>8</v>
      </c>
      <c r="H22" s="52">
        <f t="shared" si="5"/>
        <v>130</v>
      </c>
      <c r="I22" s="51">
        <v>38</v>
      </c>
      <c r="J22" s="51">
        <v>92</v>
      </c>
      <c r="K22" s="51">
        <f t="shared" si="6"/>
        <v>110</v>
      </c>
      <c r="L22" s="51">
        <v>36</v>
      </c>
      <c r="M22" s="51">
        <v>74</v>
      </c>
      <c r="N22" s="51">
        <f t="shared" si="1"/>
        <v>129</v>
      </c>
      <c r="O22" s="51">
        <v>42</v>
      </c>
      <c r="P22" s="51">
        <v>87</v>
      </c>
      <c r="Q22" s="51">
        <f t="shared" si="2"/>
        <v>171</v>
      </c>
      <c r="R22" s="51">
        <v>69</v>
      </c>
      <c r="S22" s="51">
        <v>102</v>
      </c>
    </row>
    <row r="23" spans="1:19" ht="16.5" customHeight="1" x14ac:dyDescent="0.15">
      <c r="A23" s="2" t="s">
        <v>278</v>
      </c>
      <c r="B23" s="48">
        <f t="shared" si="3"/>
        <v>1724</v>
      </c>
      <c r="C23" s="70">
        <f t="shared" si="10"/>
        <v>629</v>
      </c>
      <c r="D23" s="70">
        <f t="shared" si="10"/>
        <v>1095</v>
      </c>
      <c r="E23" s="51">
        <f t="shared" si="4"/>
        <v>16</v>
      </c>
      <c r="F23" s="56">
        <v>7</v>
      </c>
      <c r="G23" s="56">
        <v>9</v>
      </c>
      <c r="H23" s="52">
        <f t="shared" si="5"/>
        <v>105</v>
      </c>
      <c r="I23" s="56">
        <v>49</v>
      </c>
      <c r="J23" s="56">
        <v>56</v>
      </c>
      <c r="K23" s="51">
        <f t="shared" si="6"/>
        <v>193</v>
      </c>
      <c r="L23" s="56">
        <v>65</v>
      </c>
      <c r="M23" s="56">
        <v>128</v>
      </c>
      <c r="N23" s="51">
        <f t="shared" si="1"/>
        <v>170</v>
      </c>
      <c r="O23" s="56">
        <v>68</v>
      </c>
      <c r="P23" s="56">
        <v>102</v>
      </c>
      <c r="Q23" s="51">
        <f t="shared" si="2"/>
        <v>169</v>
      </c>
      <c r="R23" s="56">
        <v>59</v>
      </c>
      <c r="S23" s="56">
        <v>110</v>
      </c>
    </row>
    <row r="24" spans="1:19" ht="16.5" customHeight="1" x14ac:dyDescent="0.15">
      <c r="A24" s="50" t="s">
        <v>306</v>
      </c>
      <c r="B24" s="48">
        <f t="shared" si="3"/>
        <v>4466</v>
      </c>
      <c r="C24" s="70">
        <f t="shared" si="10"/>
        <v>900</v>
      </c>
      <c r="D24" s="70">
        <f t="shared" si="10"/>
        <v>3566</v>
      </c>
      <c r="E24" s="51">
        <f t="shared" si="4"/>
        <v>21</v>
      </c>
      <c r="F24" s="56">
        <v>1</v>
      </c>
      <c r="G24" s="56">
        <v>20</v>
      </c>
      <c r="H24" s="52">
        <f t="shared" si="5"/>
        <v>309</v>
      </c>
      <c r="I24" s="56">
        <v>50</v>
      </c>
      <c r="J24" s="56">
        <v>259</v>
      </c>
      <c r="K24" s="51">
        <f t="shared" si="6"/>
        <v>449</v>
      </c>
      <c r="L24" s="56">
        <v>97</v>
      </c>
      <c r="M24" s="56">
        <v>352</v>
      </c>
      <c r="N24" s="51">
        <f t="shared" si="1"/>
        <v>474</v>
      </c>
      <c r="O24" s="56">
        <v>116</v>
      </c>
      <c r="P24" s="56">
        <v>358</v>
      </c>
      <c r="Q24" s="51">
        <f t="shared" si="2"/>
        <v>490</v>
      </c>
      <c r="R24" s="56">
        <v>104</v>
      </c>
      <c r="S24" s="56">
        <v>386</v>
      </c>
    </row>
    <row r="25" spans="1:19" ht="16.5" customHeight="1" x14ac:dyDescent="0.15">
      <c r="A25" s="2" t="s">
        <v>280</v>
      </c>
      <c r="B25" s="48">
        <f t="shared" si="3"/>
        <v>395</v>
      </c>
      <c r="C25" s="70">
        <f t="shared" si="10"/>
        <v>225</v>
      </c>
      <c r="D25" s="70">
        <f t="shared" si="10"/>
        <v>170</v>
      </c>
      <c r="E25" s="51">
        <f t="shared" si="4"/>
        <v>6</v>
      </c>
      <c r="F25" s="56">
        <v>3</v>
      </c>
      <c r="G25" s="60">
        <v>3</v>
      </c>
      <c r="H25" s="52">
        <f t="shared" si="5"/>
        <v>27</v>
      </c>
      <c r="I25" s="56">
        <v>12</v>
      </c>
      <c r="J25" s="56">
        <v>15</v>
      </c>
      <c r="K25" s="51">
        <f t="shared" si="6"/>
        <v>28</v>
      </c>
      <c r="L25" s="56">
        <v>13</v>
      </c>
      <c r="M25" s="56">
        <v>15</v>
      </c>
      <c r="N25" s="51">
        <f t="shared" si="1"/>
        <v>38</v>
      </c>
      <c r="O25" s="56">
        <v>25</v>
      </c>
      <c r="P25" s="56">
        <v>13</v>
      </c>
      <c r="Q25" s="51">
        <f t="shared" si="2"/>
        <v>52</v>
      </c>
      <c r="R25" s="56">
        <v>26</v>
      </c>
      <c r="S25" s="56">
        <v>26</v>
      </c>
    </row>
    <row r="26" spans="1:19" ht="16.5" customHeight="1" x14ac:dyDescent="0.15">
      <c r="A26" s="65" t="s">
        <v>296</v>
      </c>
      <c r="B26" s="48">
        <f t="shared" si="3"/>
        <v>2269</v>
      </c>
      <c r="C26" s="70">
        <f t="shared" si="10"/>
        <v>1344</v>
      </c>
      <c r="D26" s="70">
        <f t="shared" si="10"/>
        <v>925</v>
      </c>
      <c r="E26" s="51">
        <f t="shared" si="4"/>
        <v>18</v>
      </c>
      <c r="F26" s="56">
        <v>14</v>
      </c>
      <c r="G26" s="56">
        <v>4</v>
      </c>
      <c r="H26" s="52">
        <f t="shared" si="5"/>
        <v>99</v>
      </c>
      <c r="I26" s="56">
        <v>61</v>
      </c>
      <c r="J26" s="56">
        <v>38</v>
      </c>
      <c r="K26" s="51">
        <f t="shared" si="6"/>
        <v>138</v>
      </c>
      <c r="L26" s="56">
        <v>81</v>
      </c>
      <c r="M26" s="56">
        <v>57</v>
      </c>
      <c r="N26" s="51">
        <f t="shared" si="1"/>
        <v>152</v>
      </c>
      <c r="O26" s="56">
        <v>90</v>
      </c>
      <c r="P26" s="56">
        <v>62</v>
      </c>
      <c r="Q26" s="51">
        <f t="shared" si="2"/>
        <v>194</v>
      </c>
      <c r="R26" s="56">
        <v>110</v>
      </c>
      <c r="S26" s="56">
        <v>84</v>
      </c>
    </row>
    <row r="27" spans="1:19" ht="16.5" customHeight="1" x14ac:dyDescent="0.15">
      <c r="A27" s="2" t="s">
        <v>307</v>
      </c>
      <c r="B27" s="48">
        <f t="shared" si="3"/>
        <v>965</v>
      </c>
      <c r="C27" s="70">
        <f t="shared" si="10"/>
        <v>612</v>
      </c>
      <c r="D27" s="70">
        <f t="shared" si="10"/>
        <v>353</v>
      </c>
      <c r="E27" s="51">
        <f t="shared" si="4"/>
        <v>4</v>
      </c>
      <c r="F27" s="51">
        <v>3</v>
      </c>
      <c r="G27" s="51">
        <v>1</v>
      </c>
      <c r="H27" s="52">
        <f t="shared" si="5"/>
        <v>50</v>
      </c>
      <c r="I27" s="51">
        <v>29</v>
      </c>
      <c r="J27" s="51">
        <v>21</v>
      </c>
      <c r="K27" s="51">
        <f t="shared" si="6"/>
        <v>97</v>
      </c>
      <c r="L27" s="51">
        <v>60</v>
      </c>
      <c r="M27" s="51">
        <v>37</v>
      </c>
      <c r="N27" s="51">
        <f t="shared" si="1"/>
        <v>100</v>
      </c>
      <c r="O27" s="51">
        <v>68</v>
      </c>
      <c r="P27" s="51">
        <v>32</v>
      </c>
      <c r="Q27" s="51">
        <f t="shared" si="2"/>
        <v>91</v>
      </c>
      <c r="R27" s="51">
        <v>55</v>
      </c>
      <c r="S27" s="51">
        <v>36</v>
      </c>
    </row>
    <row r="28" spans="1:19" ht="16.5" customHeight="1" x14ac:dyDescent="0.15">
      <c r="A28" s="49" t="s">
        <v>283</v>
      </c>
      <c r="B28" s="48">
        <f t="shared" si="3"/>
        <v>796</v>
      </c>
      <c r="C28" s="70">
        <f t="shared" si="10"/>
        <v>449</v>
      </c>
      <c r="D28" s="70">
        <f t="shared" si="10"/>
        <v>347</v>
      </c>
      <c r="E28" s="51">
        <f t="shared" si="4"/>
        <v>15</v>
      </c>
      <c r="F28" s="51">
        <v>7</v>
      </c>
      <c r="G28" s="51">
        <v>8</v>
      </c>
      <c r="H28" s="52">
        <f t="shared" si="5"/>
        <v>42</v>
      </c>
      <c r="I28" s="51">
        <v>28</v>
      </c>
      <c r="J28" s="51">
        <v>14</v>
      </c>
      <c r="K28" s="51">
        <f t="shared" si="6"/>
        <v>74</v>
      </c>
      <c r="L28" s="51">
        <v>39</v>
      </c>
      <c r="M28" s="51">
        <v>35</v>
      </c>
      <c r="N28" s="51">
        <f t="shared" si="1"/>
        <v>76</v>
      </c>
      <c r="O28" s="51">
        <v>43</v>
      </c>
      <c r="P28" s="51">
        <v>33</v>
      </c>
      <c r="Q28" s="51">
        <f t="shared" si="2"/>
        <v>74</v>
      </c>
      <c r="R28" s="51">
        <v>40</v>
      </c>
      <c r="S28" s="51">
        <v>34</v>
      </c>
    </row>
    <row r="29" spans="1:19" ht="16.5" customHeight="1" x14ac:dyDescent="0.15"/>
    <row r="30" spans="1:19" ht="16.5" customHeight="1" x14ac:dyDescent="0.15">
      <c r="A30" s="137" t="s">
        <v>261</v>
      </c>
      <c r="B30" s="141" t="s">
        <v>251</v>
      </c>
      <c r="C30" s="142"/>
      <c r="D30" s="143"/>
      <c r="E30" s="141" t="s">
        <v>255</v>
      </c>
      <c r="F30" s="142"/>
      <c r="G30" s="143"/>
      <c r="H30" s="141" t="s">
        <v>260</v>
      </c>
      <c r="I30" s="142"/>
      <c r="J30" s="143"/>
      <c r="K30" s="141" t="s">
        <v>242</v>
      </c>
      <c r="L30" s="142"/>
      <c r="M30" s="143"/>
      <c r="N30" s="141" t="s">
        <v>246</v>
      </c>
      <c r="O30" s="142"/>
      <c r="P30" s="143"/>
      <c r="Q30" s="141" t="s">
        <v>250</v>
      </c>
      <c r="R30" s="142"/>
      <c r="S30" s="143"/>
    </row>
    <row r="31" spans="1:19" ht="16.5" customHeight="1" x14ac:dyDescent="0.15">
      <c r="A31" s="138"/>
      <c r="B31" s="1" t="s">
        <v>4</v>
      </c>
      <c r="C31" s="1" t="s">
        <v>5</v>
      </c>
      <c r="D31" s="1" t="s">
        <v>6</v>
      </c>
      <c r="E31" s="1" t="s">
        <v>4</v>
      </c>
      <c r="F31" s="1" t="s">
        <v>5</v>
      </c>
      <c r="G31" s="1" t="s">
        <v>6</v>
      </c>
      <c r="H31" s="1" t="s">
        <v>4</v>
      </c>
      <c r="I31" s="1" t="s">
        <v>5</v>
      </c>
      <c r="J31" s="1" t="s">
        <v>6</v>
      </c>
      <c r="K31" s="1" t="s">
        <v>4</v>
      </c>
      <c r="L31" s="1" t="s">
        <v>5</v>
      </c>
      <c r="M31" s="1" t="s">
        <v>6</v>
      </c>
      <c r="N31" s="1" t="s">
        <v>4</v>
      </c>
      <c r="O31" s="1" t="s">
        <v>5</v>
      </c>
      <c r="P31" s="1" t="s">
        <v>6</v>
      </c>
      <c r="Q31" s="1" t="s">
        <v>4</v>
      </c>
      <c r="R31" s="1" t="s">
        <v>5</v>
      </c>
      <c r="S31" s="1" t="s">
        <v>6</v>
      </c>
    </row>
    <row r="32" spans="1:19" ht="16.5" customHeight="1" x14ac:dyDescent="0.15">
      <c r="A32" s="2" t="s">
        <v>4</v>
      </c>
      <c r="B32" s="48">
        <f>SUM(C32:D32)</f>
        <v>5338</v>
      </c>
      <c r="C32" s="27">
        <f>SUM(C33,C36,C40,C55)</f>
        <v>2984</v>
      </c>
      <c r="D32" s="27">
        <f>SUM(D33,D36,D40,D55)</f>
        <v>2354</v>
      </c>
      <c r="E32" s="48">
        <f>SUM(F32:G32)</f>
        <v>5680</v>
      </c>
      <c r="F32" s="27">
        <f>SUM(F33,F36,F40,F55)</f>
        <v>3097</v>
      </c>
      <c r="G32" s="27">
        <f>SUM(G33,G36,G40,G55)</f>
        <v>2583</v>
      </c>
      <c r="H32" s="48">
        <f>SUM(I32:J32)</f>
        <v>4555</v>
      </c>
      <c r="I32" s="27">
        <f>SUM(I33,I36,I40,I55)</f>
        <v>2536</v>
      </c>
      <c r="J32" s="27">
        <f>SUM(J33,J36,J40,J55)</f>
        <v>2019</v>
      </c>
      <c r="K32" s="48">
        <f>SUM(L32:M32)</f>
        <v>4191</v>
      </c>
      <c r="L32" s="27">
        <f>SUM(L33,L36,L40,L55)</f>
        <v>2284</v>
      </c>
      <c r="M32" s="27">
        <f>SUM(M33,M36,M40,M55)</f>
        <v>1907</v>
      </c>
      <c r="N32" s="48">
        <f>SUM(O32:P32)</f>
        <v>3904</v>
      </c>
      <c r="O32" s="27">
        <f>SUM(O33,O36,O40,O55)</f>
        <v>2160</v>
      </c>
      <c r="P32" s="27">
        <f>SUM(P33,P36,P40,P55)</f>
        <v>1744</v>
      </c>
      <c r="Q32" s="48">
        <f>SUM(R32:S32)</f>
        <v>2877</v>
      </c>
      <c r="R32" s="27">
        <f>SUM(R33,R36,R40,R55)</f>
        <v>1656</v>
      </c>
      <c r="S32" s="27">
        <f>SUM(S33,S36,S40,S55)</f>
        <v>1221</v>
      </c>
    </row>
    <row r="33" spans="1:19" ht="16.5" customHeight="1" x14ac:dyDescent="0.15">
      <c r="A33" s="49" t="s">
        <v>262</v>
      </c>
      <c r="B33" s="48">
        <f t="shared" ref="B33:S33" si="11">SUM(B34:B35)</f>
        <v>110</v>
      </c>
      <c r="C33" s="51">
        <f t="shared" si="11"/>
        <v>74</v>
      </c>
      <c r="D33" s="51">
        <f t="shared" si="11"/>
        <v>36</v>
      </c>
      <c r="E33" s="48">
        <f t="shared" si="11"/>
        <v>108</v>
      </c>
      <c r="F33" s="51">
        <f t="shared" si="11"/>
        <v>75</v>
      </c>
      <c r="G33" s="51">
        <f t="shared" si="11"/>
        <v>33</v>
      </c>
      <c r="H33" s="48">
        <f t="shared" si="11"/>
        <v>82</v>
      </c>
      <c r="I33" s="51">
        <f t="shared" si="11"/>
        <v>47</v>
      </c>
      <c r="J33" s="51">
        <f t="shared" si="11"/>
        <v>35</v>
      </c>
      <c r="K33" s="48">
        <f t="shared" si="11"/>
        <v>113</v>
      </c>
      <c r="L33" s="51">
        <f t="shared" si="11"/>
        <v>58</v>
      </c>
      <c r="M33" s="51">
        <f t="shared" si="11"/>
        <v>55</v>
      </c>
      <c r="N33" s="48">
        <f t="shared" si="11"/>
        <v>219</v>
      </c>
      <c r="O33" s="51">
        <f t="shared" si="11"/>
        <v>119</v>
      </c>
      <c r="P33" s="51">
        <f t="shared" si="11"/>
        <v>100</v>
      </c>
      <c r="Q33" s="48">
        <f t="shared" si="11"/>
        <v>276</v>
      </c>
      <c r="R33" s="51">
        <f t="shared" si="11"/>
        <v>168</v>
      </c>
      <c r="S33" s="51">
        <f t="shared" si="11"/>
        <v>108</v>
      </c>
    </row>
    <row r="34" spans="1:19" ht="16.5" customHeight="1" x14ac:dyDescent="0.15">
      <c r="A34" s="50" t="s">
        <v>301</v>
      </c>
      <c r="B34" s="51">
        <f>SUM(C34:D34)</f>
        <v>101</v>
      </c>
      <c r="C34" s="51">
        <v>66</v>
      </c>
      <c r="D34" s="51">
        <v>35</v>
      </c>
      <c r="E34" s="51">
        <f>SUM(F34:G34)</f>
        <v>106</v>
      </c>
      <c r="F34" s="51">
        <v>73</v>
      </c>
      <c r="G34" s="51">
        <v>33</v>
      </c>
      <c r="H34" s="51">
        <f>SUM(I34:J34)</f>
        <v>82</v>
      </c>
      <c r="I34" s="51">
        <v>47</v>
      </c>
      <c r="J34" s="51">
        <v>35</v>
      </c>
      <c r="K34" s="51">
        <f>SUM(L34:M34)</f>
        <v>111</v>
      </c>
      <c r="L34" s="51">
        <v>57</v>
      </c>
      <c r="M34" s="51">
        <v>54</v>
      </c>
      <c r="N34" s="51">
        <f>SUM(O34:P34)</f>
        <v>216</v>
      </c>
      <c r="O34" s="51">
        <v>116</v>
      </c>
      <c r="P34" s="51">
        <v>100</v>
      </c>
      <c r="Q34" s="51">
        <f>SUM(R34:S34)</f>
        <v>275</v>
      </c>
      <c r="R34" s="51">
        <v>167</v>
      </c>
      <c r="S34" s="51">
        <v>108</v>
      </c>
    </row>
    <row r="35" spans="1:19" ht="16.5" customHeight="1" x14ac:dyDescent="0.15">
      <c r="A35" s="50" t="s">
        <v>265</v>
      </c>
      <c r="B35" s="51">
        <f t="shared" ref="B35:B55" si="12">SUM(C35:D35)</f>
        <v>9</v>
      </c>
      <c r="C35" s="51">
        <v>8</v>
      </c>
      <c r="D35" s="55">
        <v>1</v>
      </c>
      <c r="E35" s="51">
        <f t="shared" ref="E35:E55" si="13">SUM(F35:G35)</f>
        <v>2</v>
      </c>
      <c r="F35" s="55">
        <v>2</v>
      </c>
      <c r="G35" s="38" t="s">
        <v>16</v>
      </c>
      <c r="H35" s="51">
        <f t="shared" ref="H35:H55" si="14">SUM(I35:J35)</f>
        <v>0</v>
      </c>
      <c r="I35" s="51" t="s">
        <v>232</v>
      </c>
      <c r="J35" s="38" t="s">
        <v>16</v>
      </c>
      <c r="K35" s="51">
        <f t="shared" ref="K35:K55" si="15">SUM(L35:M35)</f>
        <v>2</v>
      </c>
      <c r="L35" s="51">
        <v>1</v>
      </c>
      <c r="M35" s="55">
        <v>1</v>
      </c>
      <c r="N35" s="51">
        <f t="shared" ref="N35:N55" si="16">SUM(O35:P35)</f>
        <v>3</v>
      </c>
      <c r="O35" s="51">
        <v>3</v>
      </c>
      <c r="P35" s="38" t="s">
        <v>16</v>
      </c>
      <c r="Q35" s="51">
        <f t="shared" ref="Q35:Q55" si="17">SUM(R35:S35)</f>
        <v>1</v>
      </c>
      <c r="R35" s="55">
        <v>1</v>
      </c>
      <c r="S35" s="38" t="s">
        <v>16</v>
      </c>
    </row>
    <row r="36" spans="1:19" ht="16.5" customHeight="1" x14ac:dyDescent="0.15">
      <c r="A36" s="49" t="s">
        <v>266</v>
      </c>
      <c r="B36" s="51">
        <f>SUM(B37:B39)</f>
        <v>2393</v>
      </c>
      <c r="C36" s="51">
        <f t="shared" ref="C36:S36" si="18">SUM(C37:C39)</f>
        <v>1726</v>
      </c>
      <c r="D36" s="51">
        <f t="shared" si="18"/>
        <v>667</v>
      </c>
      <c r="E36" s="51">
        <f t="shared" si="18"/>
        <v>2381</v>
      </c>
      <c r="F36" s="51">
        <f t="shared" si="18"/>
        <v>1681</v>
      </c>
      <c r="G36" s="51">
        <f t="shared" si="18"/>
        <v>700</v>
      </c>
      <c r="H36" s="51">
        <f t="shared" si="18"/>
        <v>1902</v>
      </c>
      <c r="I36" s="51">
        <f t="shared" si="18"/>
        <v>1389</v>
      </c>
      <c r="J36" s="51">
        <f t="shared" si="18"/>
        <v>513</v>
      </c>
      <c r="K36" s="51">
        <f t="shared" si="18"/>
        <v>1610</v>
      </c>
      <c r="L36" s="51">
        <f t="shared" si="18"/>
        <v>1147</v>
      </c>
      <c r="M36" s="51">
        <f t="shared" si="18"/>
        <v>463</v>
      </c>
      <c r="N36" s="51">
        <f t="shared" si="18"/>
        <v>1410</v>
      </c>
      <c r="O36" s="51">
        <f t="shared" si="18"/>
        <v>1000</v>
      </c>
      <c r="P36" s="51">
        <f t="shared" si="18"/>
        <v>410</v>
      </c>
      <c r="Q36" s="51">
        <f t="shared" si="18"/>
        <v>794</v>
      </c>
      <c r="R36" s="51">
        <f t="shared" si="18"/>
        <v>576</v>
      </c>
      <c r="S36" s="51">
        <f t="shared" si="18"/>
        <v>218</v>
      </c>
    </row>
    <row r="37" spans="1:19" ht="16.5" customHeight="1" x14ac:dyDescent="0.15">
      <c r="A37" s="2" t="s">
        <v>302</v>
      </c>
      <c r="B37" s="51">
        <f t="shared" si="12"/>
        <v>0</v>
      </c>
      <c r="C37" s="55" t="s">
        <v>232</v>
      </c>
      <c r="D37" s="55" t="s">
        <v>232</v>
      </c>
      <c r="E37" s="51">
        <f t="shared" si="13"/>
        <v>0</v>
      </c>
      <c r="F37" s="51" t="s">
        <v>232</v>
      </c>
      <c r="G37" s="55" t="s">
        <v>232</v>
      </c>
      <c r="H37" s="51">
        <f t="shared" si="14"/>
        <v>1</v>
      </c>
      <c r="I37" s="60">
        <v>1</v>
      </c>
      <c r="J37" s="55" t="s">
        <v>232</v>
      </c>
      <c r="K37" s="51">
        <f t="shared" si="15"/>
        <v>0</v>
      </c>
      <c r="L37" s="51" t="s">
        <v>232</v>
      </c>
      <c r="M37" s="52" t="s">
        <v>232</v>
      </c>
      <c r="N37" s="51">
        <f t="shared" si="16"/>
        <v>0</v>
      </c>
      <c r="O37" s="52" t="s">
        <v>232</v>
      </c>
      <c r="P37" s="55" t="s">
        <v>232</v>
      </c>
      <c r="Q37" s="51">
        <f t="shared" si="17"/>
        <v>0</v>
      </c>
      <c r="R37" s="55" t="s">
        <v>232</v>
      </c>
      <c r="S37" s="55" t="s">
        <v>232</v>
      </c>
    </row>
    <row r="38" spans="1:19" ht="16.5" customHeight="1" x14ac:dyDescent="0.15">
      <c r="A38" s="2" t="s">
        <v>268</v>
      </c>
      <c r="B38" s="51">
        <f t="shared" si="12"/>
        <v>340</v>
      </c>
      <c r="C38" s="56">
        <v>277</v>
      </c>
      <c r="D38" s="56">
        <v>63</v>
      </c>
      <c r="E38" s="51">
        <f t="shared" si="13"/>
        <v>371</v>
      </c>
      <c r="F38" s="56">
        <v>314</v>
      </c>
      <c r="G38" s="56">
        <v>57</v>
      </c>
      <c r="H38" s="51">
        <f t="shared" si="14"/>
        <v>263</v>
      </c>
      <c r="I38" s="56">
        <v>212</v>
      </c>
      <c r="J38" s="56">
        <v>51</v>
      </c>
      <c r="K38" s="51">
        <f t="shared" si="15"/>
        <v>220</v>
      </c>
      <c r="L38" s="56">
        <v>183</v>
      </c>
      <c r="M38" s="56">
        <v>37</v>
      </c>
      <c r="N38" s="51">
        <f t="shared" si="16"/>
        <v>248</v>
      </c>
      <c r="O38" s="56">
        <v>207</v>
      </c>
      <c r="P38" s="56">
        <v>41</v>
      </c>
      <c r="Q38" s="51">
        <f t="shared" si="17"/>
        <v>264</v>
      </c>
      <c r="R38" s="56">
        <v>226</v>
      </c>
      <c r="S38" s="56">
        <v>38</v>
      </c>
    </row>
    <row r="39" spans="1:19" ht="16.5" customHeight="1" x14ac:dyDescent="0.15">
      <c r="A39" s="2" t="s">
        <v>269</v>
      </c>
      <c r="B39" s="51">
        <f t="shared" si="12"/>
        <v>2053</v>
      </c>
      <c r="C39" s="57">
        <v>1449</v>
      </c>
      <c r="D39" s="57">
        <v>604</v>
      </c>
      <c r="E39" s="51">
        <f t="shared" si="13"/>
        <v>2010</v>
      </c>
      <c r="F39" s="57">
        <v>1367</v>
      </c>
      <c r="G39" s="57">
        <v>643</v>
      </c>
      <c r="H39" s="51">
        <f t="shared" si="14"/>
        <v>1638</v>
      </c>
      <c r="I39" s="57">
        <v>1176</v>
      </c>
      <c r="J39" s="57">
        <v>462</v>
      </c>
      <c r="K39" s="51">
        <f t="shared" si="15"/>
        <v>1390</v>
      </c>
      <c r="L39" s="57">
        <v>964</v>
      </c>
      <c r="M39" s="57">
        <v>426</v>
      </c>
      <c r="N39" s="51">
        <f t="shared" si="16"/>
        <v>1162</v>
      </c>
      <c r="O39" s="57">
        <v>793</v>
      </c>
      <c r="P39" s="57">
        <v>369</v>
      </c>
      <c r="Q39" s="51">
        <f t="shared" si="17"/>
        <v>530</v>
      </c>
      <c r="R39" s="57">
        <v>350</v>
      </c>
      <c r="S39" s="57">
        <v>180</v>
      </c>
    </row>
    <row r="40" spans="1:19" ht="16.5" customHeight="1" x14ac:dyDescent="0.15">
      <c r="A40" s="49" t="s">
        <v>270</v>
      </c>
      <c r="B40" s="51">
        <f>SUM(B41:B54)</f>
        <v>2753</v>
      </c>
      <c r="C40" s="51">
        <f t="shared" ref="C40:S40" si="19">SUM(C41:C54)</f>
        <v>1136</v>
      </c>
      <c r="D40" s="51">
        <f t="shared" si="19"/>
        <v>1617</v>
      </c>
      <c r="E40" s="51">
        <f t="shared" si="19"/>
        <v>3107</v>
      </c>
      <c r="F40" s="51">
        <f t="shared" si="19"/>
        <v>1295</v>
      </c>
      <c r="G40" s="51">
        <f t="shared" si="19"/>
        <v>1812</v>
      </c>
      <c r="H40" s="51">
        <f t="shared" si="19"/>
        <v>2495</v>
      </c>
      <c r="I40" s="51">
        <f t="shared" si="19"/>
        <v>1060</v>
      </c>
      <c r="J40" s="51">
        <f t="shared" si="19"/>
        <v>1435</v>
      </c>
      <c r="K40" s="51">
        <f t="shared" si="19"/>
        <v>2417</v>
      </c>
      <c r="L40" s="51">
        <f t="shared" si="19"/>
        <v>1048</v>
      </c>
      <c r="M40" s="51">
        <f t="shared" si="19"/>
        <v>1369</v>
      </c>
      <c r="N40" s="51">
        <f t="shared" si="19"/>
        <v>2227</v>
      </c>
      <c r="O40" s="51">
        <f t="shared" si="19"/>
        <v>1016</v>
      </c>
      <c r="P40" s="51">
        <f t="shared" si="19"/>
        <v>1211</v>
      </c>
      <c r="Q40" s="51">
        <f t="shared" si="19"/>
        <v>1751</v>
      </c>
      <c r="R40" s="51">
        <f t="shared" si="19"/>
        <v>884</v>
      </c>
      <c r="S40" s="51">
        <f t="shared" si="19"/>
        <v>867</v>
      </c>
    </row>
    <row r="41" spans="1:19" ht="16.5" customHeight="1" x14ac:dyDescent="0.15">
      <c r="A41" s="58" t="s">
        <v>303</v>
      </c>
      <c r="B41" s="51">
        <f t="shared" si="12"/>
        <v>12</v>
      </c>
      <c r="C41" s="57">
        <v>9</v>
      </c>
      <c r="D41" s="57">
        <v>3</v>
      </c>
      <c r="E41" s="51">
        <f t="shared" si="13"/>
        <v>20</v>
      </c>
      <c r="F41" s="57">
        <v>18</v>
      </c>
      <c r="G41" s="57">
        <v>2</v>
      </c>
      <c r="H41" s="51">
        <f t="shared" si="14"/>
        <v>17</v>
      </c>
      <c r="I41" s="57">
        <v>13</v>
      </c>
      <c r="J41" s="57">
        <v>4</v>
      </c>
      <c r="K41" s="51">
        <f t="shared" si="15"/>
        <v>21</v>
      </c>
      <c r="L41" s="57">
        <v>17</v>
      </c>
      <c r="M41" s="59">
        <v>4</v>
      </c>
      <c r="N41" s="51">
        <f t="shared" si="16"/>
        <v>16</v>
      </c>
      <c r="O41" s="57">
        <v>15</v>
      </c>
      <c r="P41" s="59">
        <v>1</v>
      </c>
      <c r="Q41" s="51">
        <f t="shared" si="17"/>
        <v>4</v>
      </c>
      <c r="R41" s="59">
        <v>3</v>
      </c>
      <c r="S41" s="59">
        <v>1</v>
      </c>
    </row>
    <row r="42" spans="1:19" ht="16.5" customHeight="1" x14ac:dyDescent="0.15">
      <c r="A42" s="2" t="s">
        <v>272</v>
      </c>
      <c r="B42" s="51">
        <f t="shared" si="12"/>
        <v>55</v>
      </c>
      <c r="C42" s="56">
        <v>40</v>
      </c>
      <c r="D42" s="56">
        <v>15</v>
      </c>
      <c r="E42" s="51">
        <f t="shared" si="13"/>
        <v>39</v>
      </c>
      <c r="F42" s="56">
        <v>26</v>
      </c>
      <c r="G42" s="56">
        <v>13</v>
      </c>
      <c r="H42" s="51">
        <f t="shared" si="14"/>
        <v>39</v>
      </c>
      <c r="I42" s="56">
        <v>32</v>
      </c>
      <c r="J42" s="57">
        <v>7</v>
      </c>
      <c r="K42" s="51">
        <f t="shared" si="15"/>
        <v>28</v>
      </c>
      <c r="L42" s="56">
        <v>25</v>
      </c>
      <c r="M42" s="56">
        <v>3</v>
      </c>
      <c r="N42" s="51">
        <f t="shared" si="16"/>
        <v>17</v>
      </c>
      <c r="O42" s="56">
        <v>14</v>
      </c>
      <c r="P42" s="56">
        <v>3</v>
      </c>
      <c r="Q42" s="51">
        <f t="shared" si="17"/>
        <v>3</v>
      </c>
      <c r="R42" s="56">
        <v>2</v>
      </c>
      <c r="S42" s="59">
        <v>1</v>
      </c>
    </row>
    <row r="43" spans="1:19" ht="16.5" customHeight="1" x14ac:dyDescent="0.15">
      <c r="A43" s="2" t="s">
        <v>288</v>
      </c>
      <c r="B43" s="51">
        <f t="shared" si="12"/>
        <v>456</v>
      </c>
      <c r="C43" s="56">
        <v>264</v>
      </c>
      <c r="D43" s="56">
        <v>192</v>
      </c>
      <c r="E43" s="51">
        <f t="shared" si="13"/>
        <v>549</v>
      </c>
      <c r="F43" s="56">
        <v>358</v>
      </c>
      <c r="G43" s="56">
        <v>191</v>
      </c>
      <c r="H43" s="51">
        <f t="shared" si="14"/>
        <v>443</v>
      </c>
      <c r="I43" s="56">
        <v>300</v>
      </c>
      <c r="J43" s="56">
        <v>143</v>
      </c>
      <c r="K43" s="51">
        <f t="shared" si="15"/>
        <v>363</v>
      </c>
      <c r="L43" s="56">
        <v>251</v>
      </c>
      <c r="M43" s="56">
        <v>112</v>
      </c>
      <c r="N43" s="51">
        <f t="shared" si="16"/>
        <v>330</v>
      </c>
      <c r="O43" s="56">
        <v>228</v>
      </c>
      <c r="P43" s="56">
        <v>102</v>
      </c>
      <c r="Q43" s="51">
        <f t="shared" si="17"/>
        <v>199</v>
      </c>
      <c r="R43" s="56">
        <v>148</v>
      </c>
      <c r="S43" s="56">
        <v>51</v>
      </c>
    </row>
    <row r="44" spans="1:19" ht="16.5" customHeight="1" x14ac:dyDescent="0.15">
      <c r="A44" s="64" t="s">
        <v>289</v>
      </c>
      <c r="B44" s="51">
        <f t="shared" si="12"/>
        <v>608</v>
      </c>
      <c r="C44" s="56">
        <v>262</v>
      </c>
      <c r="D44" s="56">
        <v>346</v>
      </c>
      <c r="E44" s="51">
        <f t="shared" si="13"/>
        <v>687</v>
      </c>
      <c r="F44" s="56">
        <v>269</v>
      </c>
      <c r="G44" s="56">
        <v>418</v>
      </c>
      <c r="H44" s="51">
        <f t="shared" si="14"/>
        <v>530</v>
      </c>
      <c r="I44" s="56">
        <v>194</v>
      </c>
      <c r="J44" s="56">
        <v>336</v>
      </c>
      <c r="K44" s="51">
        <f t="shared" si="15"/>
        <v>594</v>
      </c>
      <c r="L44" s="56">
        <v>227</v>
      </c>
      <c r="M44" s="56">
        <v>367</v>
      </c>
      <c r="N44" s="51">
        <f t="shared" si="16"/>
        <v>512</v>
      </c>
      <c r="O44" s="56">
        <v>201</v>
      </c>
      <c r="P44" s="56">
        <v>311</v>
      </c>
      <c r="Q44" s="51">
        <f t="shared" si="17"/>
        <v>442</v>
      </c>
      <c r="R44" s="56">
        <v>178</v>
      </c>
      <c r="S44" s="56">
        <v>264</v>
      </c>
    </row>
    <row r="45" spans="1:19" ht="16.5" customHeight="1" x14ac:dyDescent="0.15">
      <c r="A45" s="2" t="s">
        <v>290</v>
      </c>
      <c r="B45" s="51">
        <f t="shared" si="12"/>
        <v>70</v>
      </c>
      <c r="C45" s="51">
        <v>26</v>
      </c>
      <c r="D45" s="51">
        <v>44</v>
      </c>
      <c r="E45" s="51">
        <f t="shared" si="13"/>
        <v>92</v>
      </c>
      <c r="F45" s="51">
        <v>30</v>
      </c>
      <c r="G45" s="51">
        <v>62</v>
      </c>
      <c r="H45" s="51">
        <f t="shared" si="14"/>
        <v>79</v>
      </c>
      <c r="I45" s="51">
        <v>31</v>
      </c>
      <c r="J45" s="51">
        <v>48</v>
      </c>
      <c r="K45" s="51">
        <f t="shared" si="15"/>
        <v>53</v>
      </c>
      <c r="L45" s="51">
        <v>22</v>
      </c>
      <c r="M45" s="51">
        <v>31</v>
      </c>
      <c r="N45" s="51">
        <f t="shared" si="16"/>
        <v>54</v>
      </c>
      <c r="O45" s="51">
        <v>28</v>
      </c>
      <c r="P45" s="51">
        <v>26</v>
      </c>
      <c r="Q45" s="51">
        <f t="shared" si="17"/>
        <v>20</v>
      </c>
      <c r="R45" s="51">
        <v>3</v>
      </c>
      <c r="S45" s="51">
        <v>17</v>
      </c>
    </row>
    <row r="46" spans="1:19" ht="16.5" customHeight="1" x14ac:dyDescent="0.15">
      <c r="A46" s="2" t="s">
        <v>291</v>
      </c>
      <c r="B46" s="51">
        <f t="shared" si="12"/>
        <v>45</v>
      </c>
      <c r="C46" s="51">
        <v>24</v>
      </c>
      <c r="D46" s="51">
        <v>21</v>
      </c>
      <c r="E46" s="51">
        <f t="shared" si="13"/>
        <v>49</v>
      </c>
      <c r="F46" s="51">
        <v>23</v>
      </c>
      <c r="G46" s="51">
        <v>26</v>
      </c>
      <c r="H46" s="51">
        <f t="shared" si="14"/>
        <v>37</v>
      </c>
      <c r="I46" s="51">
        <v>16</v>
      </c>
      <c r="J46" s="51">
        <v>21</v>
      </c>
      <c r="K46" s="51">
        <f t="shared" si="15"/>
        <v>38</v>
      </c>
      <c r="L46" s="51">
        <v>20</v>
      </c>
      <c r="M46" s="51">
        <v>18</v>
      </c>
      <c r="N46" s="51">
        <f t="shared" si="16"/>
        <v>26</v>
      </c>
      <c r="O46" s="51">
        <v>17</v>
      </c>
      <c r="P46" s="51">
        <v>9</v>
      </c>
      <c r="Q46" s="51">
        <f t="shared" si="17"/>
        <v>52</v>
      </c>
      <c r="R46" s="51">
        <v>34</v>
      </c>
      <c r="S46" s="51">
        <v>18</v>
      </c>
    </row>
    <row r="47" spans="1:19" ht="16.5" customHeight="1" x14ac:dyDescent="0.15">
      <c r="A47" s="65" t="s">
        <v>304</v>
      </c>
      <c r="B47" s="51">
        <f t="shared" si="12"/>
        <v>113</v>
      </c>
      <c r="C47" s="51">
        <v>65</v>
      </c>
      <c r="D47" s="51">
        <v>48</v>
      </c>
      <c r="E47" s="51">
        <f t="shared" si="13"/>
        <v>101</v>
      </c>
      <c r="F47" s="51">
        <v>61</v>
      </c>
      <c r="G47" s="51">
        <v>40</v>
      </c>
      <c r="H47" s="51">
        <f t="shared" si="14"/>
        <v>82</v>
      </c>
      <c r="I47" s="51">
        <v>53</v>
      </c>
      <c r="J47" s="51">
        <v>29</v>
      </c>
      <c r="K47" s="51">
        <f t="shared" si="15"/>
        <v>97</v>
      </c>
      <c r="L47" s="51">
        <v>70</v>
      </c>
      <c r="M47" s="51">
        <v>27</v>
      </c>
      <c r="N47" s="51">
        <f t="shared" si="16"/>
        <v>84</v>
      </c>
      <c r="O47" s="51">
        <v>53</v>
      </c>
      <c r="P47" s="51">
        <v>31</v>
      </c>
      <c r="Q47" s="51">
        <f t="shared" si="17"/>
        <v>97</v>
      </c>
      <c r="R47" s="51">
        <v>76</v>
      </c>
      <c r="S47" s="51">
        <v>21</v>
      </c>
    </row>
    <row r="48" spans="1:19" ht="16.5" customHeight="1" x14ac:dyDescent="0.15">
      <c r="A48" s="65" t="s">
        <v>293</v>
      </c>
      <c r="B48" s="51">
        <f t="shared" si="12"/>
        <v>179</v>
      </c>
      <c r="C48" s="51">
        <v>46</v>
      </c>
      <c r="D48" s="51">
        <v>133</v>
      </c>
      <c r="E48" s="51">
        <f t="shared" si="13"/>
        <v>238</v>
      </c>
      <c r="F48" s="51">
        <v>62</v>
      </c>
      <c r="G48" s="51">
        <v>176</v>
      </c>
      <c r="H48" s="51">
        <f t="shared" si="14"/>
        <v>173</v>
      </c>
      <c r="I48" s="51">
        <v>46</v>
      </c>
      <c r="J48" s="51">
        <v>127</v>
      </c>
      <c r="K48" s="51">
        <f t="shared" si="15"/>
        <v>135</v>
      </c>
      <c r="L48" s="51">
        <v>42</v>
      </c>
      <c r="M48" s="51">
        <v>93</v>
      </c>
      <c r="N48" s="51">
        <f t="shared" si="16"/>
        <v>175</v>
      </c>
      <c r="O48" s="51">
        <v>38</v>
      </c>
      <c r="P48" s="51">
        <v>137</v>
      </c>
      <c r="Q48" s="51">
        <f t="shared" si="17"/>
        <v>163</v>
      </c>
      <c r="R48" s="51">
        <v>53</v>
      </c>
      <c r="S48" s="51">
        <v>110</v>
      </c>
    </row>
    <row r="49" spans="1:19" ht="16.5" customHeight="1" x14ac:dyDescent="0.15">
      <c r="A49" s="65" t="s">
        <v>305</v>
      </c>
      <c r="B49" s="51">
        <f t="shared" si="12"/>
        <v>160</v>
      </c>
      <c r="C49" s="56">
        <v>53</v>
      </c>
      <c r="D49" s="56">
        <v>107</v>
      </c>
      <c r="E49" s="51">
        <f t="shared" si="13"/>
        <v>127</v>
      </c>
      <c r="F49" s="56">
        <v>33</v>
      </c>
      <c r="G49" s="56">
        <v>94</v>
      </c>
      <c r="H49" s="51">
        <f t="shared" si="14"/>
        <v>125</v>
      </c>
      <c r="I49" s="56">
        <v>43</v>
      </c>
      <c r="J49" s="56">
        <v>82</v>
      </c>
      <c r="K49" s="51">
        <f t="shared" si="15"/>
        <v>109</v>
      </c>
      <c r="L49" s="56">
        <v>31</v>
      </c>
      <c r="M49" s="56">
        <v>78</v>
      </c>
      <c r="N49" s="51">
        <f t="shared" si="16"/>
        <v>117</v>
      </c>
      <c r="O49" s="56">
        <v>45</v>
      </c>
      <c r="P49" s="56">
        <v>72</v>
      </c>
      <c r="Q49" s="51">
        <f t="shared" si="17"/>
        <v>105</v>
      </c>
      <c r="R49" s="56">
        <v>40</v>
      </c>
      <c r="S49" s="56">
        <v>65</v>
      </c>
    </row>
    <row r="50" spans="1:19" ht="16.5" customHeight="1" x14ac:dyDescent="0.15">
      <c r="A50" s="2" t="s">
        <v>278</v>
      </c>
      <c r="B50" s="51">
        <f t="shared" si="12"/>
        <v>175</v>
      </c>
      <c r="C50" s="56">
        <v>41</v>
      </c>
      <c r="D50" s="56">
        <v>134</v>
      </c>
      <c r="E50" s="51">
        <f t="shared" si="13"/>
        <v>190</v>
      </c>
      <c r="F50" s="56">
        <v>52</v>
      </c>
      <c r="G50" s="56">
        <v>138</v>
      </c>
      <c r="H50" s="51">
        <f t="shared" si="14"/>
        <v>147</v>
      </c>
      <c r="I50" s="56">
        <v>41</v>
      </c>
      <c r="J50" s="56">
        <v>106</v>
      </c>
      <c r="K50" s="51">
        <f t="shared" si="15"/>
        <v>242</v>
      </c>
      <c r="L50" s="56">
        <v>90</v>
      </c>
      <c r="M50" s="56">
        <v>152</v>
      </c>
      <c r="N50" s="51">
        <f t="shared" si="16"/>
        <v>169</v>
      </c>
      <c r="O50" s="56">
        <v>70</v>
      </c>
      <c r="P50" s="56">
        <v>99</v>
      </c>
      <c r="Q50" s="51">
        <f t="shared" si="17"/>
        <v>79</v>
      </c>
      <c r="R50" s="56">
        <v>50</v>
      </c>
      <c r="S50" s="56">
        <v>29</v>
      </c>
    </row>
    <row r="51" spans="1:19" ht="16.5" customHeight="1" x14ac:dyDescent="0.15">
      <c r="A51" s="50" t="s">
        <v>306</v>
      </c>
      <c r="B51" s="51">
        <f t="shared" si="12"/>
        <v>511</v>
      </c>
      <c r="C51" s="56">
        <v>87</v>
      </c>
      <c r="D51" s="56">
        <v>424</v>
      </c>
      <c r="E51" s="51">
        <f t="shared" si="13"/>
        <v>548</v>
      </c>
      <c r="F51" s="56">
        <v>92</v>
      </c>
      <c r="G51" s="56">
        <v>456</v>
      </c>
      <c r="H51" s="51">
        <f t="shared" si="14"/>
        <v>423</v>
      </c>
      <c r="I51" s="56">
        <v>64</v>
      </c>
      <c r="J51" s="56">
        <v>359</v>
      </c>
      <c r="K51" s="51">
        <f t="shared" si="15"/>
        <v>414</v>
      </c>
      <c r="L51" s="56">
        <v>52</v>
      </c>
      <c r="M51" s="56">
        <v>362</v>
      </c>
      <c r="N51" s="51">
        <f t="shared" si="16"/>
        <v>344</v>
      </c>
      <c r="O51" s="56">
        <v>78</v>
      </c>
      <c r="P51" s="56">
        <v>266</v>
      </c>
      <c r="Q51" s="51">
        <f t="shared" si="17"/>
        <v>276</v>
      </c>
      <c r="R51" s="56">
        <v>86</v>
      </c>
      <c r="S51" s="56">
        <v>190</v>
      </c>
    </row>
    <row r="52" spans="1:19" ht="16.5" customHeight="1" x14ac:dyDescent="0.15">
      <c r="A52" s="2" t="s">
        <v>280</v>
      </c>
      <c r="B52" s="51">
        <f t="shared" si="12"/>
        <v>42</v>
      </c>
      <c r="C52" s="56">
        <v>21</v>
      </c>
      <c r="D52" s="56">
        <v>21</v>
      </c>
      <c r="E52" s="51">
        <f t="shared" si="13"/>
        <v>65</v>
      </c>
      <c r="F52" s="56">
        <v>38</v>
      </c>
      <c r="G52" s="56">
        <v>27</v>
      </c>
      <c r="H52" s="51">
        <f t="shared" si="14"/>
        <v>56</v>
      </c>
      <c r="I52" s="56">
        <v>35</v>
      </c>
      <c r="J52" s="56">
        <v>21</v>
      </c>
      <c r="K52" s="51">
        <f t="shared" si="15"/>
        <v>46</v>
      </c>
      <c r="L52" s="56">
        <v>31</v>
      </c>
      <c r="M52" s="56">
        <v>15</v>
      </c>
      <c r="N52" s="51">
        <f t="shared" si="16"/>
        <v>21</v>
      </c>
      <c r="O52" s="56">
        <v>13</v>
      </c>
      <c r="P52" s="56">
        <v>8</v>
      </c>
      <c r="Q52" s="51">
        <f t="shared" si="17"/>
        <v>9</v>
      </c>
      <c r="R52" s="56">
        <v>6</v>
      </c>
      <c r="S52" s="56">
        <v>3</v>
      </c>
    </row>
    <row r="53" spans="1:19" ht="16.5" customHeight="1" x14ac:dyDescent="0.15">
      <c r="A53" s="65" t="s">
        <v>296</v>
      </c>
      <c r="B53" s="51">
        <f t="shared" si="12"/>
        <v>217</v>
      </c>
      <c r="C53" s="56">
        <v>130</v>
      </c>
      <c r="D53" s="56">
        <v>87</v>
      </c>
      <c r="E53" s="51">
        <f t="shared" si="13"/>
        <v>233</v>
      </c>
      <c r="F53" s="56">
        <v>126</v>
      </c>
      <c r="G53" s="56">
        <v>107</v>
      </c>
      <c r="H53" s="51">
        <f t="shared" si="14"/>
        <v>207</v>
      </c>
      <c r="I53" s="56">
        <v>108</v>
      </c>
      <c r="J53" s="56">
        <v>99</v>
      </c>
      <c r="K53" s="51">
        <f t="shared" si="15"/>
        <v>192</v>
      </c>
      <c r="L53" s="56">
        <v>106</v>
      </c>
      <c r="M53" s="56">
        <v>86</v>
      </c>
      <c r="N53" s="51">
        <f t="shared" si="16"/>
        <v>295</v>
      </c>
      <c r="O53" s="56">
        <v>182</v>
      </c>
      <c r="P53" s="56">
        <v>113</v>
      </c>
      <c r="Q53" s="51">
        <f t="shared" si="17"/>
        <v>262</v>
      </c>
      <c r="R53" s="56">
        <v>176</v>
      </c>
      <c r="S53" s="56">
        <v>86</v>
      </c>
    </row>
    <row r="54" spans="1:19" ht="16.5" customHeight="1" x14ac:dyDescent="0.15">
      <c r="A54" s="2" t="s">
        <v>307</v>
      </c>
      <c r="B54" s="51">
        <f t="shared" si="12"/>
        <v>110</v>
      </c>
      <c r="C54" s="51">
        <v>68</v>
      </c>
      <c r="D54" s="51">
        <v>42</v>
      </c>
      <c r="E54" s="51">
        <f t="shared" si="13"/>
        <v>169</v>
      </c>
      <c r="F54" s="51">
        <v>107</v>
      </c>
      <c r="G54" s="51">
        <v>62</v>
      </c>
      <c r="H54" s="51">
        <f t="shared" si="14"/>
        <v>137</v>
      </c>
      <c r="I54" s="51">
        <v>84</v>
      </c>
      <c r="J54" s="51">
        <v>53</v>
      </c>
      <c r="K54" s="51">
        <f t="shared" si="15"/>
        <v>85</v>
      </c>
      <c r="L54" s="51">
        <v>64</v>
      </c>
      <c r="M54" s="51">
        <v>21</v>
      </c>
      <c r="N54" s="51">
        <f t="shared" si="16"/>
        <v>67</v>
      </c>
      <c r="O54" s="51">
        <v>34</v>
      </c>
      <c r="P54" s="51">
        <v>33</v>
      </c>
      <c r="Q54" s="51">
        <f t="shared" si="17"/>
        <v>40</v>
      </c>
      <c r="R54" s="51">
        <v>29</v>
      </c>
      <c r="S54" s="51">
        <v>11</v>
      </c>
    </row>
    <row r="55" spans="1:19" ht="16.5" customHeight="1" x14ac:dyDescent="0.15">
      <c r="A55" s="49" t="s">
        <v>283</v>
      </c>
      <c r="B55" s="51">
        <f t="shared" si="12"/>
        <v>82</v>
      </c>
      <c r="C55" s="51">
        <v>48</v>
      </c>
      <c r="D55" s="51">
        <v>34</v>
      </c>
      <c r="E55" s="51">
        <f t="shared" si="13"/>
        <v>84</v>
      </c>
      <c r="F55" s="51">
        <v>46</v>
      </c>
      <c r="G55" s="51">
        <v>38</v>
      </c>
      <c r="H55" s="51">
        <f t="shared" si="14"/>
        <v>76</v>
      </c>
      <c r="I55" s="51">
        <v>40</v>
      </c>
      <c r="J55" s="51">
        <v>36</v>
      </c>
      <c r="K55" s="51">
        <f t="shared" si="15"/>
        <v>51</v>
      </c>
      <c r="L55" s="51">
        <v>31</v>
      </c>
      <c r="M55" s="51">
        <v>20</v>
      </c>
      <c r="N55" s="51">
        <f t="shared" si="16"/>
        <v>48</v>
      </c>
      <c r="O55" s="51">
        <v>25</v>
      </c>
      <c r="P55" s="51">
        <v>23</v>
      </c>
      <c r="Q55" s="51">
        <f t="shared" si="17"/>
        <v>56</v>
      </c>
      <c r="R55" s="51">
        <v>28</v>
      </c>
      <c r="S55" s="51">
        <v>28</v>
      </c>
    </row>
    <row r="56" spans="1:19" x14ac:dyDescent="0.15">
      <c r="A56" t="s">
        <v>439</v>
      </c>
    </row>
    <row r="57" spans="1:19" ht="17.25" x14ac:dyDescent="0.15">
      <c r="A57" s="160" t="s">
        <v>500</v>
      </c>
      <c r="B57" s="160"/>
      <c r="C57" s="160"/>
    </row>
    <row r="58" spans="1:19" ht="17.100000000000001" customHeight="1" x14ac:dyDescent="0.15"/>
    <row r="59" spans="1:19" ht="17.100000000000001" customHeight="1" x14ac:dyDescent="0.15">
      <c r="A59" s="137" t="s">
        <v>261</v>
      </c>
      <c r="B59" s="141" t="s">
        <v>254</v>
      </c>
      <c r="C59" s="142"/>
      <c r="D59" s="143"/>
      <c r="E59" s="141" t="s">
        <v>258</v>
      </c>
      <c r="F59" s="142"/>
      <c r="G59" s="143"/>
      <c r="H59" s="141" t="s">
        <v>241</v>
      </c>
      <c r="I59" s="142"/>
      <c r="J59" s="143"/>
      <c r="K59" s="157" t="s">
        <v>297</v>
      </c>
      <c r="L59" s="157"/>
      <c r="M59" s="157"/>
      <c r="N59" s="144"/>
      <c r="O59" s="144"/>
      <c r="P59" s="144"/>
      <c r="Q59" s="144"/>
      <c r="R59" s="144"/>
      <c r="S59" s="144"/>
    </row>
    <row r="60" spans="1:19" ht="17.100000000000001" customHeight="1" x14ac:dyDescent="0.15">
      <c r="A60" s="138"/>
      <c r="B60" s="1" t="s">
        <v>4</v>
      </c>
      <c r="C60" s="1" t="s">
        <v>5</v>
      </c>
      <c r="D60" s="1" t="s">
        <v>6</v>
      </c>
      <c r="E60" s="1" t="s">
        <v>4</v>
      </c>
      <c r="F60" s="1" t="s">
        <v>5</v>
      </c>
      <c r="G60" s="1" t="s">
        <v>6</v>
      </c>
      <c r="H60" s="1" t="s">
        <v>4</v>
      </c>
      <c r="I60" s="1" t="s">
        <v>5</v>
      </c>
      <c r="J60" s="1" t="s">
        <v>6</v>
      </c>
      <c r="K60" s="1" t="s">
        <v>4</v>
      </c>
      <c r="L60" s="1" t="s">
        <v>5</v>
      </c>
      <c r="M60" s="1" t="s">
        <v>6</v>
      </c>
      <c r="N60" s="9"/>
      <c r="O60" s="9"/>
      <c r="P60" s="9"/>
      <c r="Q60" s="9"/>
      <c r="R60" s="9"/>
      <c r="S60" s="9"/>
    </row>
    <row r="61" spans="1:19" ht="17.100000000000001" customHeight="1" x14ac:dyDescent="0.15">
      <c r="A61" s="2" t="s">
        <v>4</v>
      </c>
      <c r="B61" s="27">
        <f>SUM(D61)</f>
        <v>793</v>
      </c>
      <c r="C61" s="27">
        <f>SUM(C62,C65,C69,C84)</f>
        <v>1159</v>
      </c>
      <c r="D61" s="27">
        <f>SUM(D62,D65,D69,D84)</f>
        <v>793</v>
      </c>
      <c r="E61" s="27">
        <f>SUM(F61:G61)</f>
        <v>745</v>
      </c>
      <c r="F61" s="27">
        <f>SUM(F62,F65,F69,F84)</f>
        <v>444</v>
      </c>
      <c r="G61" s="27">
        <f>SUM(G62,G65,G69,G84)</f>
        <v>301</v>
      </c>
      <c r="H61" s="27">
        <f>SUM(I61:J61)</f>
        <v>273</v>
      </c>
      <c r="I61" s="27">
        <f>SUM(I62,I65,I69,I84)</f>
        <v>158</v>
      </c>
      <c r="J61" s="27">
        <f>SUM(J62,J65,J69,J84)</f>
        <v>115</v>
      </c>
      <c r="K61" s="27">
        <f>SUM(L61:M61)</f>
        <v>137</v>
      </c>
      <c r="L61" s="27">
        <f>SUM(L62,L65,L69,L84)</f>
        <v>73</v>
      </c>
      <c r="M61" s="27">
        <f>SUM(M62,M65,M69,M84)</f>
        <v>64</v>
      </c>
      <c r="N61" s="30"/>
      <c r="O61" s="30"/>
      <c r="P61" s="15"/>
      <c r="Q61" s="30"/>
      <c r="R61" s="30"/>
      <c r="S61" s="30"/>
    </row>
    <row r="62" spans="1:19" ht="17.100000000000001" customHeight="1" x14ac:dyDescent="0.15">
      <c r="A62" s="49" t="s">
        <v>262</v>
      </c>
      <c r="B62" s="27">
        <f t="shared" ref="B62:M62" si="20">SUM(B63:B64)</f>
        <v>276</v>
      </c>
      <c r="C62" s="27">
        <f t="shared" si="20"/>
        <v>167</v>
      </c>
      <c r="D62" s="27">
        <f t="shared" si="20"/>
        <v>109</v>
      </c>
      <c r="E62" s="27">
        <f t="shared" si="20"/>
        <v>172</v>
      </c>
      <c r="F62" s="27">
        <f t="shared" si="20"/>
        <v>100</v>
      </c>
      <c r="G62" s="27">
        <f t="shared" si="20"/>
        <v>72</v>
      </c>
      <c r="H62" s="27">
        <f t="shared" si="20"/>
        <v>102</v>
      </c>
      <c r="I62" s="27">
        <f t="shared" si="20"/>
        <v>60</v>
      </c>
      <c r="J62" s="27">
        <f t="shared" si="20"/>
        <v>42</v>
      </c>
      <c r="K62" s="27">
        <f t="shared" si="20"/>
        <v>61</v>
      </c>
      <c r="L62" s="27">
        <f t="shared" si="20"/>
        <v>34</v>
      </c>
      <c r="M62" s="27">
        <f t="shared" si="20"/>
        <v>27</v>
      </c>
      <c r="N62" s="15"/>
      <c r="O62" s="15"/>
      <c r="P62" s="15"/>
      <c r="Q62" s="30"/>
      <c r="R62" s="15"/>
      <c r="S62" s="15"/>
    </row>
    <row r="63" spans="1:19" ht="17.100000000000001" customHeight="1" x14ac:dyDescent="0.15">
      <c r="A63" s="50" t="s">
        <v>301</v>
      </c>
      <c r="B63" s="51">
        <f>SUM(C63:D63)</f>
        <v>276</v>
      </c>
      <c r="C63" s="27">
        <v>167</v>
      </c>
      <c r="D63" s="27">
        <v>109</v>
      </c>
      <c r="E63" s="51">
        <f>SUM(F63:G63)</f>
        <v>172</v>
      </c>
      <c r="F63" s="38">
        <v>100</v>
      </c>
      <c r="G63" s="38">
        <v>72</v>
      </c>
      <c r="H63" s="51">
        <f>SUM(I63:J63)</f>
        <v>101</v>
      </c>
      <c r="I63" s="38">
        <v>60</v>
      </c>
      <c r="J63" s="38">
        <v>41</v>
      </c>
      <c r="K63" s="51">
        <f>SUM(L63:M63)</f>
        <v>60</v>
      </c>
      <c r="L63" s="38">
        <v>33</v>
      </c>
      <c r="M63" s="38">
        <v>27</v>
      </c>
      <c r="N63" s="15"/>
      <c r="O63" s="15"/>
      <c r="P63" s="15"/>
      <c r="Q63" s="30"/>
      <c r="R63" s="15"/>
      <c r="S63" s="15"/>
    </row>
    <row r="64" spans="1:19" ht="17.100000000000001" customHeight="1" x14ac:dyDescent="0.15">
      <c r="A64" s="50" t="s">
        <v>265</v>
      </c>
      <c r="B64" s="51">
        <f t="shared" ref="B64:B84" si="21">SUM(C64:D64)</f>
        <v>0</v>
      </c>
      <c r="C64" s="38" t="s">
        <v>232</v>
      </c>
      <c r="D64" s="38" t="s">
        <v>16</v>
      </c>
      <c r="E64" s="51">
        <f>SUM(F64:G64)</f>
        <v>0</v>
      </c>
      <c r="F64" s="55" t="s">
        <v>232</v>
      </c>
      <c r="G64" s="38" t="s">
        <v>16</v>
      </c>
      <c r="H64" s="51">
        <f t="shared" ref="H64:H84" si="22">SUM(I64:J64)</f>
        <v>1</v>
      </c>
      <c r="I64" s="38" t="s">
        <v>232</v>
      </c>
      <c r="J64" s="55">
        <v>1</v>
      </c>
      <c r="K64" s="51">
        <f t="shared" ref="K64:K84" si="23">SUM(L64:M64)</f>
        <v>1</v>
      </c>
      <c r="L64" s="55">
        <v>1</v>
      </c>
      <c r="M64" s="38" t="s">
        <v>16</v>
      </c>
      <c r="N64" s="15"/>
      <c r="O64" s="15"/>
      <c r="P64" s="15"/>
      <c r="Q64" s="15"/>
      <c r="R64" s="15"/>
      <c r="S64" s="15"/>
    </row>
    <row r="65" spans="1:19" ht="17.100000000000001" customHeight="1" x14ac:dyDescent="0.15">
      <c r="A65" s="49" t="s">
        <v>266</v>
      </c>
      <c r="B65" s="51">
        <f>SUM(B66:B68)</f>
        <v>516</v>
      </c>
      <c r="C65" s="51">
        <f t="shared" ref="C65:M65" si="24">SUM(C66:C68)</f>
        <v>372</v>
      </c>
      <c r="D65" s="51">
        <f t="shared" si="24"/>
        <v>144</v>
      </c>
      <c r="E65" s="51">
        <f t="shared" si="24"/>
        <v>166</v>
      </c>
      <c r="F65" s="51">
        <f t="shared" si="24"/>
        <v>121</v>
      </c>
      <c r="G65" s="51">
        <f t="shared" si="24"/>
        <v>45</v>
      </c>
      <c r="H65" s="51">
        <f t="shared" si="24"/>
        <v>38</v>
      </c>
      <c r="I65" s="51">
        <f t="shared" si="24"/>
        <v>27</v>
      </c>
      <c r="J65" s="51">
        <f t="shared" si="24"/>
        <v>11</v>
      </c>
      <c r="K65" s="51">
        <f t="shared" si="24"/>
        <v>17</v>
      </c>
      <c r="L65" s="51">
        <f t="shared" si="24"/>
        <v>6</v>
      </c>
      <c r="M65" s="51">
        <f t="shared" si="24"/>
        <v>11</v>
      </c>
      <c r="N65" s="30"/>
      <c r="O65" s="30"/>
      <c r="P65" s="15"/>
      <c r="Q65" s="30"/>
      <c r="R65" s="30"/>
      <c r="S65" s="15"/>
    </row>
    <row r="66" spans="1:19" ht="17.100000000000001" customHeight="1" x14ac:dyDescent="0.15">
      <c r="A66" s="2" t="s">
        <v>302</v>
      </c>
      <c r="B66" s="51">
        <f t="shared" si="21"/>
        <v>0</v>
      </c>
      <c r="C66" s="55" t="s">
        <v>232</v>
      </c>
      <c r="D66" s="55" t="s">
        <v>232</v>
      </c>
      <c r="E66" s="51">
        <f t="shared" ref="E66:E84" si="25">SUM(F66:G66)</f>
        <v>0</v>
      </c>
      <c r="F66" s="55" t="s">
        <v>232</v>
      </c>
      <c r="G66" s="55" t="s">
        <v>232</v>
      </c>
      <c r="H66" s="51">
        <f t="shared" si="22"/>
        <v>0</v>
      </c>
      <c r="I66" s="55" t="s">
        <v>232</v>
      </c>
      <c r="J66" s="55" t="s">
        <v>232</v>
      </c>
      <c r="K66" s="51">
        <f t="shared" si="23"/>
        <v>0</v>
      </c>
      <c r="L66" s="55" t="s">
        <v>232</v>
      </c>
      <c r="M66" s="38" t="s">
        <v>16</v>
      </c>
      <c r="N66" s="15"/>
      <c r="O66" s="15"/>
      <c r="P66" s="15"/>
      <c r="Q66" s="15"/>
      <c r="R66" s="15"/>
      <c r="S66" s="15"/>
    </row>
    <row r="67" spans="1:19" ht="17.100000000000001" customHeight="1" x14ac:dyDescent="0.15">
      <c r="A67" s="2" t="s">
        <v>268</v>
      </c>
      <c r="B67" s="51">
        <f t="shared" si="21"/>
        <v>200</v>
      </c>
      <c r="C67" s="27">
        <v>160</v>
      </c>
      <c r="D67" s="38">
        <v>40</v>
      </c>
      <c r="E67" s="51">
        <f t="shared" si="25"/>
        <v>54</v>
      </c>
      <c r="F67" s="38">
        <v>44</v>
      </c>
      <c r="G67" s="38">
        <v>10</v>
      </c>
      <c r="H67" s="51">
        <f t="shared" si="22"/>
        <v>19</v>
      </c>
      <c r="I67" s="38">
        <v>13</v>
      </c>
      <c r="J67" s="38">
        <v>6</v>
      </c>
      <c r="K67" s="51">
        <f t="shared" si="23"/>
        <v>5</v>
      </c>
      <c r="L67" s="38">
        <v>2</v>
      </c>
      <c r="M67" s="38">
        <v>3</v>
      </c>
      <c r="N67" s="15"/>
      <c r="O67" s="15"/>
      <c r="P67" s="15"/>
      <c r="Q67" s="15"/>
      <c r="R67" s="15"/>
      <c r="S67" s="15"/>
    </row>
    <row r="68" spans="1:19" ht="17.100000000000001" customHeight="1" x14ac:dyDescent="0.15">
      <c r="A68" s="2" t="s">
        <v>269</v>
      </c>
      <c r="B68" s="51">
        <f t="shared" si="21"/>
        <v>316</v>
      </c>
      <c r="C68" s="27">
        <v>212</v>
      </c>
      <c r="D68" s="27">
        <v>104</v>
      </c>
      <c r="E68" s="51">
        <f t="shared" si="25"/>
        <v>112</v>
      </c>
      <c r="F68" s="38">
        <v>77</v>
      </c>
      <c r="G68" s="38">
        <v>35</v>
      </c>
      <c r="H68" s="51">
        <f t="shared" si="22"/>
        <v>19</v>
      </c>
      <c r="I68" s="38">
        <v>14</v>
      </c>
      <c r="J68" s="38">
        <v>5</v>
      </c>
      <c r="K68" s="51">
        <f t="shared" si="23"/>
        <v>12</v>
      </c>
      <c r="L68" s="38">
        <v>4</v>
      </c>
      <c r="M68" s="38">
        <v>8</v>
      </c>
      <c r="N68" s="30"/>
      <c r="O68" s="15"/>
      <c r="P68" s="15"/>
      <c r="Q68" s="30"/>
      <c r="R68" s="15"/>
      <c r="S68" s="15"/>
    </row>
    <row r="69" spans="1:19" ht="17.100000000000001" customHeight="1" x14ac:dyDescent="0.15">
      <c r="A69" s="49" t="s">
        <v>270</v>
      </c>
      <c r="B69" s="66">
        <f>SUM(B70:B83)</f>
        <v>1102</v>
      </c>
      <c r="C69" s="66">
        <f t="shared" ref="C69:M69" si="26">SUM(C70:C83)</f>
        <v>580</v>
      </c>
      <c r="D69" s="66">
        <f t="shared" si="26"/>
        <v>522</v>
      </c>
      <c r="E69" s="66">
        <f t="shared" si="26"/>
        <v>375</v>
      </c>
      <c r="F69" s="66">
        <f t="shared" si="26"/>
        <v>205</v>
      </c>
      <c r="G69" s="66">
        <f t="shared" si="26"/>
        <v>170</v>
      </c>
      <c r="H69" s="66">
        <f t="shared" si="26"/>
        <v>118</v>
      </c>
      <c r="I69" s="66">
        <f t="shared" si="26"/>
        <v>62</v>
      </c>
      <c r="J69" s="66">
        <f t="shared" si="26"/>
        <v>56</v>
      </c>
      <c r="K69" s="66">
        <f t="shared" si="26"/>
        <v>46</v>
      </c>
      <c r="L69" s="66">
        <f t="shared" si="26"/>
        <v>26</v>
      </c>
      <c r="M69" s="66">
        <f t="shared" si="26"/>
        <v>20</v>
      </c>
      <c r="N69" s="30"/>
      <c r="O69" s="15"/>
      <c r="P69" s="15"/>
      <c r="Q69" s="30"/>
      <c r="R69" s="15"/>
      <c r="S69" s="15"/>
    </row>
    <row r="70" spans="1:19" ht="16.5" customHeight="1" x14ac:dyDescent="0.15">
      <c r="A70" s="58" t="s">
        <v>303</v>
      </c>
      <c r="B70" s="51">
        <f t="shared" si="21"/>
        <v>3</v>
      </c>
      <c r="C70" s="55">
        <v>3</v>
      </c>
      <c r="D70" s="55" t="s">
        <v>232</v>
      </c>
      <c r="E70" s="51">
        <f t="shared" si="25"/>
        <v>1</v>
      </c>
      <c r="F70" s="57">
        <v>1</v>
      </c>
      <c r="G70" s="55" t="s">
        <v>232</v>
      </c>
      <c r="H70" s="51">
        <f t="shared" si="22"/>
        <v>0</v>
      </c>
      <c r="I70" s="55" t="s">
        <v>232</v>
      </c>
      <c r="J70" s="55" t="s">
        <v>232</v>
      </c>
      <c r="K70" s="51">
        <f t="shared" si="23"/>
        <v>0</v>
      </c>
      <c r="L70" s="55" t="s">
        <v>232</v>
      </c>
      <c r="M70" s="38" t="s">
        <v>16</v>
      </c>
      <c r="N70" s="67"/>
      <c r="O70" s="67"/>
      <c r="P70" s="68"/>
      <c r="Q70" s="68"/>
      <c r="R70" s="68"/>
      <c r="S70" s="68"/>
    </row>
    <row r="71" spans="1:19" ht="16.5" customHeight="1" x14ac:dyDescent="0.15">
      <c r="A71" s="2" t="s">
        <v>272</v>
      </c>
      <c r="B71" s="51">
        <f t="shared" si="21"/>
        <v>2</v>
      </c>
      <c r="C71" s="55">
        <v>2</v>
      </c>
      <c r="D71" s="55" t="s">
        <v>232</v>
      </c>
      <c r="E71" s="51">
        <f t="shared" si="25"/>
        <v>1</v>
      </c>
      <c r="F71" s="55" t="s">
        <v>232</v>
      </c>
      <c r="G71" s="55">
        <v>1</v>
      </c>
      <c r="H71" s="51">
        <f t="shared" si="22"/>
        <v>0</v>
      </c>
      <c r="I71" s="56" t="s">
        <v>232</v>
      </c>
      <c r="J71" s="55" t="s">
        <v>232</v>
      </c>
      <c r="K71" s="51">
        <f t="shared" si="23"/>
        <v>0</v>
      </c>
      <c r="L71" s="55" t="s">
        <v>232</v>
      </c>
      <c r="M71" s="38" t="s">
        <v>16</v>
      </c>
      <c r="N71" s="69"/>
      <c r="O71" s="69"/>
      <c r="P71" s="69"/>
      <c r="Q71" s="69"/>
      <c r="R71" s="69"/>
      <c r="S71" s="68"/>
    </row>
    <row r="72" spans="1:19" ht="16.5" customHeight="1" x14ac:dyDescent="0.15">
      <c r="A72" s="2" t="s">
        <v>288</v>
      </c>
      <c r="B72" s="51">
        <f t="shared" si="21"/>
        <v>135</v>
      </c>
      <c r="C72" s="56">
        <v>109</v>
      </c>
      <c r="D72" s="56">
        <v>26</v>
      </c>
      <c r="E72" s="51">
        <f t="shared" si="25"/>
        <v>31</v>
      </c>
      <c r="F72" s="56">
        <v>22</v>
      </c>
      <c r="G72" s="56">
        <v>9</v>
      </c>
      <c r="H72" s="51">
        <f t="shared" si="22"/>
        <v>4</v>
      </c>
      <c r="I72" s="56">
        <v>3</v>
      </c>
      <c r="J72" s="55">
        <v>1</v>
      </c>
      <c r="K72" s="51">
        <f t="shared" si="23"/>
        <v>0</v>
      </c>
      <c r="L72" s="55" t="s">
        <v>232</v>
      </c>
      <c r="M72" s="38" t="s">
        <v>16</v>
      </c>
      <c r="N72" s="69"/>
      <c r="O72" s="69"/>
      <c r="P72" s="69"/>
      <c r="Q72" s="69"/>
      <c r="R72" s="69"/>
      <c r="S72" s="69"/>
    </row>
    <row r="73" spans="1:19" ht="17.100000000000001" customHeight="1" x14ac:dyDescent="0.15">
      <c r="A73" s="64" t="s">
        <v>289</v>
      </c>
      <c r="B73" s="51">
        <f t="shared" si="21"/>
        <v>247</v>
      </c>
      <c r="C73" s="27">
        <v>129</v>
      </c>
      <c r="D73" s="27">
        <v>118</v>
      </c>
      <c r="E73" s="51">
        <f t="shared" si="25"/>
        <v>93</v>
      </c>
      <c r="F73" s="38">
        <v>56</v>
      </c>
      <c r="G73" s="38">
        <v>37</v>
      </c>
      <c r="H73" s="51">
        <f t="shared" si="22"/>
        <v>38</v>
      </c>
      <c r="I73" s="38">
        <v>22</v>
      </c>
      <c r="J73" s="38">
        <v>16</v>
      </c>
      <c r="K73" s="51">
        <f t="shared" si="23"/>
        <v>14</v>
      </c>
      <c r="L73" s="38">
        <v>10</v>
      </c>
      <c r="M73" s="38">
        <v>4</v>
      </c>
      <c r="N73" s="15"/>
      <c r="O73" s="15"/>
      <c r="P73" s="15"/>
      <c r="Q73" s="15"/>
      <c r="R73" s="15"/>
      <c r="S73" s="15"/>
    </row>
    <row r="74" spans="1:19" ht="17.100000000000001" customHeight="1" x14ac:dyDescent="0.15">
      <c r="A74" s="2" t="s">
        <v>290</v>
      </c>
      <c r="B74" s="51">
        <f t="shared" si="21"/>
        <v>18</v>
      </c>
      <c r="C74" s="38">
        <v>9</v>
      </c>
      <c r="D74" s="38">
        <v>9</v>
      </c>
      <c r="E74" s="51">
        <f t="shared" si="25"/>
        <v>2</v>
      </c>
      <c r="F74" s="55">
        <v>1</v>
      </c>
      <c r="G74" s="38">
        <v>1</v>
      </c>
      <c r="H74" s="51">
        <f t="shared" si="22"/>
        <v>0</v>
      </c>
      <c r="I74" s="55" t="s">
        <v>232</v>
      </c>
      <c r="J74" s="55" t="s">
        <v>232</v>
      </c>
      <c r="K74" s="51">
        <f t="shared" si="23"/>
        <v>0</v>
      </c>
      <c r="L74" s="38" t="s">
        <v>16</v>
      </c>
      <c r="M74" s="38" t="s">
        <v>16</v>
      </c>
      <c r="N74" s="15"/>
      <c r="O74" s="15"/>
      <c r="P74" s="15"/>
      <c r="Q74" s="15"/>
      <c r="R74" s="15"/>
      <c r="S74" s="15"/>
    </row>
    <row r="75" spans="1:19" ht="17.100000000000001" customHeight="1" x14ac:dyDescent="0.15">
      <c r="A75" s="2" t="s">
        <v>291</v>
      </c>
      <c r="B75" s="51">
        <f t="shared" si="21"/>
        <v>43</v>
      </c>
      <c r="C75" s="38">
        <v>30</v>
      </c>
      <c r="D75" s="38">
        <v>13</v>
      </c>
      <c r="E75" s="51">
        <f t="shared" si="25"/>
        <v>17</v>
      </c>
      <c r="F75" s="38">
        <v>12</v>
      </c>
      <c r="G75" s="38">
        <v>5</v>
      </c>
      <c r="H75" s="51">
        <f t="shared" si="22"/>
        <v>12</v>
      </c>
      <c r="I75" s="38">
        <v>8</v>
      </c>
      <c r="J75" s="38">
        <v>4</v>
      </c>
      <c r="K75" s="51">
        <f t="shared" si="23"/>
        <v>10</v>
      </c>
      <c r="L75" s="38">
        <v>7</v>
      </c>
      <c r="M75" s="38">
        <v>3</v>
      </c>
      <c r="N75" s="15"/>
      <c r="O75" s="15"/>
      <c r="P75" s="15"/>
      <c r="Q75" s="15"/>
      <c r="R75" s="15"/>
      <c r="S75" s="15"/>
    </row>
    <row r="76" spans="1:19" ht="17.100000000000001" customHeight="1" x14ac:dyDescent="0.15">
      <c r="A76" s="65" t="s">
        <v>304</v>
      </c>
      <c r="B76" s="51">
        <f t="shared" si="21"/>
        <v>45</v>
      </c>
      <c r="C76" s="27">
        <v>35</v>
      </c>
      <c r="D76" s="38">
        <v>10</v>
      </c>
      <c r="E76" s="51">
        <f t="shared" si="25"/>
        <v>16</v>
      </c>
      <c r="F76" s="38">
        <v>11</v>
      </c>
      <c r="G76" s="38">
        <v>5</v>
      </c>
      <c r="H76" s="51">
        <f t="shared" si="22"/>
        <v>5</v>
      </c>
      <c r="I76" s="38">
        <v>4</v>
      </c>
      <c r="J76" s="38">
        <v>1</v>
      </c>
      <c r="K76" s="51">
        <f t="shared" si="23"/>
        <v>1</v>
      </c>
      <c r="L76" s="38" t="s">
        <v>16</v>
      </c>
      <c r="M76" s="55">
        <v>1</v>
      </c>
      <c r="N76" s="15"/>
      <c r="O76" s="15"/>
      <c r="P76" s="15"/>
      <c r="Q76" s="15"/>
      <c r="R76" s="15"/>
      <c r="S76" s="15"/>
    </row>
    <row r="77" spans="1:19" ht="17.100000000000001" customHeight="1" x14ac:dyDescent="0.15">
      <c r="A77" s="65" t="s">
        <v>293</v>
      </c>
      <c r="B77" s="51">
        <f t="shared" si="21"/>
        <v>123</v>
      </c>
      <c r="C77" s="38">
        <v>31</v>
      </c>
      <c r="D77" s="38">
        <v>92</v>
      </c>
      <c r="E77" s="51">
        <f t="shared" si="25"/>
        <v>38</v>
      </c>
      <c r="F77" s="38">
        <v>12</v>
      </c>
      <c r="G77" s="38">
        <v>26</v>
      </c>
      <c r="H77" s="51">
        <f t="shared" si="22"/>
        <v>7</v>
      </c>
      <c r="I77" s="38">
        <v>2</v>
      </c>
      <c r="J77" s="38">
        <v>5</v>
      </c>
      <c r="K77" s="51">
        <f t="shared" si="23"/>
        <v>3</v>
      </c>
      <c r="L77" s="38" t="s">
        <v>16</v>
      </c>
      <c r="M77" s="38">
        <v>3</v>
      </c>
      <c r="N77" s="15"/>
      <c r="O77" s="15"/>
      <c r="P77" s="15"/>
      <c r="Q77" s="15"/>
      <c r="R77" s="15"/>
      <c r="S77" s="15"/>
    </row>
    <row r="78" spans="1:19" ht="17.100000000000001" customHeight="1" x14ac:dyDescent="0.15">
      <c r="A78" s="65" t="s">
        <v>305</v>
      </c>
      <c r="B78" s="51">
        <f t="shared" si="21"/>
        <v>94</v>
      </c>
      <c r="C78" s="27">
        <v>40</v>
      </c>
      <c r="D78" s="27">
        <v>54</v>
      </c>
      <c r="E78" s="51">
        <f t="shared" si="25"/>
        <v>47</v>
      </c>
      <c r="F78" s="38">
        <v>17</v>
      </c>
      <c r="G78" s="38">
        <v>30</v>
      </c>
      <c r="H78" s="51">
        <f t="shared" si="22"/>
        <v>27</v>
      </c>
      <c r="I78" s="38">
        <v>12</v>
      </c>
      <c r="J78" s="38">
        <v>15</v>
      </c>
      <c r="K78" s="51">
        <f t="shared" si="23"/>
        <v>6</v>
      </c>
      <c r="L78" s="38">
        <v>2</v>
      </c>
      <c r="M78" s="38">
        <v>4</v>
      </c>
      <c r="N78" s="15"/>
      <c r="O78" s="15"/>
      <c r="P78" s="15"/>
      <c r="Q78" s="15"/>
      <c r="R78" s="15"/>
      <c r="S78" s="15"/>
    </row>
    <row r="79" spans="1:19" ht="17.100000000000001" customHeight="1" x14ac:dyDescent="0.15">
      <c r="A79" s="2" t="s">
        <v>278</v>
      </c>
      <c r="B79" s="51">
        <f t="shared" si="21"/>
        <v>50</v>
      </c>
      <c r="C79" s="38">
        <v>30</v>
      </c>
      <c r="D79" s="38">
        <v>20</v>
      </c>
      <c r="E79" s="51">
        <f t="shared" si="25"/>
        <v>14</v>
      </c>
      <c r="F79" s="38">
        <v>6</v>
      </c>
      <c r="G79" s="38">
        <v>8</v>
      </c>
      <c r="H79" s="51">
        <f t="shared" si="22"/>
        <v>2</v>
      </c>
      <c r="I79" s="38" t="s">
        <v>232</v>
      </c>
      <c r="J79" s="38">
        <v>2</v>
      </c>
      <c r="K79" s="51">
        <f t="shared" si="23"/>
        <v>3</v>
      </c>
      <c r="L79" s="55">
        <v>1</v>
      </c>
      <c r="M79" s="38">
        <v>2</v>
      </c>
      <c r="N79" s="15"/>
      <c r="O79" s="15"/>
      <c r="P79" s="15"/>
      <c r="Q79" s="15"/>
      <c r="R79" s="15"/>
      <c r="S79" s="15"/>
    </row>
    <row r="80" spans="1:19" ht="17.100000000000001" customHeight="1" x14ac:dyDescent="0.15">
      <c r="A80" s="50" t="s">
        <v>306</v>
      </c>
      <c r="B80" s="51">
        <f t="shared" si="21"/>
        <v>167</v>
      </c>
      <c r="C80" s="38">
        <v>56</v>
      </c>
      <c r="D80" s="38">
        <v>111</v>
      </c>
      <c r="E80" s="51">
        <f t="shared" si="25"/>
        <v>33</v>
      </c>
      <c r="F80" s="38">
        <v>14</v>
      </c>
      <c r="G80" s="38">
        <v>19</v>
      </c>
      <c r="H80" s="51">
        <f t="shared" si="22"/>
        <v>5</v>
      </c>
      <c r="I80" s="38">
        <v>1</v>
      </c>
      <c r="J80" s="38">
        <v>4</v>
      </c>
      <c r="K80" s="51">
        <f t="shared" si="23"/>
        <v>2</v>
      </c>
      <c r="L80" s="55">
        <v>2</v>
      </c>
      <c r="M80" s="38" t="s">
        <v>16</v>
      </c>
      <c r="N80" s="15"/>
      <c r="O80" s="15"/>
      <c r="P80" s="15"/>
      <c r="Q80" s="15"/>
      <c r="R80" s="15"/>
      <c r="S80" s="15"/>
    </row>
    <row r="81" spans="1:19" ht="17.100000000000001" customHeight="1" x14ac:dyDescent="0.15">
      <c r="A81" s="2" t="s">
        <v>280</v>
      </c>
      <c r="B81" s="51">
        <f t="shared" si="21"/>
        <v>5</v>
      </c>
      <c r="C81" s="38">
        <v>2</v>
      </c>
      <c r="D81" s="55">
        <v>3</v>
      </c>
      <c r="E81" s="51">
        <f t="shared" si="25"/>
        <v>0</v>
      </c>
      <c r="F81" s="38" t="s">
        <v>232</v>
      </c>
      <c r="G81" s="55" t="s">
        <v>232</v>
      </c>
      <c r="H81" s="51">
        <f t="shared" si="22"/>
        <v>0</v>
      </c>
      <c r="I81" s="55" t="s">
        <v>232</v>
      </c>
      <c r="J81" s="55" t="s">
        <v>232</v>
      </c>
      <c r="K81" s="51">
        <f t="shared" si="23"/>
        <v>0</v>
      </c>
      <c r="L81" s="38" t="s">
        <v>16</v>
      </c>
      <c r="M81" s="38" t="s">
        <v>16</v>
      </c>
      <c r="N81" s="15"/>
      <c r="O81" s="15"/>
      <c r="P81" s="15"/>
      <c r="Q81" s="15"/>
      <c r="R81" s="15"/>
      <c r="S81" s="15"/>
    </row>
    <row r="82" spans="1:19" ht="17.100000000000001" customHeight="1" x14ac:dyDescent="0.15">
      <c r="A82" s="65" t="s">
        <v>296</v>
      </c>
      <c r="B82" s="51">
        <f t="shared" si="21"/>
        <v>159</v>
      </c>
      <c r="C82" s="38">
        <v>96</v>
      </c>
      <c r="D82" s="38">
        <v>63</v>
      </c>
      <c r="E82" s="51">
        <f t="shared" si="25"/>
        <v>78</v>
      </c>
      <c r="F82" s="38">
        <v>50</v>
      </c>
      <c r="G82" s="38">
        <v>28</v>
      </c>
      <c r="H82" s="51">
        <f t="shared" si="22"/>
        <v>18</v>
      </c>
      <c r="I82" s="38">
        <v>10</v>
      </c>
      <c r="J82" s="38">
        <v>8</v>
      </c>
      <c r="K82" s="51">
        <f t="shared" si="23"/>
        <v>7</v>
      </c>
      <c r="L82" s="38">
        <v>4</v>
      </c>
      <c r="M82" s="38">
        <v>3</v>
      </c>
      <c r="N82" s="15"/>
      <c r="O82" s="15"/>
      <c r="P82" s="15"/>
      <c r="Q82" s="15"/>
      <c r="R82" s="15"/>
      <c r="S82" s="15"/>
    </row>
    <row r="83" spans="1:19" ht="17.100000000000001" customHeight="1" x14ac:dyDescent="0.15">
      <c r="A83" s="2" t="s">
        <v>307</v>
      </c>
      <c r="B83" s="51">
        <f t="shared" si="21"/>
        <v>11</v>
      </c>
      <c r="C83" s="38">
        <v>8</v>
      </c>
      <c r="D83" s="38">
        <v>3</v>
      </c>
      <c r="E83" s="51">
        <f t="shared" si="25"/>
        <v>4</v>
      </c>
      <c r="F83" s="55">
        <v>3</v>
      </c>
      <c r="G83" s="55">
        <v>1</v>
      </c>
      <c r="H83" s="51">
        <f t="shared" si="22"/>
        <v>0</v>
      </c>
      <c r="I83" s="55" t="s">
        <v>232</v>
      </c>
      <c r="J83" s="55" t="s">
        <v>232</v>
      </c>
      <c r="K83" s="51">
        <f t="shared" si="23"/>
        <v>0</v>
      </c>
      <c r="L83" s="38" t="s">
        <v>16</v>
      </c>
      <c r="M83" s="38" t="s">
        <v>16</v>
      </c>
      <c r="N83" s="15"/>
      <c r="O83" s="15"/>
      <c r="P83" s="15"/>
      <c r="Q83" s="15"/>
      <c r="R83" s="15"/>
      <c r="S83" s="15"/>
    </row>
    <row r="84" spans="1:19" ht="17.100000000000001" customHeight="1" x14ac:dyDescent="0.15">
      <c r="A84" s="49" t="s">
        <v>283</v>
      </c>
      <c r="B84" s="51">
        <f t="shared" si="21"/>
        <v>58</v>
      </c>
      <c r="C84" s="38">
        <v>40</v>
      </c>
      <c r="D84" s="38">
        <v>18</v>
      </c>
      <c r="E84" s="51">
        <f t="shared" si="25"/>
        <v>32</v>
      </c>
      <c r="F84" s="38">
        <v>18</v>
      </c>
      <c r="G84" s="38">
        <v>14</v>
      </c>
      <c r="H84" s="51">
        <f t="shared" si="22"/>
        <v>15</v>
      </c>
      <c r="I84" s="38">
        <v>9</v>
      </c>
      <c r="J84" s="38">
        <v>6</v>
      </c>
      <c r="K84" s="51">
        <f t="shared" si="23"/>
        <v>13</v>
      </c>
      <c r="L84" s="38">
        <v>7</v>
      </c>
      <c r="M84" s="38">
        <v>6</v>
      </c>
      <c r="N84" s="15"/>
      <c r="O84" s="15"/>
      <c r="P84" s="15"/>
      <c r="Q84" s="15"/>
      <c r="R84" s="15"/>
      <c r="S84" s="15"/>
    </row>
    <row r="85" spans="1:19" ht="17.100000000000001" customHeight="1" x14ac:dyDescent="0.15">
      <c r="A85" t="s">
        <v>439</v>
      </c>
    </row>
  </sheetData>
  <mergeCells count="23">
    <mergeCell ref="A1:C1"/>
    <mergeCell ref="A3:A4"/>
    <mergeCell ref="B3:D3"/>
    <mergeCell ref="E3:G3"/>
    <mergeCell ref="H3:J3"/>
    <mergeCell ref="K3:M3"/>
    <mergeCell ref="N3:P3"/>
    <mergeCell ref="Q3:S3"/>
    <mergeCell ref="A30:A31"/>
    <mergeCell ref="B30:D30"/>
    <mergeCell ref="E30:G30"/>
    <mergeCell ref="H30:J30"/>
    <mergeCell ref="K30:M30"/>
    <mergeCell ref="N30:P30"/>
    <mergeCell ref="Q30:S30"/>
    <mergeCell ref="N59:P59"/>
    <mergeCell ref="Q59:S59"/>
    <mergeCell ref="A57:C57"/>
    <mergeCell ref="A59:A60"/>
    <mergeCell ref="B59:D59"/>
    <mergeCell ref="E59:G59"/>
    <mergeCell ref="H59:J59"/>
    <mergeCell ref="K59:M59"/>
  </mergeCells>
  <phoneticPr fontId="3"/>
  <pageMargins left="0.70866141732283472" right="0.70866141732283472" top="0.74803149606299213" bottom="0.74803149606299213" header="0.31496062992125984" footer="0.31496062992125984"/>
  <pageSetup paperSize="9" scale="54" orientation="landscape" horizontalDpi="300" verticalDpi="300" r:id="rId1"/>
  <headerFooter scaleWithDoc="0" alignWithMargins="0">
    <oddFooter>&amp;C&amp;A</oddFooter>
  </headerFooter>
  <rowBreaks count="1" manualBreakCount="1">
    <brk id="56" max="1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CD7F9-50B5-4A66-993B-2A0771F843B1}">
  <dimension ref="A1:I63"/>
  <sheetViews>
    <sheetView view="pageBreakPreview" zoomScaleNormal="100" zoomScaleSheetLayoutView="100" workbookViewId="0"/>
  </sheetViews>
  <sheetFormatPr defaultRowHeight="13.5" x14ac:dyDescent="0.15"/>
  <cols>
    <col min="1" max="4" width="14.625" customWidth="1"/>
    <col min="5" max="5" width="10.125" customWidth="1"/>
    <col min="6" max="9" width="14.625" customWidth="1"/>
    <col min="10" max="10" width="13.625" customWidth="1"/>
    <col min="11" max="11" width="12.625" customWidth="1"/>
    <col min="12" max="12" width="12" customWidth="1"/>
    <col min="13" max="13" width="12.625" bestFit="1" customWidth="1"/>
    <col min="14" max="14" width="11.75" customWidth="1"/>
  </cols>
  <sheetData>
    <row r="1" spans="1:9" s="26" customFormat="1" ht="21.75" customHeight="1" x14ac:dyDescent="0.15">
      <c r="A1" s="35" t="s">
        <v>499</v>
      </c>
      <c r="B1" s="35"/>
      <c r="C1" s="26" t="s">
        <v>313</v>
      </c>
    </row>
    <row r="2" spans="1:9" s="26" customFormat="1" ht="17.25" customHeight="1" x14ac:dyDescent="0.15">
      <c r="A2" s="35"/>
      <c r="B2" s="35"/>
    </row>
    <row r="3" spans="1:9" s="26" customFormat="1" ht="17.25" customHeight="1" x14ac:dyDescent="0.15">
      <c r="B3" s="91" t="s">
        <v>300</v>
      </c>
      <c r="C3" s="91"/>
      <c r="D3" s="125" t="s">
        <v>458</v>
      </c>
      <c r="G3" s="91" t="s">
        <v>469</v>
      </c>
      <c r="H3" s="91"/>
      <c r="I3" s="125" t="s">
        <v>459</v>
      </c>
    </row>
    <row r="4" spans="1:9" s="26" customFormat="1" ht="17.25" customHeight="1" x14ac:dyDescent="0.15">
      <c r="A4" s="145" t="s">
        <v>314</v>
      </c>
      <c r="B4" s="139" t="s">
        <v>315</v>
      </c>
      <c r="C4" s="158"/>
      <c r="D4" s="140"/>
      <c r="F4" s="145" t="s">
        <v>314</v>
      </c>
      <c r="G4" s="139" t="s">
        <v>315</v>
      </c>
      <c r="H4" s="158"/>
      <c r="I4" s="140"/>
    </row>
    <row r="5" spans="1:9" s="26" customFormat="1" ht="17.25" customHeight="1" x14ac:dyDescent="0.15">
      <c r="A5" s="145"/>
      <c r="B5" s="16" t="s">
        <v>316</v>
      </c>
      <c r="C5" s="16" t="s">
        <v>317</v>
      </c>
      <c r="D5" s="16" t="s">
        <v>318</v>
      </c>
      <c r="F5" s="145"/>
      <c r="G5" s="16" t="s">
        <v>316</v>
      </c>
      <c r="H5" s="16" t="s">
        <v>317</v>
      </c>
      <c r="I5" s="16" t="s">
        <v>318</v>
      </c>
    </row>
    <row r="6" spans="1:9" s="26" customFormat="1" ht="17.25" customHeight="1" x14ac:dyDescent="0.15">
      <c r="A6" s="37" t="s">
        <v>4</v>
      </c>
      <c r="B6" s="31">
        <f>SUM(B7:B15)</f>
        <v>22803</v>
      </c>
      <c r="C6" s="31">
        <f>SUM(C7:C15)</f>
        <v>20590</v>
      </c>
      <c r="D6" s="31">
        <f>SUM(D7:D15)</f>
        <v>2213</v>
      </c>
      <c r="F6" s="37" t="s">
        <v>4</v>
      </c>
      <c r="G6" s="31">
        <f>SUM(H6:I6)</f>
        <v>23371</v>
      </c>
      <c r="H6" s="31">
        <f>SUM(H7:H15)</f>
        <v>21085</v>
      </c>
      <c r="I6" s="31">
        <f>SUM(I7:I15)</f>
        <v>2286</v>
      </c>
    </row>
    <row r="7" spans="1:9" s="26" customFormat="1" ht="17.25" customHeight="1" x14ac:dyDescent="0.15">
      <c r="A7" s="37" t="s">
        <v>319</v>
      </c>
      <c r="B7" s="31">
        <f>SUM(C7:D7)</f>
        <v>8659</v>
      </c>
      <c r="C7" s="31">
        <v>7906</v>
      </c>
      <c r="D7" s="31">
        <v>753</v>
      </c>
      <c r="F7" s="37" t="s">
        <v>319</v>
      </c>
      <c r="G7" s="31">
        <f>SUM(H7:I7)</f>
        <v>8664</v>
      </c>
      <c r="H7" s="31">
        <v>7940</v>
      </c>
      <c r="I7" s="31">
        <v>724</v>
      </c>
    </row>
    <row r="8" spans="1:9" s="26" customFormat="1" ht="17.25" customHeight="1" x14ac:dyDescent="0.15">
      <c r="A8" s="37" t="s">
        <v>320</v>
      </c>
      <c r="B8" s="31">
        <f t="shared" ref="B8:B15" si="0">SUM(C8:D8)</f>
        <v>4417</v>
      </c>
      <c r="C8" s="31">
        <v>3893</v>
      </c>
      <c r="D8" s="31">
        <v>524</v>
      </c>
      <c r="F8" s="37" t="s">
        <v>320</v>
      </c>
      <c r="G8" s="31">
        <f t="shared" ref="G8:G15" si="1">SUM(H8:I8)</f>
        <v>4550</v>
      </c>
      <c r="H8" s="31">
        <v>3984</v>
      </c>
      <c r="I8" s="31">
        <v>566</v>
      </c>
    </row>
    <row r="9" spans="1:9" s="26" customFormat="1" ht="17.25" customHeight="1" x14ac:dyDescent="0.15">
      <c r="A9" s="37" t="s">
        <v>321</v>
      </c>
      <c r="B9" s="31">
        <f t="shared" si="0"/>
        <v>5370</v>
      </c>
      <c r="C9" s="31">
        <v>5031</v>
      </c>
      <c r="D9" s="31">
        <v>339</v>
      </c>
      <c r="F9" s="37" t="s">
        <v>321</v>
      </c>
      <c r="G9" s="31">
        <f t="shared" si="1"/>
        <v>5533</v>
      </c>
      <c r="H9" s="31">
        <v>5175</v>
      </c>
      <c r="I9" s="31">
        <v>358</v>
      </c>
    </row>
    <row r="10" spans="1:9" s="26" customFormat="1" ht="17.25" customHeight="1" x14ac:dyDescent="0.15">
      <c r="A10" s="37" t="s">
        <v>322</v>
      </c>
      <c r="B10" s="31">
        <f t="shared" si="0"/>
        <v>1858</v>
      </c>
      <c r="C10" s="31">
        <v>1678</v>
      </c>
      <c r="D10" s="31">
        <v>180</v>
      </c>
      <c r="F10" s="37" t="s">
        <v>322</v>
      </c>
      <c r="G10" s="31">
        <f t="shared" si="1"/>
        <v>1958</v>
      </c>
      <c r="H10" s="31">
        <v>1756</v>
      </c>
      <c r="I10" s="31">
        <v>202</v>
      </c>
    </row>
    <row r="11" spans="1:9" s="26" customFormat="1" ht="17.25" customHeight="1" x14ac:dyDescent="0.15">
      <c r="A11" s="37" t="s">
        <v>323</v>
      </c>
      <c r="B11" s="31">
        <f t="shared" si="0"/>
        <v>586</v>
      </c>
      <c r="C11" s="31">
        <v>476</v>
      </c>
      <c r="D11" s="31">
        <v>110</v>
      </c>
      <c r="F11" s="37" t="s">
        <v>323</v>
      </c>
      <c r="G11" s="31">
        <f t="shared" si="1"/>
        <v>550</v>
      </c>
      <c r="H11" s="31">
        <v>418</v>
      </c>
      <c r="I11" s="31">
        <v>132</v>
      </c>
    </row>
    <row r="12" spans="1:9" s="26" customFormat="1" ht="17.25" customHeight="1" x14ac:dyDescent="0.15">
      <c r="A12" s="37" t="s">
        <v>324</v>
      </c>
      <c r="B12" s="31">
        <f t="shared" si="0"/>
        <v>482</v>
      </c>
      <c r="C12" s="31">
        <v>443</v>
      </c>
      <c r="D12" s="31">
        <v>39</v>
      </c>
      <c r="F12" s="37" t="s">
        <v>324</v>
      </c>
      <c r="G12" s="31">
        <f t="shared" si="1"/>
        <v>579</v>
      </c>
      <c r="H12" s="31">
        <v>525</v>
      </c>
      <c r="I12" s="31">
        <v>54</v>
      </c>
    </row>
    <row r="13" spans="1:9" s="26" customFormat="1" ht="17.25" customHeight="1" x14ac:dyDescent="0.15">
      <c r="A13" s="37" t="s">
        <v>325</v>
      </c>
      <c r="B13" s="31">
        <f t="shared" si="0"/>
        <v>145</v>
      </c>
      <c r="C13" s="31">
        <v>124</v>
      </c>
      <c r="D13" s="31">
        <v>21</v>
      </c>
      <c r="F13" s="37" t="s">
        <v>325</v>
      </c>
      <c r="G13" s="31">
        <f t="shared" si="1"/>
        <v>194</v>
      </c>
      <c r="H13" s="31">
        <v>171</v>
      </c>
      <c r="I13" s="31">
        <v>23</v>
      </c>
    </row>
    <row r="14" spans="1:9" s="26" customFormat="1" ht="17.25" customHeight="1" x14ac:dyDescent="0.15">
      <c r="A14" s="71" t="s">
        <v>326</v>
      </c>
      <c r="B14" s="31">
        <f t="shared" si="0"/>
        <v>745</v>
      </c>
      <c r="C14" s="31">
        <v>697</v>
      </c>
      <c r="D14" s="31">
        <v>48</v>
      </c>
      <c r="F14" s="71" t="s">
        <v>326</v>
      </c>
      <c r="G14" s="31">
        <f t="shared" si="1"/>
        <v>908</v>
      </c>
      <c r="H14" s="31">
        <v>849</v>
      </c>
      <c r="I14" s="31">
        <v>59</v>
      </c>
    </row>
    <row r="15" spans="1:9" s="26" customFormat="1" ht="17.25" customHeight="1" x14ac:dyDescent="0.15">
      <c r="A15" s="37" t="s">
        <v>327</v>
      </c>
      <c r="B15" s="31">
        <f t="shared" si="0"/>
        <v>541</v>
      </c>
      <c r="C15" s="31">
        <v>342</v>
      </c>
      <c r="D15" s="31">
        <v>199</v>
      </c>
      <c r="F15" s="37" t="s">
        <v>327</v>
      </c>
      <c r="G15" s="31">
        <f t="shared" si="1"/>
        <v>435</v>
      </c>
      <c r="H15" s="31">
        <v>267</v>
      </c>
      <c r="I15" s="31">
        <v>168</v>
      </c>
    </row>
    <row r="16" spans="1:9" s="26" customFormat="1" ht="17.25" customHeight="1" x14ac:dyDescent="0.15">
      <c r="A16" s="26" t="s">
        <v>439</v>
      </c>
      <c r="B16"/>
      <c r="C16"/>
      <c r="D16"/>
      <c r="F16" s="26" t="s">
        <v>439</v>
      </c>
      <c r="G16"/>
      <c r="H16"/>
      <c r="I16"/>
    </row>
    <row r="17" spans="2:9" s="26" customFormat="1" ht="17.25" customHeight="1" x14ac:dyDescent="0.15">
      <c r="B17"/>
      <c r="C17"/>
      <c r="D17"/>
      <c r="G17"/>
      <c r="H17"/>
      <c r="I17"/>
    </row>
    <row r="34" spans="1:9" s="26" customFormat="1" ht="17.25" customHeight="1" x14ac:dyDescent="0.15">
      <c r="A34" s="35" t="s">
        <v>499</v>
      </c>
      <c r="B34" s="35"/>
      <c r="C34" s="26" t="s">
        <v>313</v>
      </c>
    </row>
    <row r="35" spans="1:9" s="26" customFormat="1" ht="17.25" customHeight="1" x14ac:dyDescent="0.15">
      <c r="B35"/>
      <c r="C35"/>
      <c r="D35"/>
      <c r="G35"/>
      <c r="H35"/>
      <c r="I35"/>
    </row>
    <row r="36" spans="1:9" s="26" customFormat="1" ht="17.25" customHeight="1" x14ac:dyDescent="0.15">
      <c r="B36" s="91" t="s">
        <v>471</v>
      </c>
      <c r="C36" s="91"/>
      <c r="D36" s="125" t="s">
        <v>457</v>
      </c>
      <c r="G36" s="91" t="s">
        <v>470</v>
      </c>
      <c r="H36" s="91"/>
      <c r="I36" s="125" t="s">
        <v>457</v>
      </c>
    </row>
    <row r="37" spans="1:9" s="26" customFormat="1" ht="17.25" customHeight="1" x14ac:dyDescent="0.15">
      <c r="A37" s="145" t="s">
        <v>314</v>
      </c>
      <c r="B37" s="139" t="s">
        <v>315</v>
      </c>
      <c r="C37" s="158"/>
      <c r="D37" s="140"/>
      <c r="F37" s="145" t="s">
        <v>314</v>
      </c>
      <c r="G37" s="139" t="s">
        <v>315</v>
      </c>
      <c r="H37" s="158"/>
      <c r="I37" s="140"/>
    </row>
    <row r="38" spans="1:9" s="26" customFormat="1" ht="17.25" customHeight="1" x14ac:dyDescent="0.15">
      <c r="A38" s="145"/>
      <c r="B38" s="16" t="s">
        <v>316</v>
      </c>
      <c r="C38" s="16" t="s">
        <v>317</v>
      </c>
      <c r="D38" s="16" t="s">
        <v>318</v>
      </c>
      <c r="F38" s="145"/>
      <c r="G38" s="16" t="s">
        <v>316</v>
      </c>
      <c r="H38" s="16" t="s">
        <v>317</v>
      </c>
      <c r="I38" s="16" t="s">
        <v>318</v>
      </c>
    </row>
    <row r="39" spans="1:9" s="26" customFormat="1" ht="17.25" customHeight="1" x14ac:dyDescent="0.15">
      <c r="A39" s="37" t="s">
        <v>4</v>
      </c>
      <c r="B39" s="31">
        <v>21550</v>
      </c>
      <c r="C39" s="31">
        <v>19201</v>
      </c>
      <c r="D39" s="31">
        <v>2349</v>
      </c>
      <c r="F39" s="37" t="s">
        <v>4</v>
      </c>
      <c r="G39" s="31">
        <f>SUM(G40:G48)</f>
        <v>21569</v>
      </c>
      <c r="H39" s="31">
        <f>SUM(H40:H48)</f>
        <v>19467</v>
      </c>
      <c r="I39" s="31">
        <f>SUM(I40:I48)</f>
        <v>2102</v>
      </c>
    </row>
    <row r="40" spans="1:9" s="26" customFormat="1" ht="17.25" customHeight="1" x14ac:dyDescent="0.15">
      <c r="A40" s="37" t="s">
        <v>319</v>
      </c>
      <c r="B40" s="31">
        <v>8241</v>
      </c>
      <c r="C40" s="31">
        <v>7375</v>
      </c>
      <c r="D40" s="31">
        <v>866</v>
      </c>
      <c r="F40" s="37" t="s">
        <v>319</v>
      </c>
      <c r="G40" s="31">
        <f>SUM(H40:I40)</f>
        <v>8312</v>
      </c>
      <c r="H40" s="31">
        <v>7555</v>
      </c>
      <c r="I40" s="31">
        <v>757</v>
      </c>
    </row>
    <row r="41" spans="1:9" s="26" customFormat="1" ht="17.25" customHeight="1" x14ac:dyDescent="0.15">
      <c r="A41" s="37" t="s">
        <v>320</v>
      </c>
      <c r="B41" s="31">
        <v>4574</v>
      </c>
      <c r="C41" s="31">
        <v>4015</v>
      </c>
      <c r="D41" s="31">
        <v>559</v>
      </c>
      <c r="F41" s="37" t="s">
        <v>320</v>
      </c>
      <c r="G41" s="31">
        <f t="shared" ref="G41:G48" si="2">SUM(H41:I41)</f>
        <v>4255</v>
      </c>
      <c r="H41" s="31">
        <v>3719</v>
      </c>
      <c r="I41" s="31">
        <v>536</v>
      </c>
    </row>
    <row r="42" spans="1:9" s="26" customFormat="1" ht="17.25" customHeight="1" x14ac:dyDescent="0.15">
      <c r="A42" s="37" t="s">
        <v>321</v>
      </c>
      <c r="B42" s="31">
        <v>4841</v>
      </c>
      <c r="C42" s="31">
        <v>4484</v>
      </c>
      <c r="D42" s="31">
        <v>357</v>
      </c>
      <c r="F42" s="37" t="s">
        <v>321</v>
      </c>
      <c r="G42" s="31">
        <f t="shared" si="2"/>
        <v>4875</v>
      </c>
      <c r="H42" s="31">
        <v>4574</v>
      </c>
      <c r="I42" s="31">
        <v>301</v>
      </c>
    </row>
    <row r="43" spans="1:9" s="26" customFormat="1" ht="17.25" customHeight="1" x14ac:dyDescent="0.15">
      <c r="A43" s="37" t="s">
        <v>322</v>
      </c>
      <c r="B43" s="31">
        <v>1922</v>
      </c>
      <c r="C43" s="31">
        <v>1685</v>
      </c>
      <c r="D43" s="31">
        <v>237</v>
      </c>
      <c r="F43" s="37" t="s">
        <v>322</v>
      </c>
      <c r="G43" s="31">
        <f t="shared" si="2"/>
        <v>1879</v>
      </c>
      <c r="H43" s="31">
        <v>1735</v>
      </c>
      <c r="I43" s="31">
        <v>144</v>
      </c>
    </row>
    <row r="44" spans="1:9" s="26" customFormat="1" ht="17.25" customHeight="1" x14ac:dyDescent="0.15">
      <c r="A44" s="37" t="s">
        <v>323</v>
      </c>
      <c r="B44" s="31">
        <v>560</v>
      </c>
      <c r="C44" s="31">
        <v>434</v>
      </c>
      <c r="D44" s="31">
        <v>126</v>
      </c>
      <c r="F44" s="37" t="s">
        <v>323</v>
      </c>
      <c r="G44" s="31">
        <f t="shared" si="2"/>
        <v>594</v>
      </c>
      <c r="H44" s="31">
        <v>469</v>
      </c>
      <c r="I44" s="31">
        <v>125</v>
      </c>
    </row>
    <row r="45" spans="1:9" s="26" customFormat="1" ht="17.25" customHeight="1" x14ac:dyDescent="0.15">
      <c r="A45" s="37" t="s">
        <v>324</v>
      </c>
      <c r="B45" s="31">
        <v>406</v>
      </c>
      <c r="C45" s="31">
        <v>360</v>
      </c>
      <c r="D45" s="31">
        <v>46</v>
      </c>
      <c r="F45" s="37" t="s">
        <v>324</v>
      </c>
      <c r="G45" s="31">
        <f t="shared" si="2"/>
        <v>515</v>
      </c>
      <c r="H45" s="31">
        <v>460</v>
      </c>
      <c r="I45" s="31">
        <v>55</v>
      </c>
    </row>
    <row r="46" spans="1:9" s="26" customFormat="1" ht="17.25" customHeight="1" x14ac:dyDescent="0.15">
      <c r="A46" s="37" t="s">
        <v>325</v>
      </c>
      <c r="B46" s="31">
        <v>108</v>
      </c>
      <c r="C46" s="31">
        <v>94</v>
      </c>
      <c r="D46" s="31">
        <v>14</v>
      </c>
      <c r="F46" s="37" t="s">
        <v>325</v>
      </c>
      <c r="G46" s="31">
        <f t="shared" si="2"/>
        <v>154</v>
      </c>
      <c r="H46" s="31">
        <v>119</v>
      </c>
      <c r="I46" s="31">
        <v>35</v>
      </c>
    </row>
    <row r="47" spans="1:9" s="26" customFormat="1" ht="17.25" customHeight="1" x14ac:dyDescent="0.15">
      <c r="A47" s="71" t="s">
        <v>326</v>
      </c>
      <c r="B47" s="31">
        <v>575</v>
      </c>
      <c r="C47" s="31">
        <v>539</v>
      </c>
      <c r="D47" s="31">
        <v>36</v>
      </c>
      <c r="F47" s="71" t="s">
        <v>326</v>
      </c>
      <c r="G47" s="31">
        <f t="shared" si="2"/>
        <v>682</v>
      </c>
      <c r="H47" s="31">
        <v>645</v>
      </c>
      <c r="I47" s="31">
        <v>37</v>
      </c>
    </row>
    <row r="48" spans="1:9" s="26" customFormat="1" ht="17.25" customHeight="1" x14ac:dyDescent="0.15">
      <c r="A48" s="37" t="s">
        <v>327</v>
      </c>
      <c r="B48" s="31">
        <v>323</v>
      </c>
      <c r="C48" s="31">
        <v>215</v>
      </c>
      <c r="D48" s="31">
        <v>108</v>
      </c>
      <c r="F48" s="37" t="s">
        <v>327</v>
      </c>
      <c r="G48" s="31">
        <f t="shared" si="2"/>
        <v>303</v>
      </c>
      <c r="H48" s="31">
        <v>191</v>
      </c>
      <c r="I48" s="31">
        <v>112</v>
      </c>
    </row>
    <row r="49" spans="1:9" s="26" customFormat="1" ht="17.25" customHeight="1" x14ac:dyDescent="0.15">
      <c r="A49" s="26" t="s">
        <v>439</v>
      </c>
      <c r="B49"/>
      <c r="C49"/>
      <c r="D49"/>
      <c r="F49" s="26" t="s">
        <v>439</v>
      </c>
      <c r="G49"/>
      <c r="H49"/>
      <c r="I49"/>
    </row>
    <row r="50" spans="1:9" s="26" customFormat="1" ht="17.25" customHeight="1" x14ac:dyDescent="0.15">
      <c r="B50"/>
      <c r="C50"/>
      <c r="D50"/>
      <c r="G50"/>
      <c r="H50"/>
      <c r="I50"/>
    </row>
    <row r="51" spans="1:9" s="26" customFormat="1" ht="17.25" customHeight="1" x14ac:dyDescent="0.15">
      <c r="B51"/>
      <c r="C51"/>
      <c r="D51"/>
      <c r="G51"/>
      <c r="H51"/>
      <c r="I51"/>
    </row>
    <row r="52" spans="1:9" s="26" customFormat="1" ht="17.25" customHeight="1" x14ac:dyDescent="0.15">
      <c r="B52"/>
      <c r="C52"/>
      <c r="D52"/>
      <c r="G52"/>
      <c r="H52"/>
      <c r="I52"/>
    </row>
    <row r="53" spans="1:9" s="26" customFormat="1" ht="17.25" customHeight="1" x14ac:dyDescent="0.15">
      <c r="B53"/>
      <c r="C53"/>
      <c r="D53"/>
      <c r="G53"/>
      <c r="H53"/>
      <c r="I53"/>
    </row>
    <row r="54" spans="1:9" s="26" customFormat="1" ht="17.25" customHeight="1" x14ac:dyDescent="0.15">
      <c r="B54"/>
      <c r="C54"/>
      <c r="D54"/>
      <c r="G54"/>
      <c r="H54"/>
      <c r="I54"/>
    </row>
    <row r="55" spans="1:9" s="26" customFormat="1" ht="17.25" customHeight="1" x14ac:dyDescent="0.15">
      <c r="B55"/>
      <c r="C55"/>
      <c r="D55"/>
      <c r="G55"/>
      <c r="H55"/>
      <c r="I55"/>
    </row>
    <row r="56" spans="1:9" s="26" customFormat="1" ht="17.25" customHeight="1" x14ac:dyDescent="0.15">
      <c r="B56"/>
      <c r="C56"/>
      <c r="D56"/>
      <c r="G56"/>
      <c r="H56"/>
      <c r="I56"/>
    </row>
    <row r="57" spans="1:9" s="26" customFormat="1" ht="17.25" customHeight="1" x14ac:dyDescent="0.15">
      <c r="B57"/>
      <c r="C57"/>
      <c r="D57"/>
      <c r="G57"/>
      <c r="H57"/>
      <c r="I57"/>
    </row>
    <row r="58" spans="1:9" s="26" customFormat="1" ht="17.25" customHeight="1" x14ac:dyDescent="0.15">
      <c r="B58"/>
      <c r="C58"/>
      <c r="D58"/>
      <c r="G58"/>
      <c r="H58"/>
      <c r="I58"/>
    </row>
    <row r="59" spans="1:9" s="26" customFormat="1" ht="17.25" customHeight="1" x14ac:dyDescent="0.15">
      <c r="B59"/>
      <c r="C59"/>
      <c r="D59"/>
      <c r="G59"/>
      <c r="H59"/>
      <c r="I59"/>
    </row>
    <row r="60" spans="1:9" s="26" customFormat="1" ht="17.25" customHeight="1" x14ac:dyDescent="0.15">
      <c r="B60"/>
      <c r="C60"/>
      <c r="D60"/>
      <c r="G60"/>
      <c r="H60"/>
      <c r="I60"/>
    </row>
    <row r="61" spans="1:9" s="26" customFormat="1" ht="17.25" customHeight="1" x14ac:dyDescent="0.15">
      <c r="B61"/>
      <c r="C61"/>
      <c r="D61"/>
      <c r="G61"/>
      <c r="H61"/>
      <c r="I61"/>
    </row>
    <row r="62" spans="1:9" s="26" customFormat="1" ht="17.25" customHeight="1" x14ac:dyDescent="0.15">
      <c r="B62"/>
      <c r="C62"/>
      <c r="D62"/>
      <c r="G62"/>
      <c r="H62"/>
      <c r="I62"/>
    </row>
    <row r="63" spans="1:9" s="26" customFormat="1" ht="17.25" customHeight="1" x14ac:dyDescent="0.15">
      <c r="B63"/>
      <c r="C63"/>
      <c r="D63"/>
      <c r="G63"/>
      <c r="H63"/>
      <c r="I63"/>
    </row>
  </sheetData>
  <mergeCells count="8">
    <mergeCell ref="A37:A38"/>
    <mergeCell ref="B37:D37"/>
    <mergeCell ref="F37:F38"/>
    <mergeCell ref="G37:I37"/>
    <mergeCell ref="F4:F5"/>
    <mergeCell ref="G4:I4"/>
    <mergeCell ref="A4:A5"/>
    <mergeCell ref="B4:D4"/>
  </mergeCells>
  <phoneticPr fontId="3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scaleWithDoc="0" alignWithMargins="0">
    <oddFooter>&amp;C&amp;A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65B74-9E8B-4EC7-9772-96DB9062EFBE}">
  <dimension ref="A1:H34"/>
  <sheetViews>
    <sheetView view="pageBreakPreview" zoomScaleNormal="100" zoomScaleSheetLayoutView="100" workbookViewId="0"/>
  </sheetViews>
  <sheetFormatPr defaultRowHeight="13.5" x14ac:dyDescent="0.15"/>
  <cols>
    <col min="1" max="9" width="14.625" customWidth="1"/>
    <col min="10" max="10" width="13.625" customWidth="1"/>
    <col min="11" max="11" width="12.625" customWidth="1"/>
    <col min="12" max="12" width="12" customWidth="1"/>
    <col min="13" max="13" width="12.625" bestFit="1" customWidth="1"/>
    <col min="14" max="14" width="11.75" customWidth="1"/>
  </cols>
  <sheetData>
    <row r="1" spans="1:8" ht="17.25" customHeight="1" x14ac:dyDescent="0.2">
      <c r="A1" s="29" t="s">
        <v>498</v>
      </c>
    </row>
    <row r="2" spans="1:8" ht="12.95" customHeight="1" x14ac:dyDescent="0.2">
      <c r="A2" s="29"/>
    </row>
    <row r="3" spans="1:8" ht="17.100000000000001" customHeight="1" x14ac:dyDescent="0.15">
      <c r="B3" s="14"/>
      <c r="C3" s="14"/>
      <c r="F3" s="125" t="s">
        <v>468</v>
      </c>
    </row>
    <row r="4" spans="1:8" ht="17.100000000000001" customHeight="1" x14ac:dyDescent="0.15">
      <c r="A4" s="139" t="s">
        <v>1</v>
      </c>
      <c r="B4" s="72" t="s">
        <v>328</v>
      </c>
      <c r="C4" s="73" t="s">
        <v>329</v>
      </c>
      <c r="D4" s="5" t="s">
        <v>330</v>
      </c>
      <c r="E4" s="72" t="s">
        <v>331</v>
      </c>
      <c r="F4" s="74" t="s">
        <v>332</v>
      </c>
    </row>
    <row r="5" spans="1:8" ht="17.100000000000001" customHeight="1" x14ac:dyDescent="0.15">
      <c r="A5" s="145"/>
      <c r="B5" s="6" t="s">
        <v>333</v>
      </c>
      <c r="C5" s="75" t="s">
        <v>334</v>
      </c>
      <c r="D5" s="6" t="s">
        <v>335</v>
      </c>
      <c r="E5" s="6" t="s">
        <v>336</v>
      </c>
      <c r="F5" s="20" t="s">
        <v>337</v>
      </c>
    </row>
    <row r="6" spans="1:8" ht="17.100000000000001" customHeight="1" x14ac:dyDescent="0.15">
      <c r="A6" s="1" t="s">
        <v>488</v>
      </c>
      <c r="B6" s="7">
        <v>81870</v>
      </c>
      <c r="C6" s="7">
        <v>82985</v>
      </c>
      <c r="D6" s="8">
        <v>20552</v>
      </c>
      <c r="E6" s="8">
        <v>21667</v>
      </c>
      <c r="F6" s="7">
        <v>-1115</v>
      </c>
    </row>
    <row r="7" spans="1:8" ht="17.100000000000001" customHeight="1" x14ac:dyDescent="0.15">
      <c r="A7" s="1" t="s">
        <v>70</v>
      </c>
      <c r="B7" s="7">
        <v>84286</v>
      </c>
      <c r="C7" s="7">
        <v>84846</v>
      </c>
      <c r="D7" s="8">
        <v>21131</v>
      </c>
      <c r="E7" s="8">
        <v>21691</v>
      </c>
      <c r="F7" s="7">
        <v>-560</v>
      </c>
    </row>
    <row r="8" spans="1:8" ht="17.100000000000001" customHeight="1" x14ac:dyDescent="0.15">
      <c r="A8" s="1" t="s">
        <v>112</v>
      </c>
      <c r="B8" s="7">
        <v>84111</v>
      </c>
      <c r="C8" s="7">
        <v>85789</v>
      </c>
      <c r="D8" s="7">
        <v>21250</v>
      </c>
      <c r="E8" s="7">
        <v>22928</v>
      </c>
      <c r="F8" s="7">
        <f>D8-E8</f>
        <v>-1678</v>
      </c>
    </row>
    <row r="9" spans="1:8" ht="17.100000000000001" customHeight="1" x14ac:dyDescent="0.15">
      <c r="A9" s="1" t="s">
        <v>440</v>
      </c>
      <c r="B9" s="7">
        <v>86696</v>
      </c>
      <c r="C9" s="7">
        <v>87864</v>
      </c>
      <c r="D9" s="7">
        <v>22299</v>
      </c>
      <c r="E9" s="7">
        <v>23467</v>
      </c>
      <c r="F9" s="7">
        <f>D9-E9</f>
        <v>-1168</v>
      </c>
    </row>
    <row r="10" spans="1:8" ht="17.100000000000001" customHeight="1" x14ac:dyDescent="0.15">
      <c r="A10" t="s">
        <v>439</v>
      </c>
      <c r="B10" s="25"/>
      <c r="C10" s="25"/>
      <c r="D10" s="25"/>
      <c r="E10" s="25"/>
      <c r="F10" s="25"/>
    </row>
    <row r="11" spans="1:8" ht="17.100000000000001" customHeight="1" x14ac:dyDescent="0.15">
      <c r="A11" t="s">
        <v>489</v>
      </c>
      <c r="B11" s="25"/>
      <c r="C11" s="25"/>
      <c r="D11" s="25"/>
      <c r="E11" s="25"/>
      <c r="F11" s="25"/>
    </row>
    <row r="12" spans="1:8" ht="17.100000000000001" customHeight="1" x14ac:dyDescent="0.2">
      <c r="H12" s="76"/>
    </row>
    <row r="13" spans="1:8" ht="15" customHeight="1" x14ac:dyDescent="0.2">
      <c r="H13" s="76"/>
    </row>
    <row r="14" spans="1:8" ht="15" customHeight="1" x14ac:dyDescent="0.2">
      <c r="H14" s="76"/>
    </row>
    <row r="15" spans="1:8" ht="15" customHeight="1" x14ac:dyDescent="0.2">
      <c r="H15" s="76"/>
    </row>
    <row r="16" spans="1:8" ht="15" customHeight="1" x14ac:dyDescent="0.2">
      <c r="H16" s="76"/>
    </row>
    <row r="17" spans="8:8" ht="15" customHeight="1" x14ac:dyDescent="0.2">
      <c r="H17" s="76"/>
    </row>
    <row r="18" spans="8:8" ht="15" customHeight="1" x14ac:dyDescent="0.2">
      <c r="H18" s="76"/>
    </row>
    <row r="19" spans="8:8" ht="15" customHeight="1" x14ac:dyDescent="0.2">
      <c r="H19" s="76"/>
    </row>
    <row r="20" spans="8:8" ht="15" customHeight="1" x14ac:dyDescent="0.2">
      <c r="H20" s="76"/>
    </row>
    <row r="21" spans="8:8" ht="15" customHeight="1" x14ac:dyDescent="0.2">
      <c r="H21" s="76"/>
    </row>
    <row r="22" spans="8:8" ht="15" customHeight="1" x14ac:dyDescent="0.2">
      <c r="H22" s="76"/>
    </row>
    <row r="23" spans="8:8" ht="15" customHeight="1" x14ac:dyDescent="0.2">
      <c r="H23" s="76"/>
    </row>
    <row r="24" spans="8:8" ht="15" customHeight="1" x14ac:dyDescent="0.2">
      <c r="H24" s="76"/>
    </row>
    <row r="25" spans="8:8" ht="15" customHeight="1" x14ac:dyDescent="0.2">
      <c r="H25" s="76"/>
    </row>
    <row r="26" spans="8:8" ht="15" customHeight="1" x14ac:dyDescent="0.2">
      <c r="H26" s="76"/>
    </row>
    <row r="27" spans="8:8" ht="15" customHeight="1" x14ac:dyDescent="0.2">
      <c r="H27" s="76"/>
    </row>
    <row r="28" spans="8:8" ht="15" customHeight="1" x14ac:dyDescent="0.2">
      <c r="H28" s="76"/>
    </row>
    <row r="29" spans="8:8" ht="15" customHeight="1" x14ac:dyDescent="0.2">
      <c r="H29" s="76"/>
    </row>
    <row r="30" spans="8:8" ht="15" customHeight="1" x14ac:dyDescent="0.2">
      <c r="H30" s="76"/>
    </row>
    <row r="31" spans="8:8" ht="15" customHeight="1" x14ac:dyDescent="0.2">
      <c r="H31" s="76"/>
    </row>
    <row r="32" spans="8:8" ht="15" customHeight="1" x14ac:dyDescent="0.2">
      <c r="H32" s="76"/>
    </row>
    <row r="33" spans="8:8" ht="15" customHeight="1" x14ac:dyDescent="0.2">
      <c r="H33" s="76"/>
    </row>
    <row r="34" spans="8:8" ht="15" customHeight="1" x14ac:dyDescent="0.2">
      <c r="H34" s="76"/>
    </row>
  </sheetData>
  <mergeCells count="1">
    <mergeCell ref="A4:A5"/>
  </mergeCells>
  <phoneticPr fontId="3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scaleWithDoc="0" alignWithMargins="0">
    <oddFooter>&amp;C&amp;A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E2192-A946-4D77-8260-85C99F9E6A25}">
  <dimension ref="A1:G19"/>
  <sheetViews>
    <sheetView view="pageBreakPreview" zoomScaleNormal="100" zoomScaleSheetLayoutView="100" workbookViewId="0"/>
  </sheetViews>
  <sheetFormatPr defaultRowHeight="13.5" x14ac:dyDescent="0.15"/>
  <cols>
    <col min="1" max="9" width="14.625" customWidth="1"/>
    <col min="10" max="10" width="13.625" customWidth="1"/>
    <col min="11" max="11" width="12.625" customWidth="1"/>
    <col min="12" max="12" width="12" customWidth="1"/>
    <col min="13" max="13" width="12.625" bestFit="1" customWidth="1"/>
    <col min="14" max="14" width="11.75" customWidth="1"/>
  </cols>
  <sheetData>
    <row r="1" spans="1:7" ht="17.25" customHeight="1" x14ac:dyDescent="0.2">
      <c r="A1" s="29" t="s">
        <v>497</v>
      </c>
    </row>
    <row r="2" spans="1:7" ht="12.95" customHeight="1" x14ac:dyDescent="0.2">
      <c r="A2" s="29"/>
    </row>
    <row r="3" spans="1:7" ht="17.100000000000001" customHeight="1" x14ac:dyDescent="0.15">
      <c r="E3" s="159" t="s">
        <v>467</v>
      </c>
      <c r="F3" s="159"/>
      <c r="G3" s="159"/>
    </row>
    <row r="4" spans="1:7" ht="17.100000000000001" customHeight="1" x14ac:dyDescent="0.15">
      <c r="A4" s="145" t="s">
        <v>338</v>
      </c>
      <c r="B4" s="145"/>
      <c r="C4" s="145" t="s">
        <v>339</v>
      </c>
      <c r="D4" s="157" t="s">
        <v>340</v>
      </c>
      <c r="E4" s="157"/>
      <c r="F4" s="157"/>
      <c r="G4" s="5" t="s">
        <v>341</v>
      </c>
    </row>
    <row r="5" spans="1:7" ht="17.100000000000001" customHeight="1" x14ac:dyDescent="0.15">
      <c r="A5" s="145"/>
      <c r="B5" s="145"/>
      <c r="C5" s="145"/>
      <c r="D5" s="1" t="s">
        <v>4</v>
      </c>
      <c r="E5" s="1" t="s">
        <v>317</v>
      </c>
      <c r="F5" s="1" t="s">
        <v>342</v>
      </c>
      <c r="G5" s="6" t="s">
        <v>343</v>
      </c>
    </row>
    <row r="6" spans="1:7" ht="17.100000000000001" customHeight="1" x14ac:dyDescent="0.15">
      <c r="A6" s="137" t="s">
        <v>7</v>
      </c>
      <c r="B6" s="1" t="s">
        <v>4</v>
      </c>
      <c r="C6" s="77">
        <v>70208</v>
      </c>
      <c r="D6" s="78">
        <v>47330</v>
      </c>
      <c r="E6" s="78">
        <v>45467</v>
      </c>
      <c r="F6" s="78">
        <v>1863</v>
      </c>
      <c r="G6" s="78">
        <v>21863</v>
      </c>
    </row>
    <row r="7" spans="1:7" ht="17.100000000000001" customHeight="1" x14ac:dyDescent="0.15">
      <c r="A7" s="166"/>
      <c r="B7" s="1" t="s">
        <v>5</v>
      </c>
      <c r="C7" s="77">
        <v>35349</v>
      </c>
      <c r="D7" s="78">
        <v>27785</v>
      </c>
      <c r="E7" s="78">
        <v>26546</v>
      </c>
      <c r="F7" s="78">
        <v>1239</v>
      </c>
      <c r="G7" s="78">
        <v>6859</v>
      </c>
    </row>
    <row r="8" spans="1:7" ht="17.100000000000001" customHeight="1" x14ac:dyDescent="0.15">
      <c r="A8" s="138"/>
      <c r="B8" s="1" t="s">
        <v>6</v>
      </c>
      <c r="C8" s="77">
        <v>34859</v>
      </c>
      <c r="D8" s="78">
        <v>19545</v>
      </c>
      <c r="E8" s="78">
        <v>18921</v>
      </c>
      <c r="F8" s="78">
        <v>624</v>
      </c>
      <c r="G8" s="78">
        <v>15004</v>
      </c>
    </row>
    <row r="9" spans="1:7" ht="17.100000000000001" customHeight="1" x14ac:dyDescent="0.15">
      <c r="A9" s="137" t="s">
        <v>70</v>
      </c>
      <c r="B9" s="1" t="s">
        <v>4</v>
      </c>
      <c r="C9" s="77">
        <f>SUM(C10:C11)</f>
        <v>71260</v>
      </c>
      <c r="D9" s="77">
        <f>SUM(D10:D11)</f>
        <v>46723</v>
      </c>
      <c r="E9" s="77">
        <f>SUM(E10:E11)</f>
        <v>44321</v>
      </c>
      <c r="F9" s="77">
        <f>SUM(F10:F11)</f>
        <v>2402</v>
      </c>
      <c r="G9" s="77">
        <f>SUM(G10:G11)</f>
        <v>23354</v>
      </c>
    </row>
    <row r="10" spans="1:7" ht="17.100000000000001" customHeight="1" x14ac:dyDescent="0.15">
      <c r="A10" s="166"/>
      <c r="B10" s="1" t="s">
        <v>5</v>
      </c>
      <c r="C10" s="77">
        <v>35852</v>
      </c>
      <c r="D10" s="78">
        <v>27599</v>
      </c>
      <c r="E10" s="78">
        <v>25962</v>
      </c>
      <c r="F10" s="78">
        <f>SUM(D10-E10)</f>
        <v>1637</v>
      </c>
      <c r="G10" s="78">
        <v>7539</v>
      </c>
    </row>
    <row r="11" spans="1:7" ht="17.100000000000001" customHeight="1" x14ac:dyDescent="0.15">
      <c r="A11" s="138"/>
      <c r="B11" s="1" t="s">
        <v>6</v>
      </c>
      <c r="C11" s="77">
        <v>35408</v>
      </c>
      <c r="D11" s="78">
        <v>19124</v>
      </c>
      <c r="E11" s="78">
        <v>18359</v>
      </c>
      <c r="F11" s="78">
        <f>SUM(D11-E11)</f>
        <v>765</v>
      </c>
      <c r="G11" s="78">
        <v>15815</v>
      </c>
    </row>
    <row r="12" spans="1:7" ht="17.100000000000001" customHeight="1" x14ac:dyDescent="0.15">
      <c r="A12" s="137" t="s">
        <v>112</v>
      </c>
      <c r="B12" s="1" t="s">
        <v>4</v>
      </c>
      <c r="C12" s="77">
        <f>SUM(C13:C14)</f>
        <v>71664</v>
      </c>
      <c r="D12" s="77">
        <f>SUM(D13:D14)</f>
        <v>46544</v>
      </c>
      <c r="E12" s="77">
        <f>SUM(E13:E14)</f>
        <v>44928</v>
      </c>
      <c r="F12" s="77">
        <f>SUM(F13:F14)</f>
        <v>1616</v>
      </c>
      <c r="G12" s="77">
        <f>SUM(G13:G14)</f>
        <v>24286</v>
      </c>
    </row>
    <row r="13" spans="1:7" ht="17.100000000000001" customHeight="1" x14ac:dyDescent="0.15">
      <c r="A13" s="166"/>
      <c r="B13" s="1" t="s">
        <v>5</v>
      </c>
      <c r="C13" s="77">
        <v>35856</v>
      </c>
      <c r="D13" s="78">
        <f>SUM(E13:F13)</f>
        <v>26870</v>
      </c>
      <c r="E13" s="78">
        <v>25803</v>
      </c>
      <c r="F13" s="78">
        <v>1067</v>
      </c>
      <c r="G13" s="78">
        <v>8534</v>
      </c>
    </row>
    <row r="14" spans="1:7" ht="17.100000000000001" customHeight="1" x14ac:dyDescent="0.15">
      <c r="A14" s="138"/>
      <c r="B14" s="1" t="s">
        <v>6</v>
      </c>
      <c r="C14" s="77">
        <v>35808</v>
      </c>
      <c r="D14" s="78">
        <f>SUM(E14:F14)</f>
        <v>19674</v>
      </c>
      <c r="E14" s="78">
        <v>19125</v>
      </c>
      <c r="F14" s="78">
        <v>549</v>
      </c>
      <c r="G14" s="78">
        <v>15752</v>
      </c>
    </row>
    <row r="15" spans="1:7" ht="17.100000000000001" customHeight="1" x14ac:dyDescent="0.15">
      <c r="A15" s="137" t="s">
        <v>440</v>
      </c>
      <c r="B15" s="1" t="s">
        <v>4</v>
      </c>
      <c r="C15" s="77">
        <f>SUM(C16:C17)</f>
        <v>74106</v>
      </c>
      <c r="D15" s="77">
        <f>SUM(D16:D17)</f>
        <v>47725</v>
      </c>
      <c r="E15" s="77">
        <f>SUM(E16:E17)</f>
        <v>46052</v>
      </c>
      <c r="F15" s="77">
        <f>SUM(F16:F17)</f>
        <v>1673</v>
      </c>
      <c r="G15" s="77">
        <f>SUM(G16:G17)</f>
        <v>23451</v>
      </c>
    </row>
    <row r="16" spans="1:7" ht="17.100000000000001" customHeight="1" x14ac:dyDescent="0.15">
      <c r="A16" s="166"/>
      <c r="B16" s="1" t="s">
        <v>5</v>
      </c>
      <c r="C16" s="77">
        <v>37393</v>
      </c>
      <c r="D16" s="78">
        <f>SUM(E16:F16)</f>
        <v>26900</v>
      </c>
      <c r="E16" s="78">
        <v>25839</v>
      </c>
      <c r="F16" s="78">
        <v>1061</v>
      </c>
      <c r="G16" s="78">
        <v>8759</v>
      </c>
    </row>
    <row r="17" spans="1:7" ht="17.100000000000001" customHeight="1" x14ac:dyDescent="0.15">
      <c r="A17" s="138"/>
      <c r="B17" s="1" t="s">
        <v>6</v>
      </c>
      <c r="C17" s="77">
        <v>36713</v>
      </c>
      <c r="D17" s="78">
        <f>SUM(E17:F17)</f>
        <v>20825</v>
      </c>
      <c r="E17" s="78">
        <v>20213</v>
      </c>
      <c r="F17" s="78">
        <v>612</v>
      </c>
      <c r="G17" s="78">
        <v>14692</v>
      </c>
    </row>
    <row r="18" spans="1:7" ht="17.100000000000001" customHeight="1" x14ac:dyDescent="0.15">
      <c r="A18" t="s">
        <v>439</v>
      </c>
      <c r="B18" t="s">
        <v>456</v>
      </c>
      <c r="C18" s="79"/>
      <c r="D18" s="80"/>
      <c r="F18" s="80"/>
      <c r="G18" s="80"/>
    </row>
    <row r="19" spans="1:7" ht="17.100000000000001" customHeight="1" x14ac:dyDescent="0.15"/>
  </sheetData>
  <mergeCells count="8">
    <mergeCell ref="A12:A14"/>
    <mergeCell ref="A15:A17"/>
    <mergeCell ref="E3:G3"/>
    <mergeCell ref="A4:B5"/>
    <mergeCell ref="C4:C5"/>
    <mergeCell ref="D4:F4"/>
    <mergeCell ref="A6:A8"/>
    <mergeCell ref="A9:A11"/>
  </mergeCells>
  <phoneticPr fontId="3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scaleWithDoc="0" alignWithMargins="0">
    <oddFooter>&amp;C&amp;A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32A76-2975-493E-BF49-7700B5D472BD}">
  <dimension ref="A1:K28"/>
  <sheetViews>
    <sheetView view="pageBreakPreview" zoomScaleNormal="100" zoomScaleSheetLayoutView="100" workbookViewId="0"/>
  </sheetViews>
  <sheetFormatPr defaultRowHeight="13.5" x14ac:dyDescent="0.15"/>
  <cols>
    <col min="2" max="2" width="10.75" customWidth="1"/>
    <col min="3" max="7" width="10.625" customWidth="1"/>
    <col min="8" max="8" width="10.5" customWidth="1"/>
    <col min="9" max="9" width="10.375" customWidth="1"/>
  </cols>
  <sheetData>
    <row r="1" spans="1:11" ht="17.25" customHeight="1" x14ac:dyDescent="0.15">
      <c r="A1" s="35" t="s">
        <v>496</v>
      </c>
      <c r="B1" s="81"/>
      <c r="C1" s="81"/>
      <c r="D1" s="81"/>
      <c r="E1" s="81"/>
      <c r="F1" s="26"/>
      <c r="G1" s="26"/>
      <c r="H1" s="26"/>
      <c r="I1" s="26"/>
    </row>
    <row r="2" spans="1:11" ht="12.95" customHeight="1" x14ac:dyDescent="0.15">
      <c r="A2" s="35"/>
      <c r="B2" s="81"/>
      <c r="C2" s="81"/>
      <c r="D2" s="81"/>
      <c r="E2" s="81"/>
      <c r="F2" s="26"/>
      <c r="G2" s="26"/>
      <c r="H2" s="26"/>
      <c r="I2" s="26"/>
    </row>
    <row r="3" spans="1:11" ht="17.100000000000001" customHeight="1" x14ac:dyDescent="0.15">
      <c r="A3" s="26"/>
      <c r="B3" s="26"/>
      <c r="C3" s="26"/>
      <c r="D3" s="26"/>
      <c r="E3" s="26"/>
      <c r="G3" s="125" t="s">
        <v>466</v>
      </c>
      <c r="I3" s="125" t="s">
        <v>344</v>
      </c>
    </row>
    <row r="4" spans="1:11" ht="34.5" customHeight="1" x14ac:dyDescent="0.15">
      <c r="A4" s="16" t="s">
        <v>1</v>
      </c>
      <c r="B4" s="16" t="s">
        <v>345</v>
      </c>
      <c r="C4" s="16" t="s">
        <v>4</v>
      </c>
      <c r="D4" s="16" t="s">
        <v>346</v>
      </c>
      <c r="E4" s="42" t="s">
        <v>347</v>
      </c>
      <c r="F4" s="42" t="s">
        <v>348</v>
      </c>
      <c r="G4" s="16" t="s">
        <v>349</v>
      </c>
      <c r="H4" s="16" t="s">
        <v>350</v>
      </c>
      <c r="I4" s="82" t="s">
        <v>224</v>
      </c>
    </row>
    <row r="5" spans="1:11" ht="17.100000000000001" customHeight="1" x14ac:dyDescent="0.15">
      <c r="A5" s="137" t="s">
        <v>57</v>
      </c>
      <c r="B5" s="16" t="s">
        <v>9</v>
      </c>
      <c r="C5" s="83">
        <v>28302</v>
      </c>
      <c r="D5" s="83">
        <v>17570</v>
      </c>
      <c r="E5" s="83">
        <v>920</v>
      </c>
      <c r="F5" s="83">
        <v>7896</v>
      </c>
      <c r="G5" s="83">
        <v>1001</v>
      </c>
      <c r="H5" s="83">
        <v>264</v>
      </c>
      <c r="I5" s="83">
        <v>651</v>
      </c>
      <c r="K5" s="84"/>
    </row>
    <row r="6" spans="1:11" ht="17.100000000000001" customHeight="1" x14ac:dyDescent="0.15">
      <c r="A6" s="138"/>
      <c r="B6" s="85" t="s">
        <v>351</v>
      </c>
      <c r="C6" s="86">
        <v>2.89</v>
      </c>
      <c r="D6" s="86">
        <v>3.48</v>
      </c>
      <c r="E6" s="86">
        <v>2.71</v>
      </c>
      <c r="F6" s="86">
        <v>1.93</v>
      </c>
      <c r="G6" s="86">
        <v>1.81</v>
      </c>
      <c r="H6" s="86">
        <v>1.64</v>
      </c>
      <c r="I6" s="86">
        <v>1.1200000000000001</v>
      </c>
    </row>
    <row r="7" spans="1:11" ht="17.100000000000001" customHeight="1" x14ac:dyDescent="0.15">
      <c r="A7" s="137" t="s">
        <v>70</v>
      </c>
      <c r="B7" s="16" t="s">
        <v>9</v>
      </c>
      <c r="C7" s="83">
        <v>29752</v>
      </c>
      <c r="D7" s="83">
        <v>18955</v>
      </c>
      <c r="E7" s="83">
        <v>783</v>
      </c>
      <c r="F7" s="83">
        <v>8413</v>
      </c>
      <c r="G7" s="83">
        <v>931</v>
      </c>
      <c r="H7" s="83">
        <v>221</v>
      </c>
      <c r="I7" s="83">
        <v>449</v>
      </c>
    </row>
    <row r="8" spans="1:11" ht="17.100000000000001" customHeight="1" x14ac:dyDescent="0.15">
      <c r="A8" s="138"/>
      <c r="B8" s="85" t="s">
        <v>351</v>
      </c>
      <c r="C8" s="86">
        <v>2.82</v>
      </c>
      <c r="D8" s="86">
        <v>3.35</v>
      </c>
      <c r="E8" s="86">
        <v>2.39</v>
      </c>
      <c r="F8" s="86">
        <v>1.88</v>
      </c>
      <c r="G8" s="86">
        <v>1.66</v>
      </c>
      <c r="H8" s="86">
        <v>2.04</v>
      </c>
      <c r="I8" s="86">
        <v>1.1499999999999999</v>
      </c>
    </row>
    <row r="9" spans="1:11" ht="17.100000000000001" customHeight="1" x14ac:dyDescent="0.15">
      <c r="A9" s="137" t="s">
        <v>112</v>
      </c>
      <c r="B9" s="16" t="s">
        <v>9</v>
      </c>
      <c r="C9" s="83">
        <v>31413</v>
      </c>
      <c r="D9" s="83">
        <v>20122</v>
      </c>
      <c r="E9" s="83">
        <v>635</v>
      </c>
      <c r="F9" s="83">
        <v>9075</v>
      </c>
      <c r="G9" s="83">
        <v>732</v>
      </c>
      <c r="H9" s="83">
        <v>184</v>
      </c>
      <c r="I9" s="83">
        <v>665</v>
      </c>
    </row>
    <row r="10" spans="1:11" ht="17.100000000000001" customHeight="1" x14ac:dyDescent="0.15">
      <c r="A10" s="138"/>
      <c r="B10" s="85" t="s">
        <v>352</v>
      </c>
      <c r="C10" s="86">
        <v>2.6896826154776683</v>
      </c>
      <c r="D10" s="86">
        <v>3.1818904681443199</v>
      </c>
      <c r="E10" s="86">
        <v>2.2267716535433073</v>
      </c>
      <c r="F10" s="86">
        <v>1.825564738292011</v>
      </c>
      <c r="G10" s="86">
        <v>1.7131147540983607</v>
      </c>
      <c r="H10" s="86">
        <v>1.8695652173913044</v>
      </c>
      <c r="I10" s="86">
        <v>1.3323308270676693</v>
      </c>
    </row>
    <row r="11" spans="1:11" ht="17.100000000000001" customHeight="1" x14ac:dyDescent="0.15">
      <c r="A11" s="137" t="s">
        <v>440</v>
      </c>
      <c r="B11" s="16" t="s">
        <v>9</v>
      </c>
      <c r="C11" s="83">
        <v>34018</v>
      </c>
      <c r="D11" s="83">
        <v>21282</v>
      </c>
      <c r="E11" s="83">
        <v>449</v>
      </c>
      <c r="F11" s="83">
        <v>10379</v>
      </c>
      <c r="G11" s="83">
        <v>1235</v>
      </c>
      <c r="H11" s="83">
        <v>425</v>
      </c>
      <c r="I11" s="83">
        <v>248</v>
      </c>
    </row>
    <row r="12" spans="1:11" ht="17.100000000000001" customHeight="1" x14ac:dyDescent="0.15">
      <c r="A12" s="138"/>
      <c r="B12" s="85" t="s">
        <v>352</v>
      </c>
      <c r="C12" s="86">
        <v>2.54</v>
      </c>
      <c r="D12" s="86">
        <v>3.05</v>
      </c>
      <c r="E12" s="86">
        <v>2.09</v>
      </c>
      <c r="F12" s="86">
        <v>1.73</v>
      </c>
      <c r="G12" s="86">
        <v>1.37</v>
      </c>
      <c r="H12" s="86">
        <v>1.45</v>
      </c>
      <c r="I12" s="86">
        <v>1.4</v>
      </c>
    </row>
    <row r="13" spans="1:11" ht="17.100000000000001" customHeight="1" x14ac:dyDescent="0.15">
      <c r="A13" s="26" t="s">
        <v>437</v>
      </c>
      <c r="B13" s="81"/>
      <c r="C13" s="81"/>
      <c r="D13" s="81"/>
      <c r="E13" s="81"/>
      <c r="F13" s="26"/>
      <c r="G13" s="26"/>
      <c r="H13" s="26" t="s">
        <v>353</v>
      </c>
      <c r="I13" s="26"/>
    </row>
    <row r="14" spans="1:11" ht="18.75" x14ac:dyDescent="0.15">
      <c r="A14" s="26"/>
      <c r="B14" s="81"/>
      <c r="C14" s="81"/>
      <c r="D14" s="81"/>
      <c r="E14" s="81"/>
      <c r="F14" s="26"/>
      <c r="G14" s="26"/>
      <c r="H14" s="26"/>
      <c r="I14" s="26"/>
    </row>
    <row r="15" spans="1:11" ht="18.75" x14ac:dyDescent="0.15">
      <c r="A15" s="26"/>
      <c r="B15" s="81"/>
      <c r="C15" s="81"/>
      <c r="D15" s="81"/>
      <c r="E15" s="81"/>
      <c r="F15" s="26"/>
      <c r="G15" s="26"/>
      <c r="H15" s="26"/>
      <c r="I15" s="26"/>
    </row>
    <row r="16" spans="1:11" ht="18.75" x14ac:dyDescent="0.15">
      <c r="A16" s="26"/>
      <c r="B16" s="81"/>
      <c r="C16" s="81"/>
      <c r="D16" s="81"/>
      <c r="E16" s="81"/>
      <c r="F16" s="26"/>
      <c r="G16" s="26"/>
      <c r="H16" s="26"/>
      <c r="I16" s="26"/>
    </row>
    <row r="17" spans="1:9" ht="18.75" x14ac:dyDescent="0.15">
      <c r="A17" s="26"/>
      <c r="B17" s="81"/>
      <c r="C17" s="81"/>
      <c r="D17" s="81"/>
      <c r="E17" s="81"/>
      <c r="F17" s="26"/>
      <c r="G17" s="26"/>
      <c r="H17" s="26"/>
      <c r="I17" s="26"/>
    </row>
    <row r="18" spans="1:9" ht="18.75" x14ac:dyDescent="0.15">
      <c r="A18" s="26"/>
      <c r="B18" s="81"/>
      <c r="C18" s="81"/>
      <c r="D18" s="81"/>
      <c r="E18" s="81"/>
      <c r="F18" s="26"/>
      <c r="G18" s="26"/>
      <c r="H18" s="26"/>
      <c r="I18" s="26"/>
    </row>
    <row r="19" spans="1:9" ht="18.75" x14ac:dyDescent="0.15">
      <c r="A19" s="26"/>
      <c r="B19" s="81"/>
      <c r="C19" s="81"/>
      <c r="D19" s="81"/>
      <c r="E19" s="81"/>
      <c r="F19" s="26"/>
      <c r="G19" s="26"/>
      <c r="H19" s="26"/>
      <c r="I19" s="26"/>
    </row>
    <row r="20" spans="1:9" ht="18.75" x14ac:dyDescent="0.15">
      <c r="A20" s="26"/>
      <c r="B20" s="81"/>
      <c r="C20" s="81"/>
      <c r="D20" s="81"/>
      <c r="E20" s="81"/>
      <c r="F20" s="26"/>
      <c r="G20" s="26"/>
      <c r="H20" s="26"/>
      <c r="I20" s="26"/>
    </row>
    <row r="21" spans="1:9" ht="18.75" x14ac:dyDescent="0.15">
      <c r="A21" s="26"/>
      <c r="B21" s="81"/>
      <c r="C21" s="81"/>
      <c r="D21" s="81"/>
      <c r="E21" s="81"/>
      <c r="F21" s="26"/>
      <c r="G21" s="26"/>
      <c r="H21" s="26"/>
      <c r="I21" s="26"/>
    </row>
    <row r="22" spans="1:9" ht="18.75" x14ac:dyDescent="0.15">
      <c r="A22" s="26"/>
      <c r="B22" s="81"/>
      <c r="C22" s="81"/>
      <c r="D22" s="81"/>
      <c r="E22" s="81"/>
      <c r="F22" s="26"/>
      <c r="G22" s="26"/>
      <c r="H22" s="26"/>
      <c r="I22" s="26"/>
    </row>
    <row r="23" spans="1:9" ht="18.75" x14ac:dyDescent="0.15">
      <c r="A23" s="26"/>
      <c r="B23" s="81"/>
      <c r="C23" s="81"/>
      <c r="D23" s="81"/>
      <c r="E23" s="81"/>
      <c r="F23" s="26"/>
      <c r="G23" s="26"/>
      <c r="H23" s="26"/>
      <c r="I23" s="26"/>
    </row>
    <row r="24" spans="1:9" ht="18.75" x14ac:dyDescent="0.15">
      <c r="A24" s="26"/>
      <c r="B24" s="81"/>
      <c r="C24" s="81"/>
      <c r="D24" s="81"/>
      <c r="E24" s="81"/>
      <c r="F24" s="26"/>
      <c r="G24" s="26"/>
      <c r="H24" s="26"/>
      <c r="I24" s="26"/>
    </row>
    <row r="25" spans="1:9" ht="18.75" x14ac:dyDescent="0.15">
      <c r="A25" s="26"/>
      <c r="B25" s="81"/>
      <c r="C25" s="81"/>
      <c r="D25" s="81"/>
      <c r="E25" s="81"/>
      <c r="F25" s="26"/>
      <c r="G25" s="26"/>
      <c r="H25" s="26"/>
      <c r="I25" s="26"/>
    </row>
    <row r="26" spans="1:9" ht="18.75" x14ac:dyDescent="0.15">
      <c r="A26" s="26"/>
      <c r="B26" s="81"/>
      <c r="C26" s="81"/>
      <c r="D26" s="81"/>
      <c r="E26" s="81"/>
      <c r="F26" s="26"/>
      <c r="G26" s="26"/>
      <c r="H26" s="26"/>
      <c r="I26" s="26"/>
    </row>
    <row r="27" spans="1:9" ht="18.75" x14ac:dyDescent="0.15">
      <c r="A27" s="26"/>
      <c r="B27" s="81"/>
      <c r="C27" s="81"/>
      <c r="D27" s="81"/>
      <c r="E27" s="81"/>
      <c r="F27" s="26"/>
      <c r="G27" s="26"/>
      <c r="H27" s="26"/>
      <c r="I27" s="26"/>
    </row>
    <row r="28" spans="1:9" ht="18.75" x14ac:dyDescent="0.15">
      <c r="A28" s="26"/>
      <c r="B28" s="81"/>
      <c r="C28" s="81"/>
      <c r="D28" s="81"/>
      <c r="E28" s="81"/>
      <c r="F28" s="26"/>
      <c r="G28" s="26"/>
      <c r="H28" s="26"/>
      <c r="I28" s="26"/>
    </row>
  </sheetData>
  <mergeCells count="4">
    <mergeCell ref="A5:A6"/>
    <mergeCell ref="A7:A8"/>
    <mergeCell ref="A9:A10"/>
    <mergeCell ref="A11:A12"/>
  </mergeCells>
  <phoneticPr fontId="3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scaleWithDoc="0" alignWithMargins="0">
    <oddFooter>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8E644-FC2C-45C2-8578-144239EFB484}">
  <dimension ref="A1:R45"/>
  <sheetViews>
    <sheetView view="pageBreakPreview" zoomScaleNormal="80" zoomScaleSheetLayoutView="100" workbookViewId="0"/>
  </sheetViews>
  <sheetFormatPr defaultRowHeight="13.5" x14ac:dyDescent="0.15"/>
  <cols>
    <col min="1" max="1" width="8.875" customWidth="1"/>
    <col min="2" max="12" width="10.125" customWidth="1"/>
    <col min="13" max="16" width="9.625" customWidth="1"/>
  </cols>
  <sheetData>
    <row r="1" spans="1:18" ht="17.25" customHeight="1" x14ac:dyDescent="0.15">
      <c r="A1" s="35" t="s">
        <v>495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ht="12.95" customHeight="1" x14ac:dyDescent="0.15">
      <c r="A2" s="3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18" ht="17.100000000000001" customHeight="1" x14ac:dyDescent="0.1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36" t="s">
        <v>465</v>
      </c>
    </row>
    <row r="4" spans="1:18" ht="17.100000000000001" customHeight="1" x14ac:dyDescent="0.15">
      <c r="A4" s="137" t="s">
        <v>1</v>
      </c>
      <c r="B4" s="145" t="s">
        <v>4</v>
      </c>
      <c r="C4" s="145"/>
      <c r="D4" s="145" t="s">
        <v>453</v>
      </c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 t="s">
        <v>354</v>
      </c>
      <c r="R4" s="145"/>
    </row>
    <row r="5" spans="1:18" ht="17.100000000000001" customHeight="1" x14ac:dyDescent="0.15">
      <c r="A5" s="166"/>
      <c r="B5" s="145" t="s">
        <v>9</v>
      </c>
      <c r="C5" s="145" t="s">
        <v>355</v>
      </c>
      <c r="D5" s="138" t="s">
        <v>4</v>
      </c>
      <c r="E5" s="138"/>
      <c r="F5" s="138"/>
      <c r="G5" s="138" t="s">
        <v>356</v>
      </c>
      <c r="H5" s="138" t="s">
        <v>357</v>
      </c>
      <c r="I5" s="138" t="s">
        <v>358</v>
      </c>
      <c r="J5" s="138" t="s">
        <v>359</v>
      </c>
      <c r="K5" s="138" t="s">
        <v>360</v>
      </c>
      <c r="L5" s="138" t="s">
        <v>361</v>
      </c>
      <c r="M5" s="138" t="s">
        <v>362</v>
      </c>
      <c r="N5" s="138" t="s">
        <v>363</v>
      </c>
      <c r="O5" s="145" t="s">
        <v>364</v>
      </c>
      <c r="P5" s="17" t="s">
        <v>365</v>
      </c>
      <c r="Q5" s="140" t="s">
        <v>9</v>
      </c>
      <c r="R5" s="170" t="s">
        <v>355</v>
      </c>
    </row>
    <row r="6" spans="1:18" ht="17.100000000000001" customHeight="1" x14ac:dyDescent="0.15">
      <c r="A6" s="166"/>
      <c r="B6" s="145"/>
      <c r="C6" s="145"/>
      <c r="D6" s="16" t="s">
        <v>9</v>
      </c>
      <c r="E6" s="93" t="s">
        <v>355</v>
      </c>
      <c r="F6" s="94" t="s">
        <v>366</v>
      </c>
      <c r="G6" s="145"/>
      <c r="H6" s="145"/>
      <c r="I6" s="145"/>
      <c r="J6" s="145"/>
      <c r="K6" s="145"/>
      <c r="L6" s="145"/>
      <c r="M6" s="145"/>
      <c r="N6" s="145"/>
      <c r="O6" s="145"/>
      <c r="P6" s="90" t="s">
        <v>367</v>
      </c>
      <c r="Q6" s="145"/>
      <c r="R6" s="170"/>
    </row>
    <row r="7" spans="1:18" ht="17.100000000000001" customHeight="1" x14ac:dyDescent="0.15">
      <c r="A7" s="138"/>
      <c r="B7" s="95" t="s">
        <v>368</v>
      </c>
      <c r="C7" s="95" t="s">
        <v>369</v>
      </c>
      <c r="D7" s="95" t="s">
        <v>368</v>
      </c>
      <c r="E7" s="95" t="s">
        <v>369</v>
      </c>
      <c r="F7" s="95" t="s">
        <v>369</v>
      </c>
      <c r="G7" s="95" t="s">
        <v>368</v>
      </c>
      <c r="H7" s="95" t="s">
        <v>368</v>
      </c>
      <c r="I7" s="95" t="s">
        <v>368</v>
      </c>
      <c r="J7" s="95" t="s">
        <v>368</v>
      </c>
      <c r="K7" s="95" t="s">
        <v>368</v>
      </c>
      <c r="L7" s="95" t="s">
        <v>368</v>
      </c>
      <c r="M7" s="95" t="s">
        <v>368</v>
      </c>
      <c r="N7" s="95" t="s">
        <v>368</v>
      </c>
      <c r="O7" s="95" t="s">
        <v>368</v>
      </c>
      <c r="P7" s="95" t="s">
        <v>368</v>
      </c>
      <c r="Q7" s="95" t="s">
        <v>368</v>
      </c>
      <c r="R7" s="95" t="s">
        <v>369</v>
      </c>
    </row>
    <row r="8" spans="1:18" ht="17.100000000000001" customHeight="1" x14ac:dyDescent="0.15">
      <c r="A8" s="16" t="s">
        <v>57</v>
      </c>
      <c r="B8" s="133">
        <v>28340</v>
      </c>
      <c r="C8" s="133">
        <v>82991</v>
      </c>
      <c r="D8" s="133">
        <v>28302</v>
      </c>
      <c r="E8" s="133">
        <v>81991</v>
      </c>
      <c r="F8" s="133">
        <v>2.89</v>
      </c>
      <c r="G8" s="133">
        <v>7178</v>
      </c>
      <c r="H8" s="133">
        <v>6179</v>
      </c>
      <c r="I8" s="133">
        <v>5437</v>
      </c>
      <c r="J8" s="133">
        <v>4825</v>
      </c>
      <c r="K8" s="133">
        <v>2430</v>
      </c>
      <c r="L8" s="133">
        <v>1412</v>
      </c>
      <c r="M8" s="133">
        <v>635</v>
      </c>
      <c r="N8" s="133">
        <v>168</v>
      </c>
      <c r="O8" s="133">
        <v>28</v>
      </c>
      <c r="P8" s="133">
        <v>10</v>
      </c>
      <c r="Q8" s="133">
        <v>32</v>
      </c>
      <c r="R8" s="133">
        <v>1074</v>
      </c>
    </row>
    <row r="9" spans="1:18" ht="17.100000000000001" customHeight="1" x14ac:dyDescent="0.15">
      <c r="A9" s="16" t="s">
        <v>70</v>
      </c>
      <c r="B9" s="133">
        <v>29791</v>
      </c>
      <c r="C9" s="133">
        <v>84846</v>
      </c>
      <c r="D9" s="133">
        <v>29752</v>
      </c>
      <c r="E9" s="133">
        <v>83765</v>
      </c>
      <c r="F9" s="133">
        <v>2.82</v>
      </c>
      <c r="G9" s="133">
        <v>7593</v>
      </c>
      <c r="H9" s="133">
        <v>7015</v>
      </c>
      <c r="I9" s="133">
        <v>5698</v>
      </c>
      <c r="J9" s="133">
        <v>5141</v>
      </c>
      <c r="K9" s="133">
        <v>2316</v>
      </c>
      <c r="L9" s="133">
        <v>1281</v>
      </c>
      <c r="M9" s="133">
        <v>515</v>
      </c>
      <c r="N9" s="133">
        <v>143</v>
      </c>
      <c r="O9" s="133">
        <v>37</v>
      </c>
      <c r="P9" s="133">
        <v>13</v>
      </c>
      <c r="Q9" s="133">
        <v>39</v>
      </c>
      <c r="R9" s="133">
        <v>1081</v>
      </c>
    </row>
    <row r="10" spans="1:18" ht="17.100000000000001" customHeight="1" x14ac:dyDescent="0.15">
      <c r="A10" s="16" t="s">
        <v>112</v>
      </c>
      <c r="B10" s="133">
        <v>31453</v>
      </c>
      <c r="C10" s="133">
        <v>85789</v>
      </c>
      <c r="D10" s="133">
        <v>31413</v>
      </c>
      <c r="E10" s="133">
        <v>84491</v>
      </c>
      <c r="F10" s="133">
        <v>2.69</v>
      </c>
      <c r="G10" s="133">
        <v>8654</v>
      </c>
      <c r="H10" s="133">
        <v>7773</v>
      </c>
      <c r="I10" s="133">
        <v>5868</v>
      </c>
      <c r="J10" s="133">
        <v>5290</v>
      </c>
      <c r="K10" s="133">
        <v>2212</v>
      </c>
      <c r="L10" s="133">
        <v>1066</v>
      </c>
      <c r="M10" s="167">
        <v>550</v>
      </c>
      <c r="N10" s="168"/>
      <c r="O10" s="168"/>
      <c r="P10" s="169"/>
      <c r="Q10" s="133">
        <v>40</v>
      </c>
      <c r="R10" s="133">
        <v>1298</v>
      </c>
    </row>
    <row r="11" spans="1:18" ht="17.100000000000001" customHeight="1" x14ac:dyDescent="0.15">
      <c r="A11" s="16" t="s">
        <v>440</v>
      </c>
      <c r="B11" s="133">
        <v>34072</v>
      </c>
      <c r="C11" s="133">
        <v>87864</v>
      </c>
      <c r="D11" s="133">
        <v>34018</v>
      </c>
      <c r="E11" s="133">
        <v>86408</v>
      </c>
      <c r="F11" s="133">
        <v>2.54</v>
      </c>
      <c r="G11" s="133">
        <v>10361</v>
      </c>
      <c r="H11" s="133">
        <v>8787</v>
      </c>
      <c r="I11" s="133">
        <v>6225</v>
      </c>
      <c r="J11" s="133">
        <v>5278</v>
      </c>
      <c r="K11" s="133">
        <v>2106</v>
      </c>
      <c r="L11" s="133">
        <v>816</v>
      </c>
      <c r="M11" s="133">
        <v>340</v>
      </c>
      <c r="N11" s="133">
        <v>74</v>
      </c>
      <c r="O11" s="133">
        <v>26</v>
      </c>
      <c r="P11" s="133">
        <v>5</v>
      </c>
      <c r="Q11" s="133">
        <v>54</v>
      </c>
      <c r="R11" s="133">
        <v>1456</v>
      </c>
    </row>
    <row r="12" spans="1:18" ht="17.100000000000001" customHeight="1" x14ac:dyDescent="0.15">
      <c r="A12" s="26" t="s">
        <v>437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</row>
    <row r="13" spans="1:18" ht="17.100000000000001" customHeight="1" x14ac:dyDescent="0.15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</row>
    <row r="14" spans="1:18" x14ac:dyDescent="0.15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</row>
    <row r="15" spans="1:18" x14ac:dyDescent="0.15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</row>
    <row r="16" spans="1:18" x14ac:dyDescent="0.15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</row>
    <row r="17" spans="1:18" x14ac:dyDescent="0.1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</row>
    <row r="18" spans="1:18" x14ac:dyDescent="0.15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</row>
    <row r="19" spans="1:18" x14ac:dyDescent="0.1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</row>
    <row r="20" spans="1:18" x14ac:dyDescent="0.1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8" x14ac:dyDescent="0.1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</row>
    <row r="22" spans="1:18" x14ac:dyDescent="0.1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8" x14ac:dyDescent="0.1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8" x14ac:dyDescent="0.15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8" x14ac:dyDescent="0.1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8" x14ac:dyDescent="0.15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8" x14ac:dyDescent="0.15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8" x14ac:dyDescent="0.1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8" x14ac:dyDescent="0.15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8" x14ac:dyDescent="0.15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8" x14ac:dyDescent="0.1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8" x14ac:dyDescent="0.15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8" x14ac:dyDescent="0.15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8" x14ac:dyDescent="0.15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8" x14ac:dyDescent="0.15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8" x14ac:dyDescent="0.15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8" x14ac:dyDescent="0.15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8" x14ac:dyDescent="0.15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8" x14ac:dyDescent="0.15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8" x14ac:dyDescent="0.15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8" x14ac:dyDescent="0.15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8" x14ac:dyDescent="0.15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8" x14ac:dyDescent="0.15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5" spans="1:18" x14ac:dyDescent="0.15">
      <c r="B45" s="26"/>
      <c r="C45" s="26"/>
      <c r="D45" s="26"/>
      <c r="E45" s="26"/>
      <c r="F45" s="26"/>
    </row>
  </sheetData>
  <mergeCells count="19">
    <mergeCell ref="A4:A7"/>
    <mergeCell ref="M5:M6"/>
    <mergeCell ref="H5:H6"/>
    <mergeCell ref="Q5:Q6"/>
    <mergeCell ref="R5:R6"/>
    <mergeCell ref="N5:N6"/>
    <mergeCell ref="O5:O6"/>
    <mergeCell ref="B4:C4"/>
    <mergeCell ref="D4:P4"/>
    <mergeCell ref="Q4:R4"/>
    <mergeCell ref="B5:B6"/>
    <mergeCell ref="C5:C6"/>
    <mergeCell ref="D5:F5"/>
    <mergeCell ref="G5:G6"/>
    <mergeCell ref="M10:P10"/>
    <mergeCell ref="J5:J6"/>
    <mergeCell ref="K5:K6"/>
    <mergeCell ref="L5:L6"/>
    <mergeCell ref="I5:I6"/>
  </mergeCells>
  <phoneticPr fontId="3"/>
  <pageMargins left="0.6692913385826772" right="0.39370078740157483" top="0.98425196850393704" bottom="0.98425196850393704" header="0.51181102362204722" footer="0.51181102362204722"/>
  <pageSetup paperSize="9" scale="78" orientation="landscape" verticalDpi="300" r:id="rId1"/>
  <headerFooter scaleWithDoc="0" alignWithMargins="0">
    <oddFooter>&amp;C&amp;A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428D4-40A1-41F1-8557-AD00B437246E}">
  <dimension ref="A1:R24"/>
  <sheetViews>
    <sheetView view="pageBreakPreview" zoomScaleNormal="80" zoomScaleSheetLayoutView="100" workbookViewId="0"/>
  </sheetViews>
  <sheetFormatPr defaultRowHeight="13.5" x14ac:dyDescent="0.15"/>
  <cols>
    <col min="1" max="1" width="8.875" customWidth="1"/>
    <col min="2" max="12" width="10.125" customWidth="1"/>
    <col min="13" max="16" width="9.625" customWidth="1"/>
  </cols>
  <sheetData>
    <row r="1" spans="1:18" ht="17.25" customHeight="1" x14ac:dyDescent="0.15">
      <c r="A1" s="35" t="s">
        <v>494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ht="17.25" x14ac:dyDescent="0.15">
      <c r="A2" s="3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18" ht="17.100000000000001" customHeight="1" x14ac:dyDescent="0.15">
      <c r="A3" s="26"/>
      <c r="B3" s="91"/>
      <c r="C3" s="26"/>
      <c r="D3" s="26"/>
      <c r="E3" s="171" t="s">
        <v>464</v>
      </c>
      <c r="F3" s="171"/>
    </row>
    <row r="4" spans="1:18" ht="17.100000000000001" customHeight="1" x14ac:dyDescent="0.15">
      <c r="A4" s="137" t="s">
        <v>1</v>
      </c>
      <c r="B4" s="96"/>
      <c r="C4" s="17" t="s">
        <v>370</v>
      </c>
      <c r="D4" s="145" t="s">
        <v>371</v>
      </c>
      <c r="E4" s="17" t="s">
        <v>372</v>
      </c>
      <c r="F4" s="137" t="s">
        <v>2</v>
      </c>
    </row>
    <row r="5" spans="1:18" ht="17.100000000000001" customHeight="1" x14ac:dyDescent="0.15">
      <c r="A5" s="166"/>
      <c r="B5" s="88" t="s">
        <v>0</v>
      </c>
      <c r="C5" s="92" t="s">
        <v>373</v>
      </c>
      <c r="D5" s="145"/>
      <c r="E5" s="88" t="s">
        <v>374</v>
      </c>
      <c r="F5" s="166"/>
    </row>
    <row r="6" spans="1:18" ht="17.100000000000001" customHeight="1" x14ac:dyDescent="0.15">
      <c r="A6" s="166"/>
      <c r="B6" s="92"/>
      <c r="C6" s="92" t="s">
        <v>375</v>
      </c>
      <c r="D6" s="137"/>
      <c r="E6" s="92" t="s">
        <v>376</v>
      </c>
      <c r="F6" s="97" t="s">
        <v>377</v>
      </c>
    </row>
    <row r="7" spans="1:18" ht="17.100000000000001" customHeight="1" x14ac:dyDescent="0.15">
      <c r="A7" s="138"/>
      <c r="B7" s="125" t="s">
        <v>378</v>
      </c>
      <c r="C7" s="126" t="s">
        <v>379</v>
      </c>
      <c r="D7" s="126" t="s">
        <v>380</v>
      </c>
      <c r="E7" s="126" t="s">
        <v>379</v>
      </c>
      <c r="F7" s="127" t="s">
        <v>378</v>
      </c>
    </row>
    <row r="8" spans="1:18" ht="17.100000000000001" customHeight="1" x14ac:dyDescent="0.15">
      <c r="A8" s="34" t="s">
        <v>57</v>
      </c>
      <c r="B8" s="39">
        <v>14390</v>
      </c>
      <c r="C8" s="98">
        <v>17.3</v>
      </c>
      <c r="D8" s="98">
        <v>3.4</v>
      </c>
      <c r="E8" s="98">
        <v>3.1</v>
      </c>
      <c r="F8" s="99">
        <v>4232.3999999999996</v>
      </c>
    </row>
    <row r="9" spans="1:18" ht="17.100000000000001" customHeight="1" x14ac:dyDescent="0.15">
      <c r="A9" s="34" t="s">
        <v>70</v>
      </c>
      <c r="B9" s="39">
        <v>15631</v>
      </c>
      <c r="C9" s="98">
        <v>18.399999999999999</v>
      </c>
      <c r="D9" s="98">
        <v>3.7</v>
      </c>
      <c r="E9" s="98">
        <v>3.4</v>
      </c>
      <c r="F9" s="99">
        <v>4190.6000000000004</v>
      </c>
    </row>
    <row r="10" spans="1:18" ht="17.100000000000001" customHeight="1" x14ac:dyDescent="0.15">
      <c r="A10" s="89" t="s">
        <v>112</v>
      </c>
      <c r="B10" s="41">
        <v>16242</v>
      </c>
      <c r="C10" s="91">
        <v>18.899999999999999</v>
      </c>
      <c r="D10" s="98">
        <v>3.8</v>
      </c>
      <c r="E10" s="91">
        <v>3.5</v>
      </c>
      <c r="F10" s="99">
        <v>4229.7</v>
      </c>
    </row>
    <row r="11" spans="1:18" ht="17.100000000000001" customHeight="1" x14ac:dyDescent="0.15">
      <c r="A11" s="89" t="s">
        <v>440</v>
      </c>
      <c r="B11" s="41">
        <v>18966</v>
      </c>
      <c r="C11" s="91">
        <v>21.6</v>
      </c>
      <c r="D11" s="98">
        <v>4.5999999999999996</v>
      </c>
      <c r="E11" s="91">
        <v>4.2</v>
      </c>
      <c r="F11" s="99">
        <v>4096.3</v>
      </c>
      <c r="G11" s="26"/>
    </row>
    <row r="12" spans="1:18" ht="17.100000000000001" customHeight="1" x14ac:dyDescent="0.15">
      <c r="A12" s="26" t="s">
        <v>439</v>
      </c>
      <c r="B12" s="26"/>
      <c r="C12" s="100" t="s">
        <v>381</v>
      </c>
      <c r="D12" s="26"/>
      <c r="E12" s="26"/>
      <c r="G12" s="26"/>
    </row>
    <row r="13" spans="1:18" ht="17.100000000000001" customHeight="1" x14ac:dyDescent="0.15">
      <c r="C13" s="100" t="s">
        <v>382</v>
      </c>
      <c r="G13" s="26"/>
    </row>
    <row r="21" spans="1:18" x14ac:dyDescent="0.15">
      <c r="A21" s="101"/>
      <c r="B21" s="101"/>
      <c r="D21" s="101"/>
      <c r="F21" s="101"/>
      <c r="H21" s="101"/>
      <c r="J21" s="101"/>
      <c r="L21" s="101"/>
    </row>
    <row r="22" spans="1:18" x14ac:dyDescent="0.15">
      <c r="A22" s="101"/>
      <c r="B22" s="101"/>
      <c r="D22" s="101"/>
      <c r="F22" s="101"/>
      <c r="H22" s="101"/>
      <c r="J22" s="101"/>
      <c r="L22" s="101"/>
    </row>
    <row r="24" spans="1:18" x14ac:dyDescent="0.15"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</sheetData>
  <mergeCells count="4">
    <mergeCell ref="E3:F3"/>
    <mergeCell ref="D4:D6"/>
    <mergeCell ref="F4:F5"/>
    <mergeCell ref="A4:A7"/>
  </mergeCells>
  <phoneticPr fontId="3"/>
  <pageMargins left="0.6692913385826772" right="0.39370078740157483" top="0.98425196850393704" bottom="0.98425196850393704" header="0.51181102362204722" footer="0.51181102362204722"/>
  <pageSetup paperSize="9" orientation="landscape" verticalDpi="300" r:id="rId1"/>
  <headerFooter scaleWithDoc="0" alignWithMargins="0">
    <oddFooter>&amp;C&amp;A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1EE5C-3978-4043-A10B-31DBC29A890A}">
  <dimension ref="A1:O70"/>
  <sheetViews>
    <sheetView view="pageBreakPreview" zoomScaleNormal="100" zoomScaleSheetLayoutView="100" workbookViewId="0"/>
  </sheetViews>
  <sheetFormatPr defaultRowHeight="13.5" x14ac:dyDescent="0.15"/>
  <cols>
    <col min="1" max="12" width="9.25" customWidth="1"/>
  </cols>
  <sheetData>
    <row r="1" spans="1:12" ht="17.25" x14ac:dyDescent="0.2">
      <c r="A1" s="29" t="s">
        <v>493</v>
      </c>
    </row>
    <row r="2" spans="1:12" x14ac:dyDescent="0.15">
      <c r="L2" s="15" t="s">
        <v>462</v>
      </c>
    </row>
    <row r="3" spans="1:12" x14ac:dyDescent="0.15">
      <c r="A3" s="172" t="s">
        <v>112</v>
      </c>
      <c r="B3" s="103" t="s">
        <v>88</v>
      </c>
      <c r="C3" s="103" t="s">
        <v>323</v>
      </c>
      <c r="D3" s="104" t="s">
        <v>383</v>
      </c>
      <c r="E3" s="104" t="s">
        <v>384</v>
      </c>
      <c r="F3" s="105" t="s">
        <v>385</v>
      </c>
      <c r="G3" s="103" t="s">
        <v>320</v>
      </c>
      <c r="H3" s="104" t="s">
        <v>424</v>
      </c>
      <c r="I3" s="104" t="s">
        <v>425</v>
      </c>
      <c r="J3" s="104" t="s">
        <v>426</v>
      </c>
      <c r="K3" s="104" t="s">
        <v>427</v>
      </c>
      <c r="L3" s="105" t="s">
        <v>428</v>
      </c>
    </row>
    <row r="4" spans="1:12" x14ac:dyDescent="0.15">
      <c r="A4" s="173"/>
      <c r="B4" s="111">
        <v>85789</v>
      </c>
      <c r="C4" s="112">
        <f>SUM(D4:F4)</f>
        <v>704989</v>
      </c>
      <c r="D4" s="113">
        <v>253593</v>
      </c>
      <c r="E4" s="113">
        <v>212419</v>
      </c>
      <c r="F4" s="114">
        <v>238977</v>
      </c>
      <c r="G4" s="111">
        <f>SUM(H4:L4,B7:C7)</f>
        <v>797980</v>
      </c>
      <c r="H4" s="108">
        <v>237443</v>
      </c>
      <c r="I4" s="108">
        <v>128555</v>
      </c>
      <c r="J4" s="108">
        <v>111353</v>
      </c>
      <c r="K4" s="108">
        <v>100870</v>
      </c>
      <c r="L4" s="109">
        <v>93567</v>
      </c>
    </row>
    <row r="5" spans="1:12" x14ac:dyDescent="0.1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x14ac:dyDescent="0.15">
      <c r="A6" s="172" t="s">
        <v>112</v>
      </c>
      <c r="B6" s="103" t="s">
        <v>429</v>
      </c>
      <c r="C6" s="105" t="s">
        <v>430</v>
      </c>
      <c r="D6" s="11" t="s">
        <v>386</v>
      </c>
      <c r="E6" s="11" t="s">
        <v>387</v>
      </c>
      <c r="F6" s="11" t="s">
        <v>388</v>
      </c>
      <c r="G6" s="11" t="s">
        <v>389</v>
      </c>
      <c r="H6" s="11" t="s">
        <v>390</v>
      </c>
      <c r="I6" s="11" t="s">
        <v>391</v>
      </c>
      <c r="J6" s="11" t="s">
        <v>392</v>
      </c>
      <c r="K6" s="11" t="s">
        <v>319</v>
      </c>
      <c r="L6" s="11" t="s">
        <v>393</v>
      </c>
    </row>
    <row r="7" spans="1:12" x14ac:dyDescent="0.15">
      <c r="A7" s="173"/>
      <c r="B7" s="111">
        <v>95900</v>
      </c>
      <c r="C7" s="109">
        <v>30292</v>
      </c>
      <c r="D7" s="12">
        <v>195633</v>
      </c>
      <c r="E7" s="12">
        <v>37544</v>
      </c>
      <c r="F7" s="12">
        <v>110046</v>
      </c>
      <c r="G7" s="12">
        <v>130770</v>
      </c>
      <c r="H7" s="12">
        <v>68345</v>
      </c>
      <c r="I7" s="12">
        <v>98112</v>
      </c>
      <c r="J7" s="12">
        <v>248399</v>
      </c>
      <c r="K7" s="12">
        <v>167210</v>
      </c>
      <c r="L7" s="12">
        <v>139462</v>
      </c>
    </row>
    <row r="8" spans="1:12" x14ac:dyDescent="0.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15">
      <c r="A9" s="172" t="s">
        <v>112</v>
      </c>
      <c r="B9" s="11" t="s">
        <v>321</v>
      </c>
      <c r="C9" s="11" t="s">
        <v>394</v>
      </c>
      <c r="D9" s="11" t="s">
        <v>395</v>
      </c>
      <c r="E9" s="11" t="s">
        <v>396</v>
      </c>
      <c r="F9" s="11" t="s">
        <v>397</v>
      </c>
      <c r="G9" s="11" t="s">
        <v>398</v>
      </c>
      <c r="H9" s="11" t="s">
        <v>399</v>
      </c>
      <c r="I9" s="11" t="s">
        <v>400</v>
      </c>
      <c r="J9" s="11" t="s">
        <v>324</v>
      </c>
      <c r="K9" s="11" t="s">
        <v>401</v>
      </c>
      <c r="L9" s="12" t="s">
        <v>431</v>
      </c>
    </row>
    <row r="10" spans="1:12" x14ac:dyDescent="0.15">
      <c r="A10" s="173"/>
      <c r="B10" s="12">
        <v>114602</v>
      </c>
      <c r="C10" s="12">
        <v>143605</v>
      </c>
      <c r="D10" s="12">
        <v>88078</v>
      </c>
      <c r="E10" s="12">
        <v>22916</v>
      </c>
      <c r="F10" s="12">
        <v>52737</v>
      </c>
      <c r="G10" s="12">
        <v>59789</v>
      </c>
      <c r="H10" s="12">
        <v>31317</v>
      </c>
      <c r="I10" s="12">
        <v>32578</v>
      </c>
      <c r="J10" s="12">
        <v>46763</v>
      </c>
      <c r="K10" s="12">
        <v>48152</v>
      </c>
      <c r="L10" s="12">
        <v>45547</v>
      </c>
    </row>
    <row r="11" spans="1:12" x14ac:dyDescent="0.1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 x14ac:dyDescent="0.15">
      <c r="A12" s="172" t="s">
        <v>112</v>
      </c>
      <c r="B12" s="11" t="s">
        <v>402</v>
      </c>
      <c r="C12" s="11" t="s">
        <v>403</v>
      </c>
      <c r="D12" s="11" t="s">
        <v>404</v>
      </c>
      <c r="E12" s="11" t="s">
        <v>405</v>
      </c>
      <c r="F12" s="11" t="s">
        <v>406</v>
      </c>
      <c r="G12" s="11" t="s">
        <v>407</v>
      </c>
      <c r="H12" s="11" t="s">
        <v>408</v>
      </c>
      <c r="I12" s="11" t="s">
        <v>409</v>
      </c>
      <c r="J12" s="11" t="s">
        <v>410</v>
      </c>
      <c r="K12" s="11" t="s">
        <v>419</v>
      </c>
      <c r="L12" s="11" t="s">
        <v>421</v>
      </c>
    </row>
    <row r="13" spans="1:12" x14ac:dyDescent="0.15">
      <c r="A13" s="173"/>
      <c r="B13" s="12">
        <v>12624</v>
      </c>
      <c r="C13" s="12">
        <v>7303</v>
      </c>
      <c r="D13" s="12">
        <v>8524</v>
      </c>
      <c r="E13" s="12">
        <v>6837</v>
      </c>
      <c r="F13" s="12">
        <v>8234</v>
      </c>
      <c r="G13" s="12">
        <v>37661</v>
      </c>
      <c r="H13" s="12">
        <v>32118</v>
      </c>
      <c r="I13" s="12">
        <v>42331</v>
      </c>
      <c r="J13" s="12">
        <v>19497</v>
      </c>
      <c r="K13" s="12">
        <v>29093</v>
      </c>
      <c r="L13" s="12">
        <v>7192</v>
      </c>
    </row>
    <row r="14" spans="1:12" x14ac:dyDescent="0.1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x14ac:dyDescent="0.15">
      <c r="A15" s="172" t="s">
        <v>112</v>
      </c>
      <c r="B15" s="11" t="s">
        <v>422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x14ac:dyDescent="0.15">
      <c r="A16" s="173"/>
      <c r="B16" s="12">
        <v>18528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15">
      <c r="A17" s="10" t="s">
        <v>439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9" spans="1:12" x14ac:dyDescent="0.15">
      <c r="L19" s="15" t="s">
        <v>463</v>
      </c>
    </row>
    <row r="20" spans="1:12" x14ac:dyDescent="0.15">
      <c r="A20" s="172" t="s">
        <v>440</v>
      </c>
      <c r="B20" s="103" t="s">
        <v>88</v>
      </c>
      <c r="C20" s="103" t="s">
        <v>323</v>
      </c>
      <c r="D20" s="104" t="s">
        <v>383</v>
      </c>
      <c r="E20" s="104" t="s">
        <v>384</v>
      </c>
      <c r="F20" s="105" t="s">
        <v>385</v>
      </c>
      <c r="G20" s="103" t="s">
        <v>320</v>
      </c>
      <c r="H20" s="104" t="s">
        <v>424</v>
      </c>
      <c r="I20" s="104" t="s">
        <v>425</v>
      </c>
      <c r="J20" s="104" t="s">
        <v>426</v>
      </c>
      <c r="K20" s="104" t="s">
        <v>427</v>
      </c>
      <c r="L20" s="105" t="s">
        <v>428</v>
      </c>
    </row>
    <row r="21" spans="1:12" x14ac:dyDescent="0.15">
      <c r="A21" s="173"/>
      <c r="B21" s="111">
        <v>87864</v>
      </c>
      <c r="C21" s="112">
        <f>SUM(D21:F21)</f>
        <v>693389</v>
      </c>
      <c r="D21" s="113">
        <v>249297</v>
      </c>
      <c r="E21" s="113">
        <v>213026</v>
      </c>
      <c r="F21" s="114">
        <v>231066</v>
      </c>
      <c r="G21" s="111">
        <f>SUM(H21:L21,B24:C24)</f>
        <v>790718</v>
      </c>
      <c r="H21" s="108">
        <v>235240</v>
      </c>
      <c r="I21" s="108">
        <v>129356</v>
      </c>
      <c r="J21" s="108">
        <v>108160</v>
      </c>
      <c r="K21" s="108">
        <v>99769</v>
      </c>
      <c r="L21" s="109">
        <v>92688</v>
      </c>
    </row>
    <row r="22" spans="1:12" x14ac:dyDescent="0.1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15">
      <c r="A23" s="172" t="s">
        <v>440</v>
      </c>
      <c r="B23" s="103" t="s">
        <v>429</v>
      </c>
      <c r="C23" s="105" t="s">
        <v>430</v>
      </c>
      <c r="D23" s="11" t="s">
        <v>386</v>
      </c>
      <c r="E23" s="11" t="s">
        <v>387</v>
      </c>
      <c r="F23" s="11" t="s">
        <v>388</v>
      </c>
      <c r="G23" s="11" t="s">
        <v>389</v>
      </c>
      <c r="H23" s="11" t="s">
        <v>390</v>
      </c>
      <c r="I23" s="11" t="s">
        <v>391</v>
      </c>
      <c r="J23" s="11" t="s">
        <v>392</v>
      </c>
      <c r="K23" s="11" t="s">
        <v>319</v>
      </c>
      <c r="L23" s="11" t="s">
        <v>393</v>
      </c>
    </row>
    <row r="24" spans="1:12" x14ac:dyDescent="0.15">
      <c r="A24" s="173"/>
      <c r="B24" s="111">
        <v>98779</v>
      </c>
      <c r="C24" s="109">
        <v>26726</v>
      </c>
      <c r="D24" s="12">
        <v>189386</v>
      </c>
      <c r="E24" s="12">
        <v>34208</v>
      </c>
      <c r="F24" s="12">
        <v>107783</v>
      </c>
      <c r="G24" s="12">
        <v>128105</v>
      </c>
      <c r="H24" s="12">
        <v>65491</v>
      </c>
      <c r="I24" s="12">
        <v>95719</v>
      </c>
      <c r="J24" s="12">
        <v>245392</v>
      </c>
      <c r="K24" s="12">
        <v>166672</v>
      </c>
      <c r="L24" s="12">
        <v>136845</v>
      </c>
    </row>
    <row r="25" spans="1:12" x14ac:dyDescent="0.1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15">
      <c r="A26" s="172" t="s">
        <v>440</v>
      </c>
      <c r="B26" s="11" t="s">
        <v>321</v>
      </c>
      <c r="C26" s="11" t="s">
        <v>394</v>
      </c>
      <c r="D26" s="11" t="s">
        <v>395</v>
      </c>
      <c r="E26" s="11" t="s">
        <v>396</v>
      </c>
      <c r="F26" s="11" t="s">
        <v>397</v>
      </c>
      <c r="G26" s="11" t="s">
        <v>398</v>
      </c>
      <c r="H26" s="11" t="s">
        <v>399</v>
      </c>
      <c r="I26" s="11" t="s">
        <v>400</v>
      </c>
      <c r="J26" s="11" t="s">
        <v>324</v>
      </c>
      <c r="K26" s="11" t="s">
        <v>401</v>
      </c>
      <c r="L26" s="12" t="s">
        <v>431</v>
      </c>
    </row>
    <row r="27" spans="1:12" x14ac:dyDescent="0.15">
      <c r="A27" s="173"/>
      <c r="B27" s="12">
        <v>114954</v>
      </c>
      <c r="C27" s="12">
        <v>141342</v>
      </c>
      <c r="D27" s="12">
        <v>86614</v>
      </c>
      <c r="E27" s="12">
        <v>20183</v>
      </c>
      <c r="F27" s="12">
        <v>50911</v>
      </c>
      <c r="G27" s="12">
        <v>57885</v>
      </c>
      <c r="H27" s="12">
        <v>28190</v>
      </c>
      <c r="I27" s="12">
        <v>31103</v>
      </c>
      <c r="J27" s="12">
        <v>47789</v>
      </c>
      <c r="K27" s="12">
        <v>46804</v>
      </c>
      <c r="L27" s="12">
        <v>43502</v>
      </c>
    </row>
    <row r="28" spans="1:12" x14ac:dyDescent="0.1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15">
      <c r="A29" s="172" t="s">
        <v>440</v>
      </c>
      <c r="B29" s="11" t="s">
        <v>402</v>
      </c>
      <c r="C29" s="11" t="s">
        <v>403</v>
      </c>
      <c r="D29" s="11" t="s">
        <v>404</v>
      </c>
      <c r="E29" s="11" t="s">
        <v>405</v>
      </c>
      <c r="F29" s="11" t="s">
        <v>406</v>
      </c>
      <c r="G29" s="11" t="s">
        <v>407</v>
      </c>
      <c r="H29" s="11" t="s">
        <v>408</v>
      </c>
      <c r="I29" s="11" t="s">
        <v>409</v>
      </c>
      <c r="J29" s="11" t="s">
        <v>410</v>
      </c>
      <c r="K29" s="11" t="s">
        <v>419</v>
      </c>
      <c r="L29" s="11" t="s">
        <v>421</v>
      </c>
    </row>
    <row r="30" spans="1:12" x14ac:dyDescent="0.15">
      <c r="A30" s="173"/>
      <c r="B30" s="12">
        <v>11488</v>
      </c>
      <c r="C30" s="12">
        <v>6870</v>
      </c>
      <c r="D30" s="12">
        <v>7877</v>
      </c>
      <c r="E30" s="12">
        <v>6038</v>
      </c>
      <c r="F30" s="12">
        <v>7090</v>
      </c>
      <c r="G30" s="12">
        <v>36794</v>
      </c>
      <c r="H30" s="12">
        <v>31710</v>
      </c>
      <c r="I30" s="12">
        <v>43336</v>
      </c>
      <c r="J30" s="12">
        <v>18568</v>
      </c>
      <c r="K30" s="12">
        <v>28919</v>
      </c>
      <c r="L30" s="12">
        <v>6206</v>
      </c>
    </row>
    <row r="31" spans="1:12" x14ac:dyDescent="0.1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15">
      <c r="A32" s="172" t="s">
        <v>440</v>
      </c>
      <c r="B32" s="11" t="s">
        <v>422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5" x14ac:dyDescent="0.15">
      <c r="A33" s="173"/>
      <c r="B33" s="12">
        <v>17457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1:15" x14ac:dyDescent="0.15">
      <c r="A34" s="10" t="s">
        <v>439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7" spans="1:15" ht="17.25" customHeight="1" x14ac:dyDescent="0.2">
      <c r="A37" s="29" t="s">
        <v>493</v>
      </c>
    </row>
    <row r="38" spans="1:15" x14ac:dyDescent="0.15">
      <c r="L38" s="15" t="s">
        <v>460</v>
      </c>
    </row>
    <row r="39" spans="1:15" x14ac:dyDescent="0.15">
      <c r="A39" s="137" t="s">
        <v>57</v>
      </c>
      <c r="B39" s="3" t="s">
        <v>88</v>
      </c>
      <c r="C39" s="3" t="s">
        <v>323</v>
      </c>
      <c r="D39" s="110" t="s">
        <v>383</v>
      </c>
      <c r="E39" s="110" t="s">
        <v>384</v>
      </c>
      <c r="F39" s="4" t="s">
        <v>385</v>
      </c>
      <c r="G39" s="1" t="s">
        <v>320</v>
      </c>
      <c r="H39" s="1" t="s">
        <v>386</v>
      </c>
      <c r="I39" s="1" t="s">
        <v>387</v>
      </c>
      <c r="J39" s="1" t="s">
        <v>388</v>
      </c>
      <c r="K39" s="1" t="s">
        <v>389</v>
      </c>
      <c r="L39" s="1" t="s">
        <v>390</v>
      </c>
    </row>
    <row r="40" spans="1:15" x14ac:dyDescent="0.15">
      <c r="A40" s="138"/>
      <c r="B40" s="111">
        <v>82991</v>
      </c>
      <c r="C40" s="112">
        <v>700886</v>
      </c>
      <c r="D40" s="113">
        <v>262764</v>
      </c>
      <c r="E40" s="113">
        <v>208055</v>
      </c>
      <c r="F40" s="114">
        <v>230067</v>
      </c>
      <c r="G40" s="12">
        <v>804032</v>
      </c>
      <c r="H40" s="12">
        <v>208005</v>
      </c>
      <c r="I40" s="12">
        <v>41202</v>
      </c>
      <c r="J40" s="12">
        <v>112241</v>
      </c>
      <c r="K40" s="12">
        <v>121779</v>
      </c>
      <c r="L40" s="12">
        <v>72441</v>
      </c>
    </row>
    <row r="42" spans="1:15" x14ac:dyDescent="0.15">
      <c r="A42" s="137" t="s">
        <v>57</v>
      </c>
      <c r="B42" s="1" t="s">
        <v>391</v>
      </c>
      <c r="C42" s="1" t="s">
        <v>392</v>
      </c>
      <c r="D42" s="1" t="s">
        <v>319</v>
      </c>
      <c r="E42" s="1" t="s">
        <v>393</v>
      </c>
      <c r="F42" s="1" t="s">
        <v>321</v>
      </c>
      <c r="G42" s="1" t="s">
        <v>394</v>
      </c>
      <c r="H42" s="1" t="s">
        <v>395</v>
      </c>
      <c r="I42" s="1" t="s">
        <v>396</v>
      </c>
      <c r="J42" s="1" t="s">
        <v>397</v>
      </c>
      <c r="K42" s="1" t="s">
        <v>398</v>
      </c>
      <c r="L42" s="1" t="s">
        <v>399</v>
      </c>
      <c r="N42" s="25"/>
    </row>
    <row r="43" spans="1:15" x14ac:dyDescent="0.15">
      <c r="A43" s="138"/>
      <c r="B43" s="40">
        <v>96078</v>
      </c>
      <c r="C43" s="40">
        <v>236474</v>
      </c>
      <c r="D43" s="40">
        <v>170899</v>
      </c>
      <c r="E43" s="40">
        <v>120109</v>
      </c>
      <c r="F43" s="40">
        <v>117857</v>
      </c>
      <c r="G43" s="40">
        <v>129248</v>
      </c>
      <c r="H43" s="40">
        <v>85976</v>
      </c>
      <c r="I43" s="40">
        <v>26557</v>
      </c>
      <c r="J43" s="40">
        <v>53062</v>
      </c>
      <c r="K43" s="40">
        <v>44057</v>
      </c>
      <c r="L43" s="40">
        <v>36627</v>
      </c>
      <c r="N43" s="25"/>
      <c r="O43" s="25"/>
    </row>
    <row r="44" spans="1:15" x14ac:dyDescent="0.15">
      <c r="N44" s="25"/>
      <c r="O44" s="25"/>
    </row>
    <row r="45" spans="1:15" x14ac:dyDescent="0.15">
      <c r="A45" s="137" t="s">
        <v>57</v>
      </c>
      <c r="B45" s="1" t="s">
        <v>400</v>
      </c>
      <c r="C45" s="1" t="s">
        <v>324</v>
      </c>
      <c r="D45" s="1" t="s">
        <v>401</v>
      </c>
      <c r="E45" s="1" t="s">
        <v>402</v>
      </c>
      <c r="F45" s="1" t="s">
        <v>403</v>
      </c>
      <c r="G45" s="1" t="s">
        <v>404</v>
      </c>
      <c r="H45" s="1" t="s">
        <v>405</v>
      </c>
      <c r="I45" s="1" t="s">
        <v>406</v>
      </c>
      <c r="J45" s="1" t="s">
        <v>407</v>
      </c>
      <c r="K45" s="1" t="s">
        <v>408</v>
      </c>
      <c r="L45" s="1" t="s">
        <v>409</v>
      </c>
      <c r="M45" s="25"/>
      <c r="N45" s="25"/>
    </row>
    <row r="46" spans="1:15" x14ac:dyDescent="0.15">
      <c r="A46" s="138"/>
      <c r="B46" s="12">
        <v>35272</v>
      </c>
      <c r="C46" s="12">
        <v>47502</v>
      </c>
      <c r="D46" s="12">
        <v>50011</v>
      </c>
      <c r="E46" s="12">
        <v>15165</v>
      </c>
      <c r="F46" s="12">
        <v>8303</v>
      </c>
      <c r="G46" s="12">
        <v>10003</v>
      </c>
      <c r="H46" s="12">
        <v>8104</v>
      </c>
      <c r="I46" s="12">
        <v>10372</v>
      </c>
      <c r="J46" s="12">
        <v>38803</v>
      </c>
      <c r="K46" s="12">
        <v>31961</v>
      </c>
      <c r="L46" s="12">
        <v>38716</v>
      </c>
      <c r="M46" s="25"/>
      <c r="N46" s="25"/>
    </row>
    <row r="47" spans="1:15" x14ac:dyDescent="0.15">
      <c r="B47" s="115"/>
      <c r="C47" s="115"/>
      <c r="D47" s="115"/>
      <c r="N47" s="25"/>
      <c r="O47" s="25"/>
    </row>
    <row r="48" spans="1:15" x14ac:dyDescent="0.15">
      <c r="A48" s="137" t="s">
        <v>57</v>
      </c>
      <c r="B48" s="1" t="s">
        <v>410</v>
      </c>
      <c r="C48" s="1" t="s">
        <v>411</v>
      </c>
      <c r="D48" s="1" t="s">
        <v>412</v>
      </c>
      <c r="E48" s="1" t="s">
        <v>413</v>
      </c>
      <c r="F48" s="1" t="s">
        <v>414</v>
      </c>
      <c r="G48" s="1" t="s">
        <v>415</v>
      </c>
      <c r="H48" s="1" t="s">
        <v>416</v>
      </c>
      <c r="I48" s="1" t="s">
        <v>417</v>
      </c>
      <c r="J48" s="1" t="s">
        <v>418</v>
      </c>
      <c r="K48" s="1" t="s">
        <v>419</v>
      </c>
      <c r="L48" s="116" t="s">
        <v>420</v>
      </c>
      <c r="M48" s="25"/>
      <c r="N48" s="25"/>
    </row>
    <row r="49" spans="1:15" x14ac:dyDescent="0.15">
      <c r="A49" s="138"/>
      <c r="B49" s="12">
        <v>21478</v>
      </c>
      <c r="C49" s="12">
        <v>9697</v>
      </c>
      <c r="D49" s="12">
        <v>16823</v>
      </c>
      <c r="E49" s="12">
        <v>12837</v>
      </c>
      <c r="F49" s="12">
        <v>9600</v>
      </c>
      <c r="G49" s="12">
        <v>12696</v>
      </c>
      <c r="H49" s="12">
        <v>22992</v>
      </c>
      <c r="I49" s="12">
        <v>25656</v>
      </c>
      <c r="J49" s="12">
        <v>24989</v>
      </c>
      <c r="K49" s="12">
        <v>28648</v>
      </c>
      <c r="L49" s="12">
        <v>6030</v>
      </c>
      <c r="M49" s="25"/>
      <c r="N49" s="25"/>
    </row>
    <row r="50" spans="1:15" x14ac:dyDescent="0.15">
      <c r="B50" s="115"/>
      <c r="C50" s="115"/>
      <c r="D50" s="115"/>
      <c r="N50" s="25"/>
      <c r="O50" s="25"/>
    </row>
    <row r="51" spans="1:15" x14ac:dyDescent="0.15">
      <c r="A51" s="137" t="s">
        <v>57</v>
      </c>
      <c r="B51" s="40" t="s">
        <v>421</v>
      </c>
      <c r="C51" s="40" t="s">
        <v>422</v>
      </c>
      <c r="D51" s="2" t="s">
        <v>423</v>
      </c>
      <c r="M51" s="25"/>
      <c r="N51" s="25"/>
    </row>
    <row r="52" spans="1:15" x14ac:dyDescent="0.15">
      <c r="A52" s="138"/>
      <c r="B52" s="12">
        <v>8988</v>
      </c>
      <c r="C52" s="12">
        <v>20273</v>
      </c>
      <c r="D52" s="12">
        <v>16937</v>
      </c>
      <c r="M52" s="25"/>
      <c r="N52" s="25"/>
    </row>
    <row r="53" spans="1:15" x14ac:dyDescent="0.15">
      <c r="A53" t="s">
        <v>439</v>
      </c>
      <c r="N53" s="25"/>
      <c r="O53" s="25"/>
    </row>
    <row r="54" spans="1:15" x14ac:dyDescent="0.15">
      <c r="N54" s="25"/>
      <c r="O54" s="25"/>
    </row>
    <row r="55" spans="1:15" s="9" customFormat="1" ht="15" customHeight="1" x14ac:dyDescent="0.15">
      <c r="L55" s="15" t="s">
        <v>461</v>
      </c>
      <c r="N55" s="102"/>
      <c r="O55" s="102"/>
    </row>
    <row r="56" spans="1:15" x14ac:dyDescent="0.15">
      <c r="A56" s="137" t="s">
        <v>70</v>
      </c>
      <c r="B56" s="103" t="s">
        <v>88</v>
      </c>
      <c r="C56" s="103" t="s">
        <v>323</v>
      </c>
      <c r="D56" s="104" t="s">
        <v>383</v>
      </c>
      <c r="E56" s="104" t="s">
        <v>384</v>
      </c>
      <c r="F56" s="105" t="s">
        <v>385</v>
      </c>
      <c r="G56" s="103" t="s">
        <v>320</v>
      </c>
      <c r="H56" s="104" t="s">
        <v>424</v>
      </c>
      <c r="I56" s="104" t="s">
        <v>425</v>
      </c>
      <c r="J56" s="104" t="s">
        <v>426</v>
      </c>
      <c r="K56" s="104" t="s">
        <v>427</v>
      </c>
      <c r="L56" s="105" t="s">
        <v>428</v>
      </c>
      <c r="O56" s="25"/>
    </row>
    <row r="57" spans="1:15" x14ac:dyDescent="0.15">
      <c r="A57" s="138"/>
      <c r="B57" s="111">
        <v>84846</v>
      </c>
      <c r="C57" s="112">
        <f>SUM(D57:F57)</f>
        <v>716197</v>
      </c>
      <c r="D57" s="113">
        <v>255375</v>
      </c>
      <c r="E57" s="113">
        <v>213059</v>
      </c>
      <c r="F57" s="114">
        <v>247763</v>
      </c>
      <c r="G57" s="111">
        <f>SUM(H57:L57,B60:C60)</f>
        <v>800866</v>
      </c>
      <c r="H57" s="108">
        <v>238477</v>
      </c>
      <c r="I57" s="108">
        <v>126609</v>
      </c>
      <c r="J57" s="108">
        <v>113654</v>
      </c>
      <c r="K57" s="108">
        <v>102381</v>
      </c>
      <c r="L57" s="109">
        <v>94680</v>
      </c>
      <c r="O57" s="25"/>
    </row>
    <row r="58" spans="1:15" x14ac:dyDescent="0.15"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O58" s="25"/>
    </row>
    <row r="59" spans="1:15" x14ac:dyDescent="0.15">
      <c r="A59" s="137" t="s">
        <v>70</v>
      </c>
      <c r="B59" s="103" t="s">
        <v>429</v>
      </c>
      <c r="C59" s="105" t="s">
        <v>430</v>
      </c>
      <c r="D59" s="11" t="s">
        <v>386</v>
      </c>
      <c r="E59" s="11" t="s">
        <v>387</v>
      </c>
      <c r="F59" s="11" t="s">
        <v>388</v>
      </c>
      <c r="G59" s="11" t="s">
        <v>389</v>
      </c>
      <c r="H59" s="11" t="s">
        <v>390</v>
      </c>
      <c r="I59" s="11" t="s">
        <v>391</v>
      </c>
      <c r="J59" s="11" t="s">
        <v>392</v>
      </c>
      <c r="K59" s="11" t="s">
        <v>319</v>
      </c>
      <c r="L59" s="11" t="s">
        <v>393</v>
      </c>
      <c r="O59" s="25"/>
    </row>
    <row r="60" spans="1:15" x14ac:dyDescent="0.15">
      <c r="A60" s="138"/>
      <c r="B60" s="111">
        <v>91108</v>
      </c>
      <c r="C60" s="109">
        <v>33957</v>
      </c>
      <c r="D60" s="12">
        <v>202304</v>
      </c>
      <c r="E60" s="12">
        <v>39611</v>
      </c>
      <c r="F60" s="12">
        <v>111838</v>
      </c>
      <c r="G60" s="12">
        <v>132001</v>
      </c>
      <c r="H60" s="12">
        <v>71437</v>
      </c>
      <c r="I60" s="12">
        <v>100276</v>
      </c>
      <c r="J60" s="12">
        <v>254027</v>
      </c>
      <c r="K60" s="12">
        <v>168625</v>
      </c>
      <c r="L60" s="12">
        <v>143249</v>
      </c>
      <c r="O60" s="25"/>
    </row>
    <row r="61" spans="1:15" x14ac:dyDescent="0.15"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O61" s="25"/>
    </row>
    <row r="62" spans="1:15" x14ac:dyDescent="0.15">
      <c r="A62" s="137" t="s">
        <v>70</v>
      </c>
      <c r="B62" s="11" t="s">
        <v>321</v>
      </c>
      <c r="C62" s="11" t="s">
        <v>394</v>
      </c>
      <c r="D62" s="11" t="s">
        <v>395</v>
      </c>
      <c r="E62" s="11" t="s">
        <v>396</v>
      </c>
      <c r="F62" s="11" t="s">
        <v>397</v>
      </c>
      <c r="G62" s="11" t="s">
        <v>398</v>
      </c>
      <c r="H62" s="11" t="s">
        <v>399</v>
      </c>
      <c r="I62" s="11" t="s">
        <v>400</v>
      </c>
      <c r="J62" s="11" t="s">
        <v>324</v>
      </c>
      <c r="K62" s="11" t="s">
        <v>401</v>
      </c>
      <c r="L62" s="12" t="s">
        <v>431</v>
      </c>
      <c r="O62" s="25"/>
    </row>
    <row r="63" spans="1:15" x14ac:dyDescent="0.15">
      <c r="A63" s="138"/>
      <c r="B63" s="111">
        <v>116363</v>
      </c>
      <c r="C63" s="12">
        <v>142151</v>
      </c>
      <c r="D63" s="109">
        <v>89030</v>
      </c>
      <c r="E63" s="12">
        <v>25013</v>
      </c>
      <c r="F63" s="12">
        <v>54546</v>
      </c>
      <c r="G63" s="12">
        <v>60107</v>
      </c>
      <c r="H63" s="12">
        <v>34202</v>
      </c>
      <c r="I63" s="12">
        <v>34700</v>
      </c>
      <c r="J63" s="12">
        <v>47041</v>
      </c>
      <c r="K63" s="12">
        <v>49269</v>
      </c>
      <c r="L63" s="12">
        <v>49019</v>
      </c>
      <c r="O63" s="25"/>
    </row>
    <row r="64" spans="1:15" x14ac:dyDescent="0.15"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O64" s="25"/>
    </row>
    <row r="65" spans="1:12" x14ac:dyDescent="0.15">
      <c r="A65" s="137" t="s">
        <v>70</v>
      </c>
      <c r="B65" s="11" t="s">
        <v>402</v>
      </c>
      <c r="C65" s="11" t="s">
        <v>403</v>
      </c>
      <c r="D65" s="11" t="s">
        <v>404</v>
      </c>
      <c r="E65" s="11" t="s">
        <v>405</v>
      </c>
      <c r="F65" s="11" t="s">
        <v>406</v>
      </c>
      <c r="G65" s="11" t="s">
        <v>407</v>
      </c>
      <c r="H65" s="11" t="s">
        <v>408</v>
      </c>
      <c r="I65" s="11" t="s">
        <v>409</v>
      </c>
      <c r="J65" s="11" t="s">
        <v>410</v>
      </c>
      <c r="K65" s="11" t="s">
        <v>419</v>
      </c>
      <c r="L65" s="11" t="s">
        <v>421</v>
      </c>
    </row>
    <row r="66" spans="1:12" x14ac:dyDescent="0.15">
      <c r="A66" s="138"/>
      <c r="B66" s="12">
        <v>14064</v>
      </c>
      <c r="C66" s="12">
        <v>7998</v>
      </c>
      <c r="D66" s="12">
        <v>9516</v>
      </c>
      <c r="E66" s="12">
        <v>7653</v>
      </c>
      <c r="F66" s="12">
        <v>9469</v>
      </c>
      <c r="G66" s="12">
        <v>38571</v>
      </c>
      <c r="H66" s="12">
        <v>32302</v>
      </c>
      <c r="I66" s="12">
        <v>40763</v>
      </c>
      <c r="J66" s="12">
        <v>20629</v>
      </c>
      <c r="K66" s="12">
        <v>29815</v>
      </c>
      <c r="L66" s="12">
        <v>8074</v>
      </c>
    </row>
    <row r="67" spans="1:12" x14ac:dyDescent="0.15"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</row>
    <row r="68" spans="1:12" x14ac:dyDescent="0.15">
      <c r="A68" s="137" t="s">
        <v>70</v>
      </c>
      <c r="B68" s="11" t="s">
        <v>422</v>
      </c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2" x14ac:dyDescent="0.15">
      <c r="A69" s="138"/>
      <c r="B69" s="12">
        <v>19435</v>
      </c>
      <c r="C69" s="10"/>
      <c r="D69" s="10"/>
      <c r="E69" s="10"/>
      <c r="F69" s="10"/>
      <c r="G69" s="10"/>
      <c r="H69" s="10"/>
      <c r="I69" s="10"/>
      <c r="J69" s="10"/>
      <c r="K69" s="10"/>
      <c r="L69" s="10"/>
    </row>
    <row r="70" spans="1:12" x14ac:dyDescent="0.15">
      <c r="A70" t="s">
        <v>439</v>
      </c>
    </row>
  </sheetData>
  <mergeCells count="20">
    <mergeCell ref="A59:A60"/>
    <mergeCell ref="A65:A66"/>
    <mergeCell ref="A68:A69"/>
    <mergeCell ref="A29:A30"/>
    <mergeCell ref="A32:A33"/>
    <mergeCell ref="A39:A40"/>
    <mergeCell ref="A62:A63"/>
    <mergeCell ref="A42:A43"/>
    <mergeCell ref="A45:A46"/>
    <mergeCell ref="A48:A49"/>
    <mergeCell ref="A51:A52"/>
    <mergeCell ref="A56:A57"/>
    <mergeCell ref="A3:A4"/>
    <mergeCell ref="A6:A7"/>
    <mergeCell ref="A20:A21"/>
    <mergeCell ref="A23:A24"/>
    <mergeCell ref="A26:A27"/>
    <mergeCell ref="A9:A10"/>
    <mergeCell ref="A12:A13"/>
    <mergeCell ref="A15:A16"/>
  </mergeCells>
  <phoneticPr fontId="3"/>
  <pageMargins left="0.86614173228346458" right="0.78740157480314965" top="0.98425196850393704" bottom="0.98425196850393704" header="0.51181102362204722" footer="0.51181102362204722"/>
  <pageSetup paperSize="9" orientation="landscape" verticalDpi="300" r:id="rId1"/>
  <headerFooter scaleWithDoc="0" alignWithMargins="0">
    <oddFooter>&amp;C&amp;A</oddFooter>
  </headerFooter>
  <rowBreaks count="1" manualBreakCount="1">
    <brk id="104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B142C-0056-417D-904F-3EF2D367F51D}">
  <dimension ref="A1:N144"/>
  <sheetViews>
    <sheetView view="pageBreakPreview" zoomScaleNormal="100" zoomScaleSheetLayoutView="100" workbookViewId="0"/>
  </sheetViews>
  <sheetFormatPr defaultColWidth="9" defaultRowHeight="13.5" x14ac:dyDescent="0.15"/>
  <cols>
    <col min="1" max="1" width="9.75" style="10" customWidth="1"/>
    <col min="2" max="16384" width="9" style="10"/>
  </cols>
  <sheetData>
    <row r="1" spans="1:7" customFormat="1" ht="17.25" customHeight="1" x14ac:dyDescent="0.2">
      <c r="A1" s="29" t="s">
        <v>99</v>
      </c>
      <c r="B1" s="29"/>
      <c r="C1" s="29"/>
      <c r="D1" s="29"/>
    </row>
    <row r="2" spans="1:7" customFormat="1" ht="17.25" customHeight="1" x14ac:dyDescent="0.2">
      <c r="A2" s="29" t="s">
        <v>491</v>
      </c>
      <c r="B2" s="29"/>
      <c r="C2" s="29"/>
      <c r="D2" s="29"/>
    </row>
    <row r="3" spans="1:7" customFormat="1" ht="13.5" customHeight="1" x14ac:dyDescent="0.15">
      <c r="A3" s="19"/>
      <c r="B3" s="19"/>
      <c r="C3" s="19"/>
    </row>
    <row r="4" spans="1:7" customFormat="1" ht="17.100000000000001" customHeight="1" x14ac:dyDescent="0.15">
      <c r="G4" s="15" t="s">
        <v>482</v>
      </c>
    </row>
    <row r="5" spans="1:7" customFormat="1" ht="17.100000000000001" customHeight="1" x14ac:dyDescent="0.15">
      <c r="A5" s="145" t="s">
        <v>8</v>
      </c>
      <c r="B5" s="145" t="s">
        <v>1</v>
      </c>
      <c r="C5" s="145" t="s">
        <v>9</v>
      </c>
      <c r="D5" s="141" t="s">
        <v>0</v>
      </c>
      <c r="E5" s="154"/>
      <c r="F5" s="155"/>
      <c r="G5" s="5" t="s">
        <v>2</v>
      </c>
    </row>
    <row r="6" spans="1:7" customFormat="1" ht="17.100000000000001" customHeight="1" x14ac:dyDescent="0.15">
      <c r="A6" s="145"/>
      <c r="B6" s="145"/>
      <c r="C6" s="145"/>
      <c r="D6" s="1" t="s">
        <v>4</v>
      </c>
      <c r="E6" s="1" t="s">
        <v>5</v>
      </c>
      <c r="F6" s="3" t="s">
        <v>6</v>
      </c>
      <c r="G6" s="6" t="s">
        <v>45</v>
      </c>
    </row>
    <row r="7" spans="1:7" customFormat="1" ht="17.100000000000001" customHeight="1" x14ac:dyDescent="0.15">
      <c r="A7" s="1" t="s">
        <v>55</v>
      </c>
      <c r="B7" s="1" t="s">
        <v>57</v>
      </c>
      <c r="C7" s="18">
        <v>28340</v>
      </c>
      <c r="D7" s="7">
        <v>82991</v>
      </c>
      <c r="E7" s="7">
        <v>41964</v>
      </c>
      <c r="F7" s="7">
        <v>41027</v>
      </c>
      <c r="G7" s="123">
        <v>764.5</v>
      </c>
    </row>
    <row r="8" spans="1:7" customFormat="1" ht="17.100000000000001" customHeight="1" x14ac:dyDescent="0.15">
      <c r="A8" s="1" t="s">
        <v>69</v>
      </c>
      <c r="B8" s="1" t="s">
        <v>70</v>
      </c>
      <c r="C8" s="27">
        <v>29791</v>
      </c>
      <c r="D8" s="22">
        <v>84846</v>
      </c>
      <c r="E8" s="7">
        <v>42867</v>
      </c>
      <c r="F8" s="7">
        <v>41979</v>
      </c>
      <c r="G8" s="123">
        <v>781.6</v>
      </c>
    </row>
    <row r="9" spans="1:7" customFormat="1" ht="17.100000000000001" customHeight="1" x14ac:dyDescent="0.15">
      <c r="A9" s="1" t="s">
        <v>111</v>
      </c>
      <c r="B9" s="1" t="s">
        <v>112</v>
      </c>
      <c r="C9" s="118">
        <v>31453</v>
      </c>
      <c r="D9" s="18">
        <f>SUM(E9:F9)</f>
        <v>85789</v>
      </c>
      <c r="E9" s="18">
        <v>43206</v>
      </c>
      <c r="F9" s="7">
        <v>42583</v>
      </c>
      <c r="G9" s="87">
        <v>792</v>
      </c>
    </row>
    <row r="10" spans="1:7" customFormat="1" ht="17.100000000000001" customHeight="1" x14ac:dyDescent="0.15">
      <c r="A10" s="119" t="s">
        <v>452</v>
      </c>
      <c r="B10" s="119" t="s">
        <v>440</v>
      </c>
      <c r="C10" s="121">
        <v>34072</v>
      </c>
      <c r="D10" s="120">
        <f>SUM(E10:F10)</f>
        <v>87864</v>
      </c>
      <c r="E10" s="122">
        <v>44534</v>
      </c>
      <c r="F10" s="121">
        <v>43330</v>
      </c>
      <c r="G10" s="124">
        <v>811.1</v>
      </c>
    </row>
    <row r="11" spans="1:7" customFormat="1" ht="17.100000000000001" customHeight="1" x14ac:dyDescent="0.15">
      <c r="A11" s="146" t="s">
        <v>435</v>
      </c>
      <c r="B11" s="146"/>
      <c r="C11" s="19"/>
    </row>
    <row r="12" spans="1:7" customFormat="1" ht="17.100000000000001" customHeight="1" x14ac:dyDescent="0.15">
      <c r="A12" s="19"/>
      <c r="B12" s="19"/>
      <c r="C12" s="19"/>
    </row>
    <row r="13" spans="1:7" customFormat="1" ht="13.5" customHeight="1" x14ac:dyDescent="0.15">
      <c r="A13" s="19"/>
      <c r="B13" s="19"/>
      <c r="C13" s="19"/>
    </row>
    <row r="14" spans="1:7" customFormat="1" ht="13.5" customHeight="1" x14ac:dyDescent="0.15">
      <c r="A14" s="19"/>
      <c r="B14" s="19"/>
      <c r="C14" s="19"/>
    </row>
    <row r="15" spans="1:7" customFormat="1" ht="13.5" customHeight="1" x14ac:dyDescent="0.15">
      <c r="A15" s="19"/>
      <c r="B15" s="19"/>
      <c r="C15" s="19"/>
    </row>
    <row r="16" spans="1:7" customFormat="1" ht="13.5" customHeight="1" x14ac:dyDescent="0.15">
      <c r="A16" s="19"/>
      <c r="B16" s="19"/>
      <c r="C16" s="19"/>
    </row>
    <row r="17" spans="1:3" customFormat="1" ht="13.5" customHeight="1" x14ac:dyDescent="0.15">
      <c r="A17" s="19"/>
      <c r="B17" s="19"/>
      <c r="C17" s="19"/>
    </row>
    <row r="18" spans="1:3" customFormat="1" ht="13.5" customHeight="1" x14ac:dyDescent="0.15">
      <c r="A18" s="19"/>
      <c r="B18" s="19"/>
      <c r="C18" s="19"/>
    </row>
    <row r="19" spans="1:3" customFormat="1" ht="13.5" customHeight="1" x14ac:dyDescent="0.15">
      <c r="A19" s="19"/>
      <c r="B19" s="19"/>
      <c r="C19" s="19"/>
    </row>
    <row r="20" spans="1:3" customFormat="1" ht="13.5" customHeight="1" x14ac:dyDescent="0.15">
      <c r="A20" s="19"/>
      <c r="B20" s="19"/>
      <c r="C20" s="19"/>
    </row>
    <row r="21" spans="1:3" customFormat="1" ht="13.5" customHeight="1" x14ac:dyDescent="0.15">
      <c r="A21" s="19"/>
      <c r="B21" s="19"/>
      <c r="C21" s="19"/>
    </row>
    <row r="22" spans="1:3" customFormat="1" ht="13.5" customHeight="1" x14ac:dyDescent="0.15">
      <c r="A22" s="19"/>
      <c r="B22" s="19"/>
      <c r="C22" s="19"/>
    </row>
    <row r="23" spans="1:3" customFormat="1" ht="13.5" customHeight="1" x14ac:dyDescent="0.15">
      <c r="A23" s="19"/>
      <c r="B23" s="19"/>
      <c r="C23" s="19"/>
    </row>
    <row r="24" spans="1:3" customFormat="1" ht="13.5" customHeight="1" x14ac:dyDescent="0.15">
      <c r="A24" s="19"/>
      <c r="B24" s="19"/>
      <c r="C24" s="19"/>
    </row>
    <row r="25" spans="1:3" customFormat="1" ht="13.5" customHeight="1" x14ac:dyDescent="0.15">
      <c r="A25" s="19"/>
      <c r="B25" s="19"/>
      <c r="C25" s="19"/>
    </row>
    <row r="26" spans="1:3" customFormat="1" ht="13.5" customHeight="1" x14ac:dyDescent="0.15">
      <c r="A26" s="19"/>
      <c r="B26" s="19"/>
      <c r="C26" s="19"/>
    </row>
    <row r="27" spans="1:3" customFormat="1" ht="13.5" customHeight="1" x14ac:dyDescent="0.15">
      <c r="A27" s="19"/>
      <c r="B27" s="19"/>
      <c r="C27" s="19"/>
    </row>
    <row r="28" spans="1:3" customFormat="1" ht="13.5" customHeight="1" x14ac:dyDescent="0.15">
      <c r="A28" s="19"/>
      <c r="B28" s="19"/>
      <c r="C28" s="19"/>
    </row>
    <row r="29" spans="1:3" customFormat="1" ht="13.5" customHeight="1" x14ac:dyDescent="0.15">
      <c r="A29" s="19"/>
      <c r="B29" s="19"/>
      <c r="C29" s="19"/>
    </row>
    <row r="30" spans="1:3" customFormat="1" ht="13.5" customHeight="1" x14ac:dyDescent="0.15">
      <c r="A30" s="19"/>
      <c r="B30" s="19"/>
      <c r="C30" s="19"/>
    </row>
    <row r="31" spans="1:3" customFormat="1" ht="13.5" customHeight="1" x14ac:dyDescent="0.15">
      <c r="A31" s="19"/>
      <c r="B31" s="19"/>
      <c r="C31" s="19"/>
    </row>
    <row r="32" spans="1:3" customFormat="1" ht="13.5" customHeight="1" x14ac:dyDescent="0.15">
      <c r="A32" s="19"/>
      <c r="B32" s="19"/>
      <c r="C32" s="19"/>
    </row>
    <row r="33" spans="1:12" customFormat="1" ht="13.5" customHeight="1" x14ac:dyDescent="0.15">
      <c r="A33" s="19"/>
      <c r="B33" s="19"/>
      <c r="C33" s="19"/>
    </row>
    <row r="34" spans="1:12" customFormat="1" ht="13.5" customHeight="1" x14ac:dyDescent="0.15">
      <c r="A34" s="19"/>
      <c r="B34" s="19"/>
      <c r="C34" s="19"/>
    </row>
    <row r="35" spans="1:12" customFormat="1" ht="13.5" customHeight="1" x14ac:dyDescent="0.15">
      <c r="A35" s="19"/>
      <c r="B35" s="19"/>
      <c r="C35" s="19"/>
    </row>
    <row r="36" spans="1:12" customFormat="1" ht="13.5" customHeight="1" x14ac:dyDescent="0.15">
      <c r="A36" s="19"/>
      <c r="B36" s="19"/>
      <c r="C36" s="19"/>
    </row>
    <row r="37" spans="1:12" customFormat="1" ht="13.5" customHeight="1" x14ac:dyDescent="0.15">
      <c r="A37" s="19"/>
      <c r="B37" s="19"/>
      <c r="C37" s="19"/>
    </row>
    <row r="38" spans="1:12" customFormat="1" ht="13.5" customHeight="1" x14ac:dyDescent="0.15">
      <c r="A38" s="19"/>
      <c r="B38" s="19"/>
      <c r="C38" s="19"/>
    </row>
    <row r="39" spans="1:12" ht="17.25" x14ac:dyDescent="0.2">
      <c r="A39" s="156" t="s">
        <v>99</v>
      </c>
      <c r="B39" s="156"/>
      <c r="C39" s="156"/>
      <c r="D39" s="156"/>
    </row>
    <row r="40" spans="1:12" ht="14.25" x14ac:dyDescent="0.15">
      <c r="A40" s="13" t="s">
        <v>100</v>
      </c>
    </row>
    <row r="41" spans="1:12" ht="17.100000000000001" customHeight="1" x14ac:dyDescent="0.15">
      <c r="E41" s="15" t="s">
        <v>483</v>
      </c>
      <c r="L41" s="15" t="s">
        <v>484</v>
      </c>
    </row>
    <row r="42" spans="1:12" ht="17.100000000000001" customHeight="1" x14ac:dyDescent="0.15">
      <c r="A42" s="148" t="s">
        <v>10</v>
      </c>
      <c r="B42" s="149" t="s">
        <v>53</v>
      </c>
      <c r="C42" s="150"/>
      <c r="D42" s="150"/>
      <c r="E42" s="151"/>
      <c r="H42" s="148" t="s">
        <v>10</v>
      </c>
      <c r="I42" s="149" t="s">
        <v>440</v>
      </c>
      <c r="J42" s="150"/>
      <c r="K42" s="150"/>
      <c r="L42" s="151"/>
    </row>
    <row r="43" spans="1:12" ht="17.100000000000001" customHeight="1" x14ac:dyDescent="0.15">
      <c r="A43" s="148"/>
      <c r="B43" s="148" t="s">
        <v>11</v>
      </c>
      <c r="C43" s="147" t="s">
        <v>12</v>
      </c>
      <c r="D43" s="147"/>
      <c r="E43" s="147"/>
      <c r="H43" s="148"/>
      <c r="I43" s="148" t="s">
        <v>11</v>
      </c>
      <c r="J43" s="147" t="s">
        <v>12</v>
      </c>
      <c r="K43" s="147"/>
      <c r="L43" s="147"/>
    </row>
    <row r="44" spans="1:12" ht="17.100000000000001" customHeight="1" x14ac:dyDescent="0.15">
      <c r="A44" s="148"/>
      <c r="B44" s="148"/>
      <c r="C44" s="11" t="s">
        <v>13</v>
      </c>
      <c r="D44" s="11" t="s">
        <v>14</v>
      </c>
      <c r="E44" s="11" t="s">
        <v>15</v>
      </c>
      <c r="H44" s="148"/>
      <c r="I44" s="148"/>
      <c r="J44" s="11" t="s">
        <v>13</v>
      </c>
      <c r="K44" s="11" t="s">
        <v>14</v>
      </c>
      <c r="L44" s="11" t="s">
        <v>15</v>
      </c>
    </row>
    <row r="45" spans="1:12" ht="17.100000000000001" customHeight="1" x14ac:dyDescent="0.15">
      <c r="A45" s="32" t="s">
        <v>4</v>
      </c>
      <c r="B45" s="12">
        <v>31453</v>
      </c>
      <c r="C45" s="12">
        <v>85789</v>
      </c>
      <c r="D45" s="12">
        <v>43206</v>
      </c>
      <c r="E45" s="12">
        <v>42583</v>
      </c>
      <c r="H45" s="32" t="s">
        <v>4</v>
      </c>
      <c r="I45" s="12">
        <f>SUM(I46:I61)</f>
        <v>34072</v>
      </c>
      <c r="J45" s="12">
        <f>SUM(J46:J61)</f>
        <v>87864</v>
      </c>
      <c r="K45" s="12">
        <f>SUM(K46:K61)</f>
        <v>44534</v>
      </c>
      <c r="L45" s="12">
        <f>SUM(L46:L61)</f>
        <v>43330</v>
      </c>
    </row>
    <row r="46" spans="1:12" ht="17.100000000000001" customHeight="1" x14ac:dyDescent="0.15">
      <c r="A46" s="32" t="s">
        <v>101</v>
      </c>
      <c r="B46" s="12">
        <v>2676</v>
      </c>
      <c r="C46" s="12">
        <v>6470</v>
      </c>
      <c r="D46" s="12">
        <v>3251</v>
      </c>
      <c r="E46" s="12">
        <v>3219</v>
      </c>
      <c r="H46" s="32" t="s">
        <v>101</v>
      </c>
      <c r="I46" s="12">
        <v>2903</v>
      </c>
      <c r="J46" s="12">
        <f>SUM(K46:L46)</f>
        <v>6653</v>
      </c>
      <c r="K46" s="12">
        <v>3402</v>
      </c>
      <c r="L46" s="12">
        <v>3251</v>
      </c>
    </row>
    <row r="47" spans="1:12" ht="17.100000000000001" customHeight="1" x14ac:dyDescent="0.15">
      <c r="A47" s="32" t="s">
        <v>73</v>
      </c>
      <c r="B47" s="12">
        <v>970</v>
      </c>
      <c r="C47" s="12">
        <v>2204</v>
      </c>
      <c r="D47" s="12">
        <v>1087</v>
      </c>
      <c r="E47" s="12">
        <v>1117</v>
      </c>
      <c r="H47" s="32" t="s">
        <v>73</v>
      </c>
      <c r="I47" s="12">
        <v>918</v>
      </c>
      <c r="J47" s="12">
        <f t="shared" ref="J47:J61" si="0">SUM(K47:L47)</f>
        <v>2007</v>
      </c>
      <c r="K47" s="12">
        <v>987</v>
      </c>
      <c r="L47" s="12">
        <v>1020</v>
      </c>
    </row>
    <row r="48" spans="1:12" ht="17.100000000000001" customHeight="1" x14ac:dyDescent="0.15">
      <c r="A48" s="32" t="s">
        <v>102</v>
      </c>
      <c r="B48" s="12">
        <v>3764</v>
      </c>
      <c r="C48" s="12">
        <v>9234</v>
      </c>
      <c r="D48" s="12">
        <v>4721</v>
      </c>
      <c r="E48" s="12">
        <v>4513</v>
      </c>
      <c r="H48" s="32" t="s">
        <v>102</v>
      </c>
      <c r="I48" s="12">
        <v>4093</v>
      </c>
      <c r="J48" s="12">
        <f t="shared" si="0"/>
        <v>9836</v>
      </c>
      <c r="K48" s="12">
        <v>5033</v>
      </c>
      <c r="L48" s="12">
        <v>4803</v>
      </c>
    </row>
    <row r="49" spans="1:12" ht="17.100000000000001" customHeight="1" x14ac:dyDescent="0.15">
      <c r="A49" s="32" t="s">
        <v>103</v>
      </c>
      <c r="B49" s="12">
        <v>2912</v>
      </c>
      <c r="C49" s="12">
        <v>6889</v>
      </c>
      <c r="D49" s="12">
        <v>3541</v>
      </c>
      <c r="E49" s="12">
        <v>3348</v>
      </c>
      <c r="H49" s="32" t="s">
        <v>103</v>
      </c>
      <c r="I49" s="12">
        <v>3200</v>
      </c>
      <c r="J49" s="12">
        <f t="shared" si="0"/>
        <v>7139</v>
      </c>
      <c r="K49" s="12">
        <v>3725</v>
      </c>
      <c r="L49" s="12">
        <v>3414</v>
      </c>
    </row>
    <row r="50" spans="1:12" ht="17.100000000000001" customHeight="1" x14ac:dyDescent="0.15">
      <c r="A50" s="32" t="s">
        <v>104</v>
      </c>
      <c r="B50" s="12">
        <v>543</v>
      </c>
      <c r="C50" s="12">
        <v>1678</v>
      </c>
      <c r="D50" s="12">
        <v>849</v>
      </c>
      <c r="E50" s="12">
        <v>829</v>
      </c>
      <c r="H50" s="32" t="s">
        <v>104</v>
      </c>
      <c r="I50" s="12">
        <v>678</v>
      </c>
      <c r="J50" s="12">
        <f t="shared" si="0"/>
        <v>1953</v>
      </c>
      <c r="K50" s="12">
        <v>997</v>
      </c>
      <c r="L50" s="12">
        <v>956</v>
      </c>
    </row>
    <row r="51" spans="1:12" ht="17.100000000000001" customHeight="1" x14ac:dyDescent="0.15">
      <c r="A51" s="32" t="s">
        <v>105</v>
      </c>
      <c r="B51" s="12">
        <v>5294</v>
      </c>
      <c r="C51" s="12">
        <v>14100</v>
      </c>
      <c r="D51" s="12">
        <v>7004</v>
      </c>
      <c r="E51" s="12">
        <v>7096</v>
      </c>
      <c r="H51" s="32" t="s">
        <v>105</v>
      </c>
      <c r="I51" s="12">
        <v>5907</v>
      </c>
      <c r="J51" s="12">
        <f t="shared" si="0"/>
        <v>15030</v>
      </c>
      <c r="K51" s="12">
        <v>7543</v>
      </c>
      <c r="L51" s="12">
        <v>7487</v>
      </c>
    </row>
    <row r="52" spans="1:12" ht="17.100000000000001" customHeight="1" x14ac:dyDescent="0.15">
      <c r="A52" s="32" t="s">
        <v>106</v>
      </c>
      <c r="B52" s="12">
        <v>1926</v>
      </c>
      <c r="C52" s="12">
        <v>5530</v>
      </c>
      <c r="D52" s="12">
        <v>2768</v>
      </c>
      <c r="E52" s="12">
        <v>2762</v>
      </c>
      <c r="H52" s="32" t="s">
        <v>106</v>
      </c>
      <c r="I52" s="12">
        <v>2060</v>
      </c>
      <c r="J52" s="12">
        <f t="shared" si="0"/>
        <v>5481</v>
      </c>
      <c r="K52" s="12">
        <v>2783</v>
      </c>
      <c r="L52" s="12">
        <v>2698</v>
      </c>
    </row>
    <row r="53" spans="1:12" ht="17.100000000000001" customHeight="1" x14ac:dyDescent="0.15">
      <c r="A53" s="32" t="s">
        <v>77</v>
      </c>
      <c r="B53" s="12">
        <v>1206</v>
      </c>
      <c r="C53" s="12">
        <v>3762</v>
      </c>
      <c r="D53" s="12">
        <v>1944</v>
      </c>
      <c r="E53" s="12">
        <v>1818</v>
      </c>
      <c r="H53" s="32" t="s">
        <v>77</v>
      </c>
      <c r="I53" s="12">
        <v>1401</v>
      </c>
      <c r="J53" s="12">
        <f t="shared" si="0"/>
        <v>3812</v>
      </c>
      <c r="K53" s="12">
        <v>1952</v>
      </c>
      <c r="L53" s="12">
        <v>1860</v>
      </c>
    </row>
    <row r="54" spans="1:12" ht="17.100000000000001" customHeight="1" x14ac:dyDescent="0.15">
      <c r="A54" s="32" t="s">
        <v>78</v>
      </c>
      <c r="B54" s="12">
        <v>872</v>
      </c>
      <c r="C54" s="12">
        <v>3188</v>
      </c>
      <c r="D54" s="12">
        <v>1546</v>
      </c>
      <c r="E54" s="12">
        <v>1642</v>
      </c>
      <c r="H54" s="32" t="s">
        <v>78</v>
      </c>
      <c r="I54" s="12">
        <v>857</v>
      </c>
      <c r="J54" s="12">
        <f t="shared" si="0"/>
        <v>3055</v>
      </c>
      <c r="K54" s="12">
        <v>1486</v>
      </c>
      <c r="L54" s="12">
        <v>1569</v>
      </c>
    </row>
    <row r="55" spans="1:12" ht="17.100000000000001" customHeight="1" x14ac:dyDescent="0.15">
      <c r="A55" s="32" t="s">
        <v>79</v>
      </c>
      <c r="B55" s="12">
        <v>774</v>
      </c>
      <c r="C55" s="12">
        <v>2595</v>
      </c>
      <c r="D55" s="12">
        <v>1279</v>
      </c>
      <c r="E55" s="12">
        <v>1316</v>
      </c>
      <c r="H55" s="32" t="s">
        <v>79</v>
      </c>
      <c r="I55" s="12">
        <v>763</v>
      </c>
      <c r="J55" s="12">
        <f t="shared" si="0"/>
        <v>2434</v>
      </c>
      <c r="K55" s="12">
        <v>1198</v>
      </c>
      <c r="L55" s="12">
        <v>1236</v>
      </c>
    </row>
    <row r="56" spans="1:12" ht="17.100000000000001" customHeight="1" x14ac:dyDescent="0.15">
      <c r="A56" s="32" t="s">
        <v>108</v>
      </c>
      <c r="B56" s="12">
        <v>2100</v>
      </c>
      <c r="C56" s="12">
        <v>5673</v>
      </c>
      <c r="D56" s="12">
        <v>2828</v>
      </c>
      <c r="E56" s="12">
        <v>2845</v>
      </c>
      <c r="H56" s="32" t="s">
        <v>108</v>
      </c>
      <c r="I56" s="12">
        <v>2378</v>
      </c>
      <c r="J56" s="12">
        <f t="shared" si="0"/>
        <v>6171</v>
      </c>
      <c r="K56" s="12">
        <v>3082</v>
      </c>
      <c r="L56" s="12">
        <v>3089</v>
      </c>
    </row>
    <row r="57" spans="1:12" ht="17.100000000000001" customHeight="1" x14ac:dyDescent="0.15">
      <c r="A57" s="32" t="s">
        <v>109</v>
      </c>
      <c r="B57" s="12">
        <v>1817</v>
      </c>
      <c r="C57" s="12">
        <v>5837</v>
      </c>
      <c r="D57" s="12">
        <v>2927</v>
      </c>
      <c r="E57" s="12">
        <v>2910</v>
      </c>
      <c r="H57" s="32" t="s">
        <v>109</v>
      </c>
      <c r="I57" s="12">
        <v>2042</v>
      </c>
      <c r="J57" s="12">
        <f t="shared" si="0"/>
        <v>6167</v>
      </c>
      <c r="K57" s="12">
        <v>3049</v>
      </c>
      <c r="L57" s="12">
        <v>3118</v>
      </c>
    </row>
    <row r="58" spans="1:12" ht="17.100000000000001" customHeight="1" x14ac:dyDescent="0.15">
      <c r="A58" s="32" t="s">
        <v>81</v>
      </c>
      <c r="B58" s="12">
        <v>3334</v>
      </c>
      <c r="C58" s="12">
        <v>8940</v>
      </c>
      <c r="D58" s="12">
        <v>4524</v>
      </c>
      <c r="E58" s="12">
        <v>4416</v>
      </c>
      <c r="H58" s="32" t="s">
        <v>81</v>
      </c>
      <c r="I58" s="12">
        <v>3486</v>
      </c>
      <c r="J58" s="12">
        <f t="shared" si="0"/>
        <v>8873</v>
      </c>
      <c r="K58" s="12">
        <v>4525</v>
      </c>
      <c r="L58" s="12">
        <v>4348</v>
      </c>
    </row>
    <row r="59" spans="1:12" ht="17.100000000000001" customHeight="1" x14ac:dyDescent="0.15">
      <c r="A59" s="32" t="s">
        <v>82</v>
      </c>
      <c r="B59" s="12">
        <v>1119</v>
      </c>
      <c r="C59" s="12">
        <v>3216</v>
      </c>
      <c r="D59" s="12">
        <v>1687</v>
      </c>
      <c r="E59" s="12">
        <v>1529</v>
      </c>
      <c r="H59" s="32" t="s">
        <v>82</v>
      </c>
      <c r="I59" s="12">
        <v>1161</v>
      </c>
      <c r="J59" s="12">
        <f t="shared" si="0"/>
        <v>3116</v>
      </c>
      <c r="K59" s="12">
        <v>1639</v>
      </c>
      <c r="L59" s="12">
        <v>1477</v>
      </c>
    </row>
    <row r="60" spans="1:12" ht="17.100000000000001" customHeight="1" x14ac:dyDescent="0.15">
      <c r="A60" s="32" t="s">
        <v>83</v>
      </c>
      <c r="B60" s="12">
        <v>874</v>
      </c>
      <c r="C60" s="12">
        <v>2759</v>
      </c>
      <c r="D60" s="12">
        <v>1365</v>
      </c>
      <c r="E60" s="12">
        <v>1394</v>
      </c>
      <c r="H60" s="32" t="s">
        <v>83</v>
      </c>
      <c r="I60" s="12">
        <v>916</v>
      </c>
      <c r="J60" s="12">
        <f t="shared" si="0"/>
        <v>2656</v>
      </c>
      <c r="K60" s="12">
        <v>1348</v>
      </c>
      <c r="L60" s="12">
        <v>1308</v>
      </c>
    </row>
    <row r="61" spans="1:12" ht="17.100000000000001" customHeight="1" x14ac:dyDescent="0.15">
      <c r="A61" s="32" t="s">
        <v>60</v>
      </c>
      <c r="B61" s="12">
        <v>1272</v>
      </c>
      <c r="C61" s="12">
        <v>3714</v>
      </c>
      <c r="D61" s="12">
        <v>1885</v>
      </c>
      <c r="E61" s="12">
        <v>1829</v>
      </c>
      <c r="H61" s="32" t="s">
        <v>60</v>
      </c>
      <c r="I61" s="12">
        <v>1309</v>
      </c>
      <c r="J61" s="12">
        <f t="shared" si="0"/>
        <v>3481</v>
      </c>
      <c r="K61" s="12">
        <v>1785</v>
      </c>
      <c r="L61" s="12">
        <v>1696</v>
      </c>
    </row>
    <row r="62" spans="1:12" ht="17.100000000000001" customHeight="1" x14ac:dyDescent="0.15">
      <c r="A62" s="146" t="s">
        <v>435</v>
      </c>
      <c r="B62" s="146"/>
      <c r="C62" s="136"/>
      <c r="D62" s="136"/>
      <c r="E62" s="136"/>
      <c r="H62" s="146" t="s">
        <v>435</v>
      </c>
      <c r="I62" s="146"/>
      <c r="J62" s="136"/>
      <c r="K62" s="136"/>
      <c r="L62" s="136"/>
    </row>
    <row r="63" spans="1:12" ht="17.100000000000001" customHeight="1" x14ac:dyDescent="0.15">
      <c r="A63" s="10" t="s">
        <v>110</v>
      </c>
    </row>
    <row r="64" spans="1:12" customFormat="1" ht="13.5" customHeight="1" x14ac:dyDescent="0.15">
      <c r="A64" s="19"/>
      <c r="B64" s="19"/>
      <c r="C64" s="19"/>
    </row>
    <row r="65" spans="1:12" customFormat="1" ht="13.5" customHeight="1" x14ac:dyDescent="0.15">
      <c r="A65" s="19"/>
      <c r="B65" s="19"/>
      <c r="C65" s="19"/>
    </row>
    <row r="66" spans="1:12" customFormat="1" ht="13.5" customHeight="1" x14ac:dyDescent="0.15">
      <c r="A66" s="19"/>
      <c r="B66" s="19"/>
      <c r="C66" s="19"/>
    </row>
    <row r="67" spans="1:12" customFormat="1" ht="13.5" customHeight="1" x14ac:dyDescent="0.15">
      <c r="A67" s="19"/>
      <c r="B67" s="19"/>
      <c r="C67" s="19"/>
    </row>
    <row r="68" spans="1:12" customFormat="1" ht="13.5" customHeight="1" x14ac:dyDescent="0.15">
      <c r="A68" s="19"/>
      <c r="B68" s="19"/>
      <c r="C68" s="19"/>
    </row>
    <row r="69" spans="1:12" customFormat="1" ht="13.5" customHeight="1" x14ac:dyDescent="0.15">
      <c r="A69" s="19"/>
      <c r="B69" s="19"/>
      <c r="C69" s="19"/>
    </row>
    <row r="70" spans="1:12" customFormat="1" ht="13.5" customHeight="1" x14ac:dyDescent="0.15">
      <c r="A70" s="19"/>
      <c r="B70" s="19"/>
      <c r="C70" s="19"/>
    </row>
    <row r="71" spans="1:12" ht="17.25" x14ac:dyDescent="0.2">
      <c r="A71" s="156" t="s">
        <v>99</v>
      </c>
      <c r="B71" s="156"/>
      <c r="C71" s="156"/>
      <c r="D71" s="156"/>
    </row>
    <row r="72" spans="1:12" ht="14.25" x14ac:dyDescent="0.15">
      <c r="A72" s="13" t="s">
        <v>100</v>
      </c>
    </row>
    <row r="73" spans="1:12" ht="14.25" x14ac:dyDescent="0.15">
      <c r="A73" s="13"/>
    </row>
    <row r="74" spans="1:12" ht="17.100000000000001" customHeight="1" x14ac:dyDescent="0.15">
      <c r="E74" s="15" t="s">
        <v>480</v>
      </c>
      <c r="L74" s="15" t="s">
        <v>481</v>
      </c>
    </row>
    <row r="75" spans="1:12" ht="17.100000000000001" customHeight="1" x14ac:dyDescent="0.15">
      <c r="A75" s="148" t="s">
        <v>10</v>
      </c>
      <c r="B75" s="152" t="s">
        <v>7</v>
      </c>
      <c r="C75" s="152"/>
      <c r="D75" s="152"/>
      <c r="E75" s="152"/>
      <c r="H75" s="148" t="s">
        <v>10</v>
      </c>
      <c r="I75" s="147" t="s">
        <v>52</v>
      </c>
      <c r="J75" s="147"/>
      <c r="K75" s="147"/>
      <c r="L75" s="147"/>
    </row>
    <row r="76" spans="1:12" ht="17.100000000000001" customHeight="1" x14ac:dyDescent="0.15">
      <c r="A76" s="148"/>
      <c r="B76" s="153" t="s">
        <v>11</v>
      </c>
      <c r="C76" s="152" t="s">
        <v>12</v>
      </c>
      <c r="D76" s="152"/>
      <c r="E76" s="152"/>
      <c r="H76" s="148"/>
      <c r="I76" s="148" t="s">
        <v>11</v>
      </c>
      <c r="J76" s="147" t="s">
        <v>12</v>
      </c>
      <c r="K76" s="147"/>
      <c r="L76" s="147"/>
    </row>
    <row r="77" spans="1:12" ht="17.100000000000001" customHeight="1" x14ac:dyDescent="0.15">
      <c r="A77" s="148"/>
      <c r="B77" s="153"/>
      <c r="C77" s="21" t="s">
        <v>13</v>
      </c>
      <c r="D77" s="21" t="s">
        <v>14</v>
      </c>
      <c r="E77" s="21" t="s">
        <v>15</v>
      </c>
      <c r="H77" s="148"/>
      <c r="I77" s="148"/>
      <c r="J77" s="11" t="s">
        <v>13</v>
      </c>
      <c r="K77" s="11" t="s">
        <v>14</v>
      </c>
      <c r="L77" s="11" t="s">
        <v>15</v>
      </c>
    </row>
    <row r="78" spans="1:12" ht="17.100000000000001" customHeight="1" x14ac:dyDescent="0.15">
      <c r="A78" s="32" t="s">
        <v>13</v>
      </c>
      <c r="B78" s="23">
        <v>28340</v>
      </c>
      <c r="C78" s="23">
        <v>82991</v>
      </c>
      <c r="D78" s="23">
        <v>41964</v>
      </c>
      <c r="E78" s="23">
        <v>41027</v>
      </c>
      <c r="H78" s="32" t="s">
        <v>13</v>
      </c>
      <c r="I78" s="12">
        <v>29791</v>
      </c>
      <c r="J78" s="12">
        <f>SUM(K78:L78)</f>
        <v>84846</v>
      </c>
      <c r="K78" s="12">
        <v>42867</v>
      </c>
      <c r="L78" s="12">
        <v>41979</v>
      </c>
    </row>
    <row r="79" spans="1:12" ht="17.100000000000001" customHeight="1" x14ac:dyDescent="0.15">
      <c r="A79" s="32" t="s">
        <v>72</v>
      </c>
      <c r="B79" s="23">
        <v>4604</v>
      </c>
      <c r="C79" s="23">
        <v>11880</v>
      </c>
      <c r="D79" s="23">
        <v>6090</v>
      </c>
      <c r="E79" s="23">
        <v>5790</v>
      </c>
      <c r="H79" s="32" t="s">
        <v>101</v>
      </c>
      <c r="I79" s="12">
        <v>3392</v>
      </c>
      <c r="J79" s="12">
        <f>SUM(K79:L79)</f>
        <v>8765</v>
      </c>
      <c r="K79" s="12">
        <v>4334</v>
      </c>
      <c r="L79" s="12">
        <v>4431</v>
      </c>
    </row>
    <row r="80" spans="1:12" ht="17.100000000000001" customHeight="1" x14ac:dyDescent="0.15">
      <c r="A80" s="32" t="s">
        <v>73</v>
      </c>
      <c r="B80" s="23">
        <v>1524</v>
      </c>
      <c r="C80" s="23">
        <v>4156</v>
      </c>
      <c r="D80" s="23">
        <v>2069</v>
      </c>
      <c r="E80" s="23">
        <v>2087</v>
      </c>
      <c r="H80" s="32" t="s">
        <v>102</v>
      </c>
      <c r="I80" s="12">
        <v>3375</v>
      </c>
      <c r="J80" s="12">
        <f t="shared" ref="J80:J93" si="1">SUM(K80:L80)</f>
        <v>8484</v>
      </c>
      <c r="K80" s="12">
        <v>4402</v>
      </c>
      <c r="L80" s="12">
        <v>4082</v>
      </c>
    </row>
    <row r="81" spans="1:14" ht="17.100000000000001" customHeight="1" x14ac:dyDescent="0.15">
      <c r="A81" s="32" t="s">
        <v>74</v>
      </c>
      <c r="B81" s="23">
        <v>3238</v>
      </c>
      <c r="C81" s="23">
        <v>8542</v>
      </c>
      <c r="D81" s="23">
        <v>4341</v>
      </c>
      <c r="E81" s="23">
        <v>4201</v>
      </c>
      <c r="H81" s="32" t="s">
        <v>103</v>
      </c>
      <c r="I81" s="12">
        <v>2877</v>
      </c>
      <c r="J81" s="12">
        <f t="shared" si="1"/>
        <v>7174</v>
      </c>
      <c r="K81" s="12">
        <v>3702</v>
      </c>
      <c r="L81" s="12">
        <v>3472</v>
      </c>
    </row>
    <row r="82" spans="1:14" ht="17.100000000000001" customHeight="1" x14ac:dyDescent="0.15">
      <c r="A82" s="32" t="s">
        <v>75</v>
      </c>
      <c r="B82" s="23">
        <v>4812</v>
      </c>
      <c r="C82" s="23">
        <v>13000</v>
      </c>
      <c r="D82" s="23">
        <v>6664</v>
      </c>
      <c r="E82" s="23">
        <v>6336</v>
      </c>
      <c r="H82" s="32" t="s">
        <v>104</v>
      </c>
      <c r="I82" s="12">
        <v>404</v>
      </c>
      <c r="J82" s="12">
        <f t="shared" si="1"/>
        <v>1226</v>
      </c>
      <c r="K82" s="12">
        <v>625</v>
      </c>
      <c r="L82" s="12">
        <v>601</v>
      </c>
    </row>
    <row r="83" spans="1:14" ht="17.100000000000001" customHeight="1" x14ac:dyDescent="0.15">
      <c r="A83" s="32" t="s">
        <v>76</v>
      </c>
      <c r="B83" s="23">
        <v>2048</v>
      </c>
      <c r="C83" s="23">
        <v>6311</v>
      </c>
      <c r="D83" s="23">
        <v>3199</v>
      </c>
      <c r="E83" s="23">
        <v>3112</v>
      </c>
      <c r="H83" s="32" t="s">
        <v>105</v>
      </c>
      <c r="I83" s="12">
        <v>4912</v>
      </c>
      <c r="J83" s="12">
        <f t="shared" si="1"/>
        <v>13274</v>
      </c>
      <c r="K83" s="12">
        <v>6684</v>
      </c>
      <c r="L83" s="12">
        <v>6590</v>
      </c>
    </row>
    <row r="84" spans="1:14" ht="17.100000000000001" customHeight="1" x14ac:dyDescent="0.15">
      <c r="A84" s="32" t="s">
        <v>77</v>
      </c>
      <c r="B84" s="23">
        <v>1145</v>
      </c>
      <c r="C84" s="23">
        <v>3899</v>
      </c>
      <c r="D84" s="23">
        <v>1963</v>
      </c>
      <c r="E84" s="23">
        <v>1936</v>
      </c>
      <c r="H84" s="32" t="s">
        <v>106</v>
      </c>
      <c r="I84" s="12">
        <v>1906</v>
      </c>
      <c r="J84" s="12">
        <f t="shared" si="1"/>
        <v>5716</v>
      </c>
      <c r="K84" s="12">
        <v>2880</v>
      </c>
      <c r="L84" s="12">
        <v>2836</v>
      </c>
    </row>
    <row r="85" spans="1:14" ht="17.100000000000001" customHeight="1" x14ac:dyDescent="0.15">
      <c r="A85" s="32" t="s">
        <v>78</v>
      </c>
      <c r="B85" s="23">
        <v>800</v>
      </c>
      <c r="C85" s="23">
        <v>3334</v>
      </c>
      <c r="D85" s="23">
        <v>1631</v>
      </c>
      <c r="E85" s="23">
        <v>1703</v>
      </c>
      <c r="H85" s="32" t="s">
        <v>77</v>
      </c>
      <c r="I85" s="12">
        <v>1204</v>
      </c>
      <c r="J85" s="12">
        <f t="shared" si="1"/>
        <v>3831</v>
      </c>
      <c r="K85" s="12">
        <v>2003</v>
      </c>
      <c r="L85" s="12">
        <v>1828</v>
      </c>
    </row>
    <row r="86" spans="1:14" ht="17.100000000000001" customHeight="1" x14ac:dyDescent="0.15">
      <c r="A86" s="32" t="s">
        <v>79</v>
      </c>
      <c r="B86" s="23">
        <v>770</v>
      </c>
      <c r="C86" s="23">
        <v>2818</v>
      </c>
      <c r="D86" s="23">
        <v>1390</v>
      </c>
      <c r="E86" s="23">
        <v>1428</v>
      </c>
      <c r="H86" s="32" t="s">
        <v>107</v>
      </c>
      <c r="I86" s="12">
        <v>849</v>
      </c>
      <c r="J86" s="12">
        <f t="shared" si="1"/>
        <v>3365</v>
      </c>
      <c r="K86" s="12">
        <v>1641</v>
      </c>
      <c r="L86" s="12">
        <v>1724</v>
      </c>
    </row>
    <row r="87" spans="1:14" ht="17.100000000000001" customHeight="1" x14ac:dyDescent="0.15">
      <c r="A87" s="32" t="s">
        <v>80</v>
      </c>
      <c r="B87" s="23">
        <v>3187</v>
      </c>
      <c r="C87" s="23">
        <v>9874</v>
      </c>
      <c r="D87" s="23">
        <v>4943</v>
      </c>
      <c r="E87" s="23">
        <v>4931</v>
      </c>
      <c r="H87" s="32" t="s">
        <v>79</v>
      </c>
      <c r="I87" s="12">
        <v>789</v>
      </c>
      <c r="J87" s="12">
        <f t="shared" si="1"/>
        <v>2732</v>
      </c>
      <c r="K87" s="12">
        <v>1363</v>
      </c>
      <c r="L87" s="12">
        <v>1369</v>
      </c>
    </row>
    <row r="88" spans="1:14" ht="17.100000000000001" customHeight="1" x14ac:dyDescent="0.15">
      <c r="A88" s="32" t="s">
        <v>81</v>
      </c>
      <c r="B88" s="23">
        <v>3159</v>
      </c>
      <c r="C88" s="23">
        <v>9102</v>
      </c>
      <c r="D88" s="23">
        <v>4609</v>
      </c>
      <c r="E88" s="23">
        <v>4493</v>
      </c>
      <c r="H88" s="32" t="s">
        <v>108</v>
      </c>
      <c r="I88" s="12">
        <v>2093</v>
      </c>
      <c r="J88" s="12">
        <f t="shared" si="1"/>
        <v>5958</v>
      </c>
      <c r="K88" s="12">
        <v>2964</v>
      </c>
      <c r="L88" s="12">
        <v>2994</v>
      </c>
    </row>
    <row r="89" spans="1:14" ht="17.100000000000001" customHeight="1" x14ac:dyDescent="0.15">
      <c r="A89" s="32" t="s">
        <v>82</v>
      </c>
      <c r="B89" s="23">
        <v>971</v>
      </c>
      <c r="C89" s="23">
        <v>3340</v>
      </c>
      <c r="D89" s="23">
        <v>1685</v>
      </c>
      <c r="E89" s="23">
        <v>1655</v>
      </c>
      <c r="H89" s="32" t="s">
        <v>109</v>
      </c>
      <c r="I89" s="12">
        <v>1609</v>
      </c>
      <c r="J89" s="12">
        <f t="shared" si="1"/>
        <v>5228</v>
      </c>
      <c r="K89" s="12">
        <v>2643</v>
      </c>
      <c r="L89" s="12">
        <v>2585</v>
      </c>
    </row>
    <row r="90" spans="1:14" ht="17.100000000000001" customHeight="1" x14ac:dyDescent="0.15">
      <c r="A90" s="32" t="s">
        <v>83</v>
      </c>
      <c r="B90" s="23">
        <v>786</v>
      </c>
      <c r="C90" s="23">
        <v>2731</v>
      </c>
      <c r="D90" s="23">
        <v>1367</v>
      </c>
      <c r="E90" s="23">
        <v>1364</v>
      </c>
      <c r="H90" s="32" t="s">
        <v>81</v>
      </c>
      <c r="I90" s="12">
        <v>3247</v>
      </c>
      <c r="J90" s="12">
        <f t="shared" si="1"/>
        <v>9104</v>
      </c>
      <c r="K90" s="12">
        <v>4624</v>
      </c>
      <c r="L90" s="12">
        <v>4480</v>
      </c>
    </row>
    <row r="91" spans="1:14" ht="17.100000000000001" customHeight="1" x14ac:dyDescent="0.15">
      <c r="A91" s="33" t="s">
        <v>60</v>
      </c>
      <c r="B91" s="23">
        <v>1296</v>
      </c>
      <c r="C91" s="23">
        <v>4004</v>
      </c>
      <c r="D91" s="23">
        <v>2013</v>
      </c>
      <c r="E91" s="23">
        <v>1991</v>
      </c>
      <c r="H91" s="33" t="s">
        <v>82</v>
      </c>
      <c r="I91" s="12">
        <v>1079</v>
      </c>
      <c r="J91" s="12">
        <f t="shared" si="1"/>
        <v>3384</v>
      </c>
      <c r="K91" s="12">
        <v>1701</v>
      </c>
      <c r="L91" s="12">
        <v>1683</v>
      </c>
    </row>
    <row r="92" spans="1:14" ht="17.100000000000001" customHeight="1" x14ac:dyDescent="0.15">
      <c r="A92" s="146" t="s">
        <v>435</v>
      </c>
      <c r="B92" s="146"/>
      <c r="C92" s="24"/>
      <c r="D92" s="24"/>
      <c r="E92" s="24"/>
      <c r="F92" s="24"/>
      <c r="G92" s="24"/>
      <c r="H92" s="32" t="s">
        <v>83</v>
      </c>
      <c r="I92" s="12">
        <v>839</v>
      </c>
      <c r="J92" s="12">
        <f t="shared" si="1"/>
        <v>2797</v>
      </c>
      <c r="K92" s="12">
        <v>1369</v>
      </c>
      <c r="L92" s="12">
        <v>1428</v>
      </c>
      <c r="M92" s="24"/>
      <c r="N92" s="24"/>
    </row>
    <row r="93" spans="1:14" ht="17.100000000000001" customHeight="1" x14ac:dyDescent="0.15">
      <c r="H93" s="33" t="s">
        <v>60</v>
      </c>
      <c r="I93" s="12">
        <v>1216</v>
      </c>
      <c r="J93" s="12">
        <f t="shared" si="1"/>
        <v>3808</v>
      </c>
      <c r="K93" s="12">
        <v>1932</v>
      </c>
      <c r="L93" s="12">
        <v>1876</v>
      </c>
    </row>
    <row r="94" spans="1:14" ht="17.100000000000001" customHeight="1" x14ac:dyDescent="0.15">
      <c r="H94" s="146" t="s">
        <v>435</v>
      </c>
      <c r="I94" s="146"/>
    </row>
    <row r="95" spans="1:14" ht="17.100000000000001" customHeight="1" x14ac:dyDescent="0.15">
      <c r="H95" s="135" t="s">
        <v>91</v>
      </c>
    </row>
    <row r="96" spans="1:14" ht="17.100000000000001" customHeight="1" x14ac:dyDescent="0.15">
      <c r="H96" s="135"/>
    </row>
    <row r="126" customFormat="1" x14ac:dyDescent="0.15"/>
    <row r="127" customFormat="1" x14ac:dyDescent="0.15"/>
    <row r="128" customFormat="1" x14ac:dyDescent="0.15"/>
    <row r="129" customFormat="1" x14ac:dyDescent="0.15"/>
    <row r="130" customFormat="1" x14ac:dyDescent="0.15"/>
    <row r="131" customFormat="1" x14ac:dyDescent="0.15"/>
    <row r="132" customFormat="1" x14ac:dyDescent="0.15"/>
    <row r="133" customFormat="1" x14ac:dyDescent="0.15"/>
    <row r="134" customFormat="1" x14ac:dyDescent="0.15"/>
    <row r="135" customFormat="1" x14ac:dyDescent="0.15"/>
    <row r="136" customFormat="1" x14ac:dyDescent="0.15"/>
    <row r="137" customFormat="1" x14ac:dyDescent="0.15"/>
    <row r="138" customFormat="1" x14ac:dyDescent="0.15"/>
    <row r="139" customFormat="1" x14ac:dyDescent="0.15"/>
    <row r="140" customFormat="1" x14ac:dyDescent="0.15"/>
    <row r="141" customFormat="1" x14ac:dyDescent="0.15"/>
    <row r="142" customFormat="1" x14ac:dyDescent="0.15"/>
    <row r="143" customFormat="1" x14ac:dyDescent="0.15"/>
    <row r="144" customFormat="1" x14ac:dyDescent="0.15"/>
  </sheetData>
  <mergeCells count="27">
    <mergeCell ref="A5:A6"/>
    <mergeCell ref="B5:B6"/>
    <mergeCell ref="A75:A77"/>
    <mergeCell ref="B75:E75"/>
    <mergeCell ref="A92:B92"/>
    <mergeCell ref="C5:C6"/>
    <mergeCell ref="B76:B77"/>
    <mergeCell ref="C76:E76"/>
    <mergeCell ref="D5:F5"/>
    <mergeCell ref="A11:B11"/>
    <mergeCell ref="B42:E42"/>
    <mergeCell ref="B43:B44"/>
    <mergeCell ref="A42:A44"/>
    <mergeCell ref="A39:D39"/>
    <mergeCell ref="C43:E43"/>
    <mergeCell ref="A71:D71"/>
    <mergeCell ref="A62:B62"/>
    <mergeCell ref="H94:I94"/>
    <mergeCell ref="J43:L43"/>
    <mergeCell ref="H42:H44"/>
    <mergeCell ref="J76:L76"/>
    <mergeCell ref="H62:I62"/>
    <mergeCell ref="I76:I77"/>
    <mergeCell ref="H75:H77"/>
    <mergeCell ref="I75:L75"/>
    <mergeCell ref="I42:L42"/>
    <mergeCell ref="I43:I44"/>
  </mergeCells>
  <phoneticPr fontId="3"/>
  <pageMargins left="0.9055118110236221" right="0.78740157480314965" top="0.59055118110236227" bottom="0.39370078740157483" header="0.51181102362204722" footer="0.31496062992125984"/>
  <pageSetup paperSize="9" orientation="landscape" horizontalDpi="300" verticalDpi="300" r:id="rId1"/>
  <headerFooter scaleWithDoc="0" alignWithMargins="0">
    <oddFooter>&amp;C&amp;A</oddFooter>
  </headerFooter>
  <rowBreaks count="2" manualBreakCount="2">
    <brk id="70" max="12" man="1"/>
    <brk id="153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00682-F78D-40A3-B38A-BE459C861D67}">
  <dimension ref="A1:AA437"/>
  <sheetViews>
    <sheetView view="pageBreakPreview" zoomScaleNormal="100" zoomScaleSheetLayoutView="100" workbookViewId="0">
      <selection sqref="A1:B1"/>
    </sheetView>
  </sheetViews>
  <sheetFormatPr defaultRowHeight="13.5" x14ac:dyDescent="0.15"/>
  <cols>
    <col min="1" max="1" width="11.625" style="176" customWidth="1"/>
    <col min="2" max="24" width="6.75" style="176" customWidth="1"/>
    <col min="25" max="16384" width="9" style="176"/>
  </cols>
  <sheetData>
    <row r="1" spans="1:24" ht="20.25" customHeight="1" thickBot="1" x14ac:dyDescent="0.25">
      <c r="A1" s="233" t="s">
        <v>89</v>
      </c>
      <c r="B1" s="233"/>
    </row>
    <row r="2" spans="1:24" ht="20.25" customHeight="1" x14ac:dyDescent="0.15">
      <c r="A2" s="234"/>
      <c r="B2" s="235" t="s">
        <v>17</v>
      </c>
      <c r="C2" s="236"/>
      <c r="D2" s="236"/>
      <c r="E2" s="236"/>
      <c r="F2" s="236"/>
      <c r="G2" s="236"/>
      <c r="H2" s="236"/>
      <c r="I2" s="236"/>
      <c r="J2" s="237"/>
      <c r="K2" s="235" t="s">
        <v>18</v>
      </c>
      <c r="L2" s="236"/>
      <c r="M2" s="236"/>
      <c r="N2" s="236"/>
      <c r="O2" s="236"/>
      <c r="P2" s="236"/>
      <c r="Q2" s="236"/>
      <c r="R2" s="236"/>
      <c r="S2" s="237"/>
      <c r="T2" s="238" t="s">
        <v>19</v>
      </c>
      <c r="U2" s="239"/>
      <c r="V2" s="239"/>
      <c r="W2" s="234"/>
      <c r="X2" s="240"/>
    </row>
    <row r="3" spans="1:24" ht="20.25" customHeight="1" x14ac:dyDescent="0.15">
      <c r="A3" s="241" t="s">
        <v>20</v>
      </c>
      <c r="B3" s="242" t="s">
        <v>21</v>
      </c>
      <c r="C3" s="243"/>
      <c r="D3" s="243"/>
      <c r="E3" s="243" t="s">
        <v>22</v>
      </c>
      <c r="F3" s="243"/>
      <c r="G3" s="243"/>
      <c r="H3" s="243" t="s">
        <v>43</v>
      </c>
      <c r="I3" s="243"/>
      <c r="J3" s="244"/>
      <c r="K3" s="242" t="s">
        <v>23</v>
      </c>
      <c r="L3" s="243"/>
      <c r="M3" s="243"/>
      <c r="N3" s="243" t="s">
        <v>24</v>
      </c>
      <c r="O3" s="243"/>
      <c r="P3" s="243"/>
      <c r="Q3" s="243" t="s">
        <v>44</v>
      </c>
      <c r="R3" s="243"/>
      <c r="S3" s="244"/>
      <c r="T3" s="245"/>
      <c r="U3" s="246"/>
      <c r="V3" s="246"/>
      <c r="W3" s="241" t="s">
        <v>25</v>
      </c>
      <c r="X3" s="247" t="s">
        <v>26</v>
      </c>
    </row>
    <row r="4" spans="1:24" ht="20.25" customHeight="1" thickBot="1" x14ac:dyDescent="0.2">
      <c r="A4" s="248"/>
      <c r="B4" s="249" t="s">
        <v>4</v>
      </c>
      <c r="C4" s="250" t="s">
        <v>5</v>
      </c>
      <c r="D4" s="250" t="s">
        <v>6</v>
      </c>
      <c r="E4" s="250" t="s">
        <v>4</v>
      </c>
      <c r="F4" s="250" t="s">
        <v>5</v>
      </c>
      <c r="G4" s="250" t="s">
        <v>6</v>
      </c>
      <c r="H4" s="250" t="s">
        <v>4</v>
      </c>
      <c r="I4" s="250" t="s">
        <v>5</v>
      </c>
      <c r="J4" s="251" t="s">
        <v>6</v>
      </c>
      <c r="K4" s="249" t="s">
        <v>4</v>
      </c>
      <c r="L4" s="250" t="s">
        <v>27</v>
      </c>
      <c r="M4" s="250" t="s">
        <v>28</v>
      </c>
      <c r="N4" s="250" t="s">
        <v>4</v>
      </c>
      <c r="O4" s="250" t="s">
        <v>27</v>
      </c>
      <c r="P4" s="250" t="s">
        <v>28</v>
      </c>
      <c r="Q4" s="250" t="s">
        <v>4</v>
      </c>
      <c r="R4" s="250" t="s">
        <v>27</v>
      </c>
      <c r="S4" s="251" t="s">
        <v>28</v>
      </c>
      <c r="T4" s="252" t="s">
        <v>4</v>
      </c>
      <c r="U4" s="253" t="s">
        <v>5</v>
      </c>
      <c r="V4" s="254" t="s">
        <v>6</v>
      </c>
      <c r="W4" s="248"/>
      <c r="X4" s="255"/>
    </row>
    <row r="5" spans="1:24" ht="20.25" customHeight="1" x14ac:dyDescent="0.15">
      <c r="A5" s="245" t="s">
        <v>56</v>
      </c>
      <c r="B5" s="256">
        <v>59</v>
      </c>
      <c r="C5" s="257">
        <v>30</v>
      </c>
      <c r="D5" s="257">
        <v>29</v>
      </c>
      <c r="E5" s="257">
        <v>40</v>
      </c>
      <c r="F5" s="257">
        <v>19</v>
      </c>
      <c r="G5" s="257">
        <v>21</v>
      </c>
      <c r="H5" s="258">
        <v>19</v>
      </c>
      <c r="I5" s="257">
        <v>11</v>
      </c>
      <c r="J5" s="257">
        <v>8</v>
      </c>
      <c r="K5" s="256">
        <v>165</v>
      </c>
      <c r="L5" s="257"/>
      <c r="M5" s="257"/>
      <c r="N5" s="257">
        <v>169</v>
      </c>
      <c r="O5" s="257"/>
      <c r="P5" s="257"/>
      <c r="Q5" s="257">
        <v>-4</v>
      </c>
      <c r="R5" s="257"/>
      <c r="S5" s="257"/>
      <c r="T5" s="256">
        <v>15</v>
      </c>
      <c r="U5" s="257"/>
      <c r="V5" s="259"/>
      <c r="W5" s="256">
        <v>24</v>
      </c>
      <c r="X5" s="260">
        <v>3</v>
      </c>
    </row>
    <row r="6" spans="1:24" ht="20.25" customHeight="1" x14ac:dyDescent="0.15">
      <c r="A6" s="261" t="s">
        <v>29</v>
      </c>
      <c r="B6" s="262">
        <v>40</v>
      </c>
      <c r="C6" s="263">
        <v>26</v>
      </c>
      <c r="D6" s="263">
        <v>14</v>
      </c>
      <c r="E6" s="263">
        <v>37</v>
      </c>
      <c r="F6" s="263">
        <v>20</v>
      </c>
      <c r="G6" s="263">
        <v>17</v>
      </c>
      <c r="H6" s="264">
        <v>3</v>
      </c>
      <c r="I6" s="263">
        <v>6</v>
      </c>
      <c r="J6" s="263">
        <v>-3</v>
      </c>
      <c r="K6" s="262">
        <v>207</v>
      </c>
      <c r="L6" s="263"/>
      <c r="M6" s="263"/>
      <c r="N6" s="263">
        <v>186</v>
      </c>
      <c r="O6" s="263"/>
      <c r="P6" s="263"/>
      <c r="Q6" s="263">
        <v>21</v>
      </c>
      <c r="R6" s="263"/>
      <c r="S6" s="263"/>
      <c r="T6" s="262">
        <v>24</v>
      </c>
      <c r="U6" s="263"/>
      <c r="V6" s="265"/>
      <c r="W6" s="262">
        <v>36</v>
      </c>
      <c r="X6" s="266">
        <v>3</v>
      </c>
    </row>
    <row r="7" spans="1:24" ht="20.25" customHeight="1" x14ac:dyDescent="0.15">
      <c r="A7" s="261" t="s">
        <v>30</v>
      </c>
      <c r="B7" s="262">
        <v>65</v>
      </c>
      <c r="C7" s="263">
        <v>32</v>
      </c>
      <c r="D7" s="263">
        <v>33</v>
      </c>
      <c r="E7" s="263">
        <v>48</v>
      </c>
      <c r="F7" s="263">
        <v>27</v>
      </c>
      <c r="G7" s="263">
        <v>21</v>
      </c>
      <c r="H7" s="264">
        <v>17</v>
      </c>
      <c r="I7" s="263">
        <v>5</v>
      </c>
      <c r="J7" s="263">
        <v>12</v>
      </c>
      <c r="K7" s="262">
        <v>627</v>
      </c>
      <c r="L7" s="263"/>
      <c r="M7" s="263"/>
      <c r="N7" s="263">
        <v>583</v>
      </c>
      <c r="O7" s="263"/>
      <c r="P7" s="263"/>
      <c r="Q7" s="263">
        <v>44</v>
      </c>
      <c r="R7" s="263"/>
      <c r="S7" s="263"/>
      <c r="T7" s="262">
        <v>61</v>
      </c>
      <c r="U7" s="263"/>
      <c r="V7" s="265"/>
      <c r="W7" s="262">
        <v>42</v>
      </c>
      <c r="X7" s="266">
        <v>14</v>
      </c>
    </row>
    <row r="8" spans="1:24" ht="20.25" customHeight="1" x14ac:dyDescent="0.15">
      <c r="A8" s="261" t="s">
        <v>31</v>
      </c>
      <c r="B8" s="262">
        <v>73</v>
      </c>
      <c r="C8" s="263">
        <v>36</v>
      </c>
      <c r="D8" s="263">
        <v>37</v>
      </c>
      <c r="E8" s="263">
        <v>50</v>
      </c>
      <c r="F8" s="263">
        <v>27</v>
      </c>
      <c r="G8" s="263">
        <v>23</v>
      </c>
      <c r="H8" s="264">
        <v>23</v>
      </c>
      <c r="I8" s="263">
        <v>9</v>
      </c>
      <c r="J8" s="263">
        <v>14</v>
      </c>
      <c r="K8" s="262">
        <v>377</v>
      </c>
      <c r="L8" s="263"/>
      <c r="M8" s="263"/>
      <c r="N8" s="263">
        <v>356</v>
      </c>
      <c r="O8" s="263"/>
      <c r="P8" s="263"/>
      <c r="Q8" s="263">
        <v>21</v>
      </c>
      <c r="R8" s="263"/>
      <c r="S8" s="263"/>
      <c r="T8" s="262">
        <v>44</v>
      </c>
      <c r="U8" s="263"/>
      <c r="V8" s="265"/>
      <c r="W8" s="262">
        <v>44</v>
      </c>
      <c r="X8" s="266">
        <v>6</v>
      </c>
    </row>
    <row r="9" spans="1:24" ht="20.25" customHeight="1" x14ac:dyDescent="0.15">
      <c r="A9" s="261" t="s">
        <v>32</v>
      </c>
      <c r="B9" s="262">
        <v>84</v>
      </c>
      <c r="C9" s="263">
        <v>48</v>
      </c>
      <c r="D9" s="263">
        <v>36</v>
      </c>
      <c r="E9" s="263">
        <v>50</v>
      </c>
      <c r="F9" s="263">
        <v>26</v>
      </c>
      <c r="G9" s="263">
        <v>24</v>
      </c>
      <c r="H9" s="264">
        <v>34</v>
      </c>
      <c r="I9" s="263">
        <v>22</v>
      </c>
      <c r="J9" s="263">
        <v>12</v>
      </c>
      <c r="K9" s="262">
        <v>290</v>
      </c>
      <c r="L9" s="263"/>
      <c r="M9" s="263"/>
      <c r="N9" s="263">
        <v>263</v>
      </c>
      <c r="O9" s="263"/>
      <c r="P9" s="263"/>
      <c r="Q9" s="263">
        <v>27</v>
      </c>
      <c r="R9" s="263"/>
      <c r="S9" s="263"/>
      <c r="T9" s="262">
        <v>61</v>
      </c>
      <c r="U9" s="263"/>
      <c r="V9" s="265"/>
      <c r="W9" s="262">
        <v>48</v>
      </c>
      <c r="X9" s="266">
        <v>16</v>
      </c>
    </row>
    <row r="10" spans="1:24" ht="20.25" customHeight="1" x14ac:dyDescent="0.15">
      <c r="A10" s="261" t="s">
        <v>33</v>
      </c>
      <c r="B10" s="262">
        <v>62</v>
      </c>
      <c r="C10" s="263">
        <v>28</v>
      </c>
      <c r="D10" s="263">
        <v>34</v>
      </c>
      <c r="E10" s="263">
        <v>37</v>
      </c>
      <c r="F10" s="263">
        <v>19</v>
      </c>
      <c r="G10" s="263">
        <v>18</v>
      </c>
      <c r="H10" s="264">
        <v>25</v>
      </c>
      <c r="I10" s="263">
        <v>9</v>
      </c>
      <c r="J10" s="263">
        <v>16</v>
      </c>
      <c r="K10" s="262">
        <v>252</v>
      </c>
      <c r="L10" s="263"/>
      <c r="M10" s="263"/>
      <c r="N10" s="263">
        <v>204</v>
      </c>
      <c r="O10" s="263"/>
      <c r="P10" s="263"/>
      <c r="Q10" s="263">
        <v>48</v>
      </c>
      <c r="R10" s="263"/>
      <c r="S10" s="263"/>
      <c r="T10" s="262">
        <v>73</v>
      </c>
      <c r="U10" s="263"/>
      <c r="V10" s="265"/>
      <c r="W10" s="262">
        <v>31</v>
      </c>
      <c r="X10" s="266">
        <v>14</v>
      </c>
    </row>
    <row r="11" spans="1:24" ht="20.25" customHeight="1" x14ac:dyDescent="0.15">
      <c r="A11" s="261" t="s">
        <v>34</v>
      </c>
      <c r="B11" s="262">
        <v>79</v>
      </c>
      <c r="C11" s="263">
        <v>35</v>
      </c>
      <c r="D11" s="263">
        <v>44</v>
      </c>
      <c r="E11" s="263">
        <v>39</v>
      </c>
      <c r="F11" s="263">
        <v>23</v>
      </c>
      <c r="G11" s="263">
        <v>16</v>
      </c>
      <c r="H11" s="264">
        <v>40</v>
      </c>
      <c r="I11" s="263">
        <v>12</v>
      </c>
      <c r="J11" s="263">
        <v>28</v>
      </c>
      <c r="K11" s="262">
        <v>236</v>
      </c>
      <c r="L11" s="263"/>
      <c r="M11" s="263"/>
      <c r="N11" s="263">
        <v>207</v>
      </c>
      <c r="O11" s="263"/>
      <c r="P11" s="263"/>
      <c r="Q11" s="263">
        <v>29</v>
      </c>
      <c r="R11" s="263"/>
      <c r="S11" s="263"/>
      <c r="T11" s="262">
        <v>69</v>
      </c>
      <c r="U11" s="263"/>
      <c r="V11" s="265"/>
      <c r="W11" s="262">
        <v>46</v>
      </c>
      <c r="X11" s="266">
        <v>13</v>
      </c>
    </row>
    <row r="12" spans="1:24" ht="20.25" customHeight="1" x14ac:dyDescent="0.15">
      <c r="A12" s="261" t="s">
        <v>35</v>
      </c>
      <c r="B12" s="262">
        <v>85</v>
      </c>
      <c r="C12" s="263">
        <v>51</v>
      </c>
      <c r="D12" s="263">
        <v>34</v>
      </c>
      <c r="E12" s="263">
        <v>54</v>
      </c>
      <c r="F12" s="263">
        <v>32</v>
      </c>
      <c r="G12" s="263">
        <v>22</v>
      </c>
      <c r="H12" s="264">
        <v>31</v>
      </c>
      <c r="I12" s="263">
        <v>19</v>
      </c>
      <c r="J12" s="263">
        <v>12</v>
      </c>
      <c r="K12" s="262">
        <v>261</v>
      </c>
      <c r="L12" s="263"/>
      <c r="M12" s="263"/>
      <c r="N12" s="263">
        <v>247</v>
      </c>
      <c r="O12" s="263"/>
      <c r="P12" s="263"/>
      <c r="Q12" s="263">
        <v>14</v>
      </c>
      <c r="R12" s="263"/>
      <c r="S12" s="263"/>
      <c r="T12" s="262">
        <v>45</v>
      </c>
      <c r="U12" s="263"/>
      <c r="V12" s="265"/>
      <c r="W12" s="262">
        <v>39</v>
      </c>
      <c r="X12" s="266">
        <v>13</v>
      </c>
    </row>
    <row r="13" spans="1:24" ht="20.25" customHeight="1" x14ac:dyDescent="0.15">
      <c r="A13" s="261" t="s">
        <v>36</v>
      </c>
      <c r="B13" s="262">
        <v>87</v>
      </c>
      <c r="C13" s="263">
        <v>47</v>
      </c>
      <c r="D13" s="263">
        <v>40</v>
      </c>
      <c r="E13" s="263">
        <v>32</v>
      </c>
      <c r="F13" s="263">
        <v>13</v>
      </c>
      <c r="G13" s="263">
        <v>19</v>
      </c>
      <c r="H13" s="264">
        <v>55</v>
      </c>
      <c r="I13" s="263">
        <v>34</v>
      </c>
      <c r="J13" s="263">
        <v>21</v>
      </c>
      <c r="K13" s="262">
        <v>238</v>
      </c>
      <c r="L13" s="263"/>
      <c r="M13" s="263"/>
      <c r="N13" s="263">
        <v>250</v>
      </c>
      <c r="O13" s="263"/>
      <c r="P13" s="263"/>
      <c r="Q13" s="263">
        <v>-12</v>
      </c>
      <c r="R13" s="263"/>
      <c r="S13" s="263"/>
      <c r="T13" s="262">
        <v>43</v>
      </c>
      <c r="U13" s="263"/>
      <c r="V13" s="265"/>
      <c r="W13" s="262">
        <v>28</v>
      </c>
      <c r="X13" s="266">
        <v>16</v>
      </c>
    </row>
    <row r="14" spans="1:24" ht="20.25" customHeight="1" x14ac:dyDescent="0.15">
      <c r="A14" s="261" t="s">
        <v>37</v>
      </c>
      <c r="B14" s="262">
        <v>60</v>
      </c>
      <c r="C14" s="263">
        <v>25</v>
      </c>
      <c r="D14" s="263">
        <v>35</v>
      </c>
      <c r="E14" s="263">
        <v>46</v>
      </c>
      <c r="F14" s="263">
        <v>27</v>
      </c>
      <c r="G14" s="263">
        <v>19</v>
      </c>
      <c r="H14" s="264">
        <v>14</v>
      </c>
      <c r="I14" s="263">
        <v>-2</v>
      </c>
      <c r="J14" s="263">
        <v>16</v>
      </c>
      <c r="K14" s="262">
        <v>316</v>
      </c>
      <c r="L14" s="263"/>
      <c r="M14" s="263"/>
      <c r="N14" s="263">
        <v>250</v>
      </c>
      <c r="O14" s="263"/>
      <c r="P14" s="263"/>
      <c r="Q14" s="263">
        <v>66</v>
      </c>
      <c r="R14" s="263"/>
      <c r="S14" s="263"/>
      <c r="T14" s="262">
        <v>80</v>
      </c>
      <c r="U14" s="263"/>
      <c r="V14" s="265"/>
      <c r="W14" s="262">
        <v>56</v>
      </c>
      <c r="X14" s="266">
        <v>9</v>
      </c>
    </row>
    <row r="15" spans="1:24" ht="20.25" customHeight="1" x14ac:dyDescent="0.15">
      <c r="A15" s="261" t="s">
        <v>38</v>
      </c>
      <c r="B15" s="262">
        <v>61</v>
      </c>
      <c r="C15" s="263">
        <v>32</v>
      </c>
      <c r="D15" s="263">
        <v>29</v>
      </c>
      <c r="E15" s="263">
        <v>51</v>
      </c>
      <c r="F15" s="263">
        <v>30</v>
      </c>
      <c r="G15" s="263">
        <v>21</v>
      </c>
      <c r="H15" s="264">
        <v>10</v>
      </c>
      <c r="I15" s="263">
        <v>2</v>
      </c>
      <c r="J15" s="263">
        <v>8</v>
      </c>
      <c r="K15" s="262">
        <v>251</v>
      </c>
      <c r="L15" s="263"/>
      <c r="M15" s="263"/>
      <c r="N15" s="263">
        <v>242</v>
      </c>
      <c r="O15" s="263"/>
      <c r="P15" s="263"/>
      <c r="Q15" s="263">
        <v>9</v>
      </c>
      <c r="R15" s="263"/>
      <c r="S15" s="263"/>
      <c r="T15" s="262">
        <v>19</v>
      </c>
      <c r="U15" s="263"/>
      <c r="V15" s="265"/>
      <c r="W15" s="262">
        <v>64</v>
      </c>
      <c r="X15" s="266">
        <v>13</v>
      </c>
    </row>
    <row r="16" spans="1:24" ht="20.25" customHeight="1" thickBot="1" x14ac:dyDescent="0.2">
      <c r="A16" s="267" t="s">
        <v>39</v>
      </c>
      <c r="B16" s="268">
        <v>54</v>
      </c>
      <c r="C16" s="269">
        <v>29</v>
      </c>
      <c r="D16" s="269">
        <v>25</v>
      </c>
      <c r="E16" s="269">
        <v>50</v>
      </c>
      <c r="F16" s="269">
        <v>28</v>
      </c>
      <c r="G16" s="269">
        <v>22</v>
      </c>
      <c r="H16" s="270">
        <v>4</v>
      </c>
      <c r="I16" s="269">
        <v>1</v>
      </c>
      <c r="J16" s="269">
        <v>3</v>
      </c>
      <c r="K16" s="268">
        <v>187</v>
      </c>
      <c r="L16" s="269"/>
      <c r="M16" s="269"/>
      <c r="N16" s="269">
        <v>246</v>
      </c>
      <c r="O16" s="269"/>
      <c r="P16" s="269"/>
      <c r="Q16" s="269">
        <v>-59</v>
      </c>
      <c r="R16" s="269"/>
      <c r="S16" s="269"/>
      <c r="T16" s="268">
        <v>-55</v>
      </c>
      <c r="U16" s="269"/>
      <c r="V16" s="271"/>
      <c r="W16" s="268">
        <v>48</v>
      </c>
      <c r="X16" s="272">
        <v>12</v>
      </c>
    </row>
    <row r="17" spans="1:24" ht="20.25" customHeight="1" thickBot="1" x14ac:dyDescent="0.2">
      <c r="A17" s="273" t="s">
        <v>40</v>
      </c>
      <c r="B17" s="274">
        <v>809</v>
      </c>
      <c r="C17" s="275">
        <v>419</v>
      </c>
      <c r="D17" s="275">
        <v>390</v>
      </c>
      <c r="E17" s="275">
        <v>534</v>
      </c>
      <c r="F17" s="275">
        <v>291</v>
      </c>
      <c r="G17" s="275">
        <v>243</v>
      </c>
      <c r="H17" s="275">
        <v>275</v>
      </c>
      <c r="I17" s="275">
        <v>128</v>
      </c>
      <c r="J17" s="276">
        <v>147</v>
      </c>
      <c r="K17" s="277">
        <v>3407</v>
      </c>
      <c r="L17" s="278"/>
      <c r="M17" s="278"/>
      <c r="N17" s="278">
        <v>3203</v>
      </c>
      <c r="O17" s="278"/>
      <c r="P17" s="275"/>
      <c r="Q17" s="275">
        <v>204</v>
      </c>
      <c r="R17" s="275"/>
      <c r="S17" s="276"/>
      <c r="T17" s="275">
        <v>479</v>
      </c>
      <c r="U17" s="275"/>
      <c r="V17" s="279"/>
      <c r="W17" s="280">
        <v>506</v>
      </c>
      <c r="X17" s="276">
        <v>132</v>
      </c>
    </row>
    <row r="18" spans="1:24" ht="13.5" customHeight="1" x14ac:dyDescent="0.15">
      <c r="A18" s="232" t="s">
        <v>434</v>
      </c>
      <c r="C18" s="176" t="s">
        <v>54</v>
      </c>
      <c r="F18" s="176" t="s">
        <v>451</v>
      </c>
      <c r="K18" s="281"/>
      <c r="L18" s="281"/>
      <c r="M18" s="281"/>
      <c r="N18" s="281"/>
      <c r="O18" s="281"/>
    </row>
    <row r="19" spans="1:24" ht="13.5" customHeight="1" x14ac:dyDescent="0.15">
      <c r="A19" s="232"/>
      <c r="K19" s="281"/>
      <c r="L19" s="281"/>
      <c r="M19" s="281"/>
      <c r="N19" s="281"/>
      <c r="O19" s="281"/>
    </row>
    <row r="20" spans="1:24" ht="13.5" customHeight="1" thickBot="1" x14ac:dyDescent="0.2">
      <c r="A20" s="232"/>
      <c r="K20" s="281"/>
      <c r="L20" s="281"/>
      <c r="M20" s="281"/>
      <c r="N20" s="281"/>
      <c r="O20" s="281"/>
    </row>
    <row r="21" spans="1:24" ht="20.25" customHeight="1" x14ac:dyDescent="0.15">
      <c r="A21" s="234"/>
      <c r="B21" s="235" t="s">
        <v>17</v>
      </c>
      <c r="C21" s="236"/>
      <c r="D21" s="236"/>
      <c r="E21" s="236"/>
      <c r="F21" s="236"/>
      <c r="G21" s="236"/>
      <c r="H21" s="236"/>
      <c r="I21" s="236"/>
      <c r="J21" s="282"/>
      <c r="K21" s="235" t="s">
        <v>18</v>
      </c>
      <c r="L21" s="236"/>
      <c r="M21" s="236"/>
      <c r="N21" s="236"/>
      <c r="O21" s="236"/>
      <c r="P21" s="236"/>
      <c r="Q21" s="236"/>
      <c r="R21" s="236"/>
      <c r="S21" s="237"/>
      <c r="T21" s="239" t="s">
        <v>19</v>
      </c>
      <c r="U21" s="239"/>
      <c r="V21" s="239"/>
      <c r="W21" s="234"/>
      <c r="X21" s="240"/>
    </row>
    <row r="22" spans="1:24" ht="20.25" customHeight="1" x14ac:dyDescent="0.15">
      <c r="A22" s="241" t="s">
        <v>20</v>
      </c>
      <c r="B22" s="242" t="s">
        <v>21</v>
      </c>
      <c r="C22" s="243"/>
      <c r="D22" s="243"/>
      <c r="E22" s="243" t="s">
        <v>22</v>
      </c>
      <c r="F22" s="243"/>
      <c r="G22" s="243"/>
      <c r="H22" s="243" t="s">
        <v>43</v>
      </c>
      <c r="I22" s="243"/>
      <c r="J22" s="183"/>
      <c r="K22" s="242" t="s">
        <v>23</v>
      </c>
      <c r="L22" s="243"/>
      <c r="M22" s="243"/>
      <c r="N22" s="243" t="s">
        <v>24</v>
      </c>
      <c r="O22" s="243"/>
      <c r="P22" s="243"/>
      <c r="Q22" s="243" t="s">
        <v>44</v>
      </c>
      <c r="R22" s="243"/>
      <c r="S22" s="244"/>
      <c r="T22" s="246"/>
      <c r="U22" s="246"/>
      <c r="V22" s="246"/>
      <c r="W22" s="241" t="s">
        <v>25</v>
      </c>
      <c r="X22" s="247" t="s">
        <v>26</v>
      </c>
    </row>
    <row r="23" spans="1:24" ht="20.25" customHeight="1" thickBot="1" x14ac:dyDescent="0.2">
      <c r="A23" s="248"/>
      <c r="B23" s="249" t="s">
        <v>4</v>
      </c>
      <c r="C23" s="250" t="s">
        <v>5</v>
      </c>
      <c r="D23" s="250" t="s">
        <v>6</v>
      </c>
      <c r="E23" s="250" t="s">
        <v>4</v>
      </c>
      <c r="F23" s="250" t="s">
        <v>5</v>
      </c>
      <c r="G23" s="250" t="s">
        <v>6</v>
      </c>
      <c r="H23" s="250" t="s">
        <v>4</v>
      </c>
      <c r="I23" s="250" t="s">
        <v>5</v>
      </c>
      <c r="J23" s="283" t="s">
        <v>6</v>
      </c>
      <c r="K23" s="249" t="s">
        <v>4</v>
      </c>
      <c r="L23" s="250" t="s">
        <v>27</v>
      </c>
      <c r="M23" s="250" t="s">
        <v>28</v>
      </c>
      <c r="N23" s="250" t="s">
        <v>4</v>
      </c>
      <c r="O23" s="250" t="s">
        <v>27</v>
      </c>
      <c r="P23" s="250" t="s">
        <v>28</v>
      </c>
      <c r="Q23" s="250" t="s">
        <v>4</v>
      </c>
      <c r="R23" s="250" t="s">
        <v>27</v>
      </c>
      <c r="S23" s="251" t="s">
        <v>28</v>
      </c>
      <c r="T23" s="284" t="s">
        <v>4</v>
      </c>
      <c r="U23" s="253" t="s">
        <v>5</v>
      </c>
      <c r="V23" s="254" t="s">
        <v>6</v>
      </c>
      <c r="W23" s="248"/>
      <c r="X23" s="255"/>
    </row>
    <row r="24" spans="1:24" ht="20.25" customHeight="1" thickBot="1" x14ac:dyDescent="0.2">
      <c r="A24" s="285" t="s">
        <v>58</v>
      </c>
      <c r="B24" s="286">
        <v>67</v>
      </c>
      <c r="C24" s="287">
        <v>34</v>
      </c>
      <c r="D24" s="287">
        <v>33</v>
      </c>
      <c r="E24" s="287">
        <v>70</v>
      </c>
      <c r="F24" s="287">
        <v>36</v>
      </c>
      <c r="G24" s="287">
        <v>34</v>
      </c>
      <c r="H24" s="287">
        <v>-3</v>
      </c>
      <c r="I24" s="287">
        <v>-2</v>
      </c>
      <c r="J24" s="288">
        <v>-1</v>
      </c>
      <c r="K24" s="286">
        <v>224</v>
      </c>
      <c r="L24" s="287">
        <v>149</v>
      </c>
      <c r="M24" s="287">
        <v>75</v>
      </c>
      <c r="N24" s="287">
        <v>215</v>
      </c>
      <c r="O24" s="287">
        <v>153</v>
      </c>
      <c r="P24" s="287">
        <v>62</v>
      </c>
      <c r="Q24" s="287">
        <v>9</v>
      </c>
      <c r="R24" s="287">
        <v>-4</v>
      </c>
      <c r="S24" s="255">
        <v>13</v>
      </c>
      <c r="T24" s="289">
        <v>6</v>
      </c>
      <c r="U24" s="287">
        <v>2</v>
      </c>
      <c r="V24" s="288">
        <v>4</v>
      </c>
      <c r="W24" s="286">
        <v>33</v>
      </c>
      <c r="X24" s="255">
        <v>16</v>
      </c>
    </row>
    <row r="25" spans="1:24" ht="20.25" customHeight="1" x14ac:dyDescent="0.15">
      <c r="A25" s="290" t="s">
        <v>29</v>
      </c>
      <c r="B25" s="256">
        <v>57</v>
      </c>
      <c r="C25" s="257">
        <v>31</v>
      </c>
      <c r="D25" s="257">
        <v>26</v>
      </c>
      <c r="E25" s="257">
        <v>42</v>
      </c>
      <c r="F25" s="257">
        <v>26</v>
      </c>
      <c r="G25" s="257">
        <v>16</v>
      </c>
      <c r="H25" s="257">
        <v>15</v>
      </c>
      <c r="I25" s="257">
        <v>5</v>
      </c>
      <c r="J25" s="259">
        <v>10</v>
      </c>
      <c r="K25" s="256">
        <v>282</v>
      </c>
      <c r="L25" s="257">
        <v>165</v>
      </c>
      <c r="M25" s="257">
        <v>117</v>
      </c>
      <c r="N25" s="257">
        <v>254</v>
      </c>
      <c r="O25" s="257">
        <v>154</v>
      </c>
      <c r="P25" s="257">
        <v>100</v>
      </c>
      <c r="Q25" s="257">
        <v>28</v>
      </c>
      <c r="R25" s="257">
        <v>11</v>
      </c>
      <c r="S25" s="260">
        <v>17</v>
      </c>
      <c r="T25" s="258">
        <v>43</v>
      </c>
      <c r="U25" s="257">
        <v>35</v>
      </c>
      <c r="V25" s="259">
        <v>8</v>
      </c>
      <c r="W25" s="256">
        <v>62</v>
      </c>
      <c r="X25" s="260">
        <v>12</v>
      </c>
    </row>
    <row r="26" spans="1:24" ht="20.25" customHeight="1" x14ac:dyDescent="0.15">
      <c r="A26" s="261" t="s">
        <v>30</v>
      </c>
      <c r="B26" s="262">
        <v>67</v>
      </c>
      <c r="C26" s="263">
        <v>41</v>
      </c>
      <c r="D26" s="263">
        <v>26</v>
      </c>
      <c r="E26" s="263">
        <v>64</v>
      </c>
      <c r="F26" s="263">
        <v>35</v>
      </c>
      <c r="G26" s="263">
        <v>29</v>
      </c>
      <c r="H26" s="263">
        <v>3</v>
      </c>
      <c r="I26" s="263">
        <v>6</v>
      </c>
      <c r="J26" s="265">
        <v>-3</v>
      </c>
      <c r="K26" s="262">
        <v>552</v>
      </c>
      <c r="L26" s="263">
        <v>339</v>
      </c>
      <c r="M26" s="263">
        <v>213</v>
      </c>
      <c r="N26" s="263">
        <v>599</v>
      </c>
      <c r="O26" s="263">
        <v>306</v>
      </c>
      <c r="P26" s="263">
        <v>293</v>
      </c>
      <c r="Q26" s="263">
        <v>-47</v>
      </c>
      <c r="R26" s="263">
        <v>33</v>
      </c>
      <c r="S26" s="266">
        <v>-80</v>
      </c>
      <c r="T26" s="264">
        <v>-44</v>
      </c>
      <c r="U26" s="263">
        <v>-5</v>
      </c>
      <c r="V26" s="265">
        <v>-39</v>
      </c>
      <c r="W26" s="262">
        <v>49</v>
      </c>
      <c r="X26" s="266">
        <v>16</v>
      </c>
    </row>
    <row r="27" spans="1:24" ht="20.25" customHeight="1" x14ac:dyDescent="0.15">
      <c r="A27" s="261" t="s">
        <v>31</v>
      </c>
      <c r="B27" s="262">
        <v>64</v>
      </c>
      <c r="C27" s="263">
        <v>36</v>
      </c>
      <c r="D27" s="263">
        <v>28</v>
      </c>
      <c r="E27" s="263">
        <v>49</v>
      </c>
      <c r="F27" s="263">
        <v>25</v>
      </c>
      <c r="G27" s="263">
        <v>24</v>
      </c>
      <c r="H27" s="263">
        <v>15</v>
      </c>
      <c r="I27" s="263">
        <v>11</v>
      </c>
      <c r="J27" s="265">
        <v>4</v>
      </c>
      <c r="K27" s="262">
        <v>411</v>
      </c>
      <c r="L27" s="263">
        <v>243</v>
      </c>
      <c r="M27" s="263">
        <v>168</v>
      </c>
      <c r="N27" s="263">
        <v>385</v>
      </c>
      <c r="O27" s="263">
        <v>194</v>
      </c>
      <c r="P27" s="263">
        <v>191</v>
      </c>
      <c r="Q27" s="263">
        <v>26</v>
      </c>
      <c r="R27" s="263">
        <v>49</v>
      </c>
      <c r="S27" s="266">
        <v>-23</v>
      </c>
      <c r="T27" s="264">
        <v>41</v>
      </c>
      <c r="U27" s="263">
        <v>25</v>
      </c>
      <c r="V27" s="265">
        <v>16</v>
      </c>
      <c r="W27" s="262">
        <v>49</v>
      </c>
      <c r="X27" s="266">
        <v>8</v>
      </c>
    </row>
    <row r="28" spans="1:24" ht="20.25" customHeight="1" x14ac:dyDescent="0.15">
      <c r="A28" s="261" t="s">
        <v>32</v>
      </c>
      <c r="B28" s="262">
        <v>104</v>
      </c>
      <c r="C28" s="263">
        <v>50</v>
      </c>
      <c r="D28" s="263">
        <v>54</v>
      </c>
      <c r="E28" s="263">
        <v>48</v>
      </c>
      <c r="F28" s="263">
        <v>25</v>
      </c>
      <c r="G28" s="263">
        <v>23</v>
      </c>
      <c r="H28" s="263">
        <v>56</v>
      </c>
      <c r="I28" s="263">
        <v>25</v>
      </c>
      <c r="J28" s="265">
        <v>31</v>
      </c>
      <c r="K28" s="262">
        <v>289</v>
      </c>
      <c r="L28" s="263">
        <v>166</v>
      </c>
      <c r="M28" s="263">
        <v>123</v>
      </c>
      <c r="N28" s="263">
        <v>207</v>
      </c>
      <c r="O28" s="263">
        <v>130</v>
      </c>
      <c r="P28" s="263">
        <v>77</v>
      </c>
      <c r="Q28" s="263">
        <v>82</v>
      </c>
      <c r="R28" s="263">
        <v>36</v>
      </c>
      <c r="S28" s="266">
        <v>46</v>
      </c>
      <c r="T28" s="264">
        <v>138</v>
      </c>
      <c r="U28" s="263">
        <v>87</v>
      </c>
      <c r="V28" s="265">
        <v>51</v>
      </c>
      <c r="W28" s="262">
        <v>50</v>
      </c>
      <c r="X28" s="266">
        <v>9</v>
      </c>
    </row>
    <row r="29" spans="1:24" ht="20.25" customHeight="1" x14ac:dyDescent="0.15">
      <c r="A29" s="261" t="s">
        <v>33</v>
      </c>
      <c r="B29" s="262">
        <v>67</v>
      </c>
      <c r="C29" s="263">
        <v>25</v>
      </c>
      <c r="D29" s="263">
        <v>42</v>
      </c>
      <c r="E29" s="263">
        <v>36</v>
      </c>
      <c r="F29" s="263">
        <v>16</v>
      </c>
      <c r="G29" s="263">
        <v>20</v>
      </c>
      <c r="H29" s="263">
        <v>31</v>
      </c>
      <c r="I29" s="263">
        <v>9</v>
      </c>
      <c r="J29" s="265">
        <v>22</v>
      </c>
      <c r="K29" s="262">
        <v>238</v>
      </c>
      <c r="L29" s="263">
        <v>139</v>
      </c>
      <c r="M29" s="263">
        <v>99</v>
      </c>
      <c r="N29" s="263">
        <v>240</v>
      </c>
      <c r="O29" s="263">
        <v>168</v>
      </c>
      <c r="P29" s="263">
        <v>72</v>
      </c>
      <c r="Q29" s="263">
        <v>-2</v>
      </c>
      <c r="R29" s="263">
        <v>-29</v>
      </c>
      <c r="S29" s="266">
        <v>27</v>
      </c>
      <c r="T29" s="264">
        <v>29</v>
      </c>
      <c r="U29" s="263">
        <v>1</v>
      </c>
      <c r="V29" s="265">
        <v>28</v>
      </c>
      <c r="W29" s="262">
        <v>42</v>
      </c>
      <c r="X29" s="266">
        <v>13</v>
      </c>
    </row>
    <row r="30" spans="1:24" ht="20.25" customHeight="1" x14ac:dyDescent="0.15">
      <c r="A30" s="261" t="s">
        <v>34</v>
      </c>
      <c r="B30" s="262">
        <v>72</v>
      </c>
      <c r="C30" s="263">
        <v>39</v>
      </c>
      <c r="D30" s="263">
        <v>33</v>
      </c>
      <c r="E30" s="263">
        <v>47</v>
      </c>
      <c r="F30" s="263">
        <v>20</v>
      </c>
      <c r="G30" s="263">
        <v>27</v>
      </c>
      <c r="H30" s="263">
        <v>25</v>
      </c>
      <c r="I30" s="263">
        <v>19</v>
      </c>
      <c r="J30" s="265">
        <v>6</v>
      </c>
      <c r="K30" s="262">
        <v>270</v>
      </c>
      <c r="L30" s="263">
        <v>174</v>
      </c>
      <c r="M30" s="263">
        <v>96</v>
      </c>
      <c r="N30" s="263">
        <v>203</v>
      </c>
      <c r="O30" s="263">
        <v>114</v>
      </c>
      <c r="P30" s="263">
        <v>89</v>
      </c>
      <c r="Q30" s="263">
        <v>67</v>
      </c>
      <c r="R30" s="263">
        <v>60</v>
      </c>
      <c r="S30" s="266">
        <v>7</v>
      </c>
      <c r="T30" s="264">
        <v>92</v>
      </c>
      <c r="U30" s="263">
        <v>69</v>
      </c>
      <c r="V30" s="265">
        <v>23</v>
      </c>
      <c r="W30" s="262">
        <v>57</v>
      </c>
      <c r="X30" s="266">
        <v>9</v>
      </c>
    </row>
    <row r="31" spans="1:24" ht="20.25" customHeight="1" x14ac:dyDescent="0.15">
      <c r="A31" s="261" t="s">
        <v>35</v>
      </c>
      <c r="B31" s="262">
        <v>79</v>
      </c>
      <c r="C31" s="263">
        <v>38</v>
      </c>
      <c r="D31" s="263">
        <v>41</v>
      </c>
      <c r="E31" s="263">
        <v>42</v>
      </c>
      <c r="F31" s="263">
        <v>23</v>
      </c>
      <c r="G31" s="263">
        <v>19</v>
      </c>
      <c r="H31" s="263">
        <v>37</v>
      </c>
      <c r="I31" s="263">
        <v>15</v>
      </c>
      <c r="J31" s="265">
        <v>22</v>
      </c>
      <c r="K31" s="262">
        <v>299</v>
      </c>
      <c r="L31" s="263">
        <v>168</v>
      </c>
      <c r="M31" s="263">
        <v>131</v>
      </c>
      <c r="N31" s="263">
        <v>247</v>
      </c>
      <c r="O31" s="263">
        <v>151</v>
      </c>
      <c r="P31" s="263">
        <v>96</v>
      </c>
      <c r="Q31" s="263">
        <v>52</v>
      </c>
      <c r="R31" s="263">
        <v>17</v>
      </c>
      <c r="S31" s="266">
        <v>35</v>
      </c>
      <c r="T31" s="264">
        <v>89</v>
      </c>
      <c r="U31" s="263">
        <v>63</v>
      </c>
      <c r="V31" s="265">
        <v>26</v>
      </c>
      <c r="W31" s="262">
        <v>30</v>
      </c>
      <c r="X31" s="266">
        <v>17</v>
      </c>
    </row>
    <row r="32" spans="1:24" ht="20.25" customHeight="1" x14ac:dyDescent="0.15">
      <c r="A32" s="261" t="s">
        <v>36</v>
      </c>
      <c r="B32" s="262">
        <v>82</v>
      </c>
      <c r="C32" s="263">
        <v>40</v>
      </c>
      <c r="D32" s="263">
        <v>42</v>
      </c>
      <c r="E32" s="263">
        <v>47</v>
      </c>
      <c r="F32" s="263">
        <v>24</v>
      </c>
      <c r="G32" s="263">
        <v>23</v>
      </c>
      <c r="H32" s="263">
        <v>35</v>
      </c>
      <c r="I32" s="263">
        <v>16</v>
      </c>
      <c r="J32" s="265">
        <v>19</v>
      </c>
      <c r="K32" s="262">
        <v>246</v>
      </c>
      <c r="L32" s="263">
        <v>141</v>
      </c>
      <c r="M32" s="263">
        <v>105</v>
      </c>
      <c r="N32" s="263">
        <v>224</v>
      </c>
      <c r="O32" s="263">
        <v>127</v>
      </c>
      <c r="P32" s="263">
        <v>97</v>
      </c>
      <c r="Q32" s="263">
        <v>22</v>
      </c>
      <c r="R32" s="263">
        <v>14</v>
      </c>
      <c r="S32" s="266">
        <v>8</v>
      </c>
      <c r="T32" s="264">
        <v>57</v>
      </c>
      <c r="U32" s="263">
        <v>34</v>
      </c>
      <c r="V32" s="265">
        <v>23</v>
      </c>
      <c r="W32" s="262">
        <v>40</v>
      </c>
      <c r="X32" s="266">
        <v>8</v>
      </c>
    </row>
    <row r="33" spans="1:24" ht="20.25" customHeight="1" x14ac:dyDescent="0.15">
      <c r="A33" s="261" t="s">
        <v>37</v>
      </c>
      <c r="B33" s="291">
        <v>71</v>
      </c>
      <c r="C33" s="263">
        <v>41</v>
      </c>
      <c r="D33" s="263">
        <v>30</v>
      </c>
      <c r="E33" s="263">
        <v>45</v>
      </c>
      <c r="F33" s="263">
        <v>27</v>
      </c>
      <c r="G33" s="263">
        <v>18</v>
      </c>
      <c r="H33" s="263">
        <v>26</v>
      </c>
      <c r="I33" s="263">
        <v>14</v>
      </c>
      <c r="J33" s="265">
        <v>12</v>
      </c>
      <c r="K33" s="262">
        <v>315</v>
      </c>
      <c r="L33" s="263">
        <v>217</v>
      </c>
      <c r="M33" s="263">
        <v>98</v>
      </c>
      <c r="N33" s="263">
        <v>246</v>
      </c>
      <c r="O33" s="263">
        <v>173</v>
      </c>
      <c r="P33" s="263">
        <v>73</v>
      </c>
      <c r="Q33" s="263">
        <v>69</v>
      </c>
      <c r="R33" s="263">
        <v>44</v>
      </c>
      <c r="S33" s="266">
        <v>25</v>
      </c>
      <c r="T33" s="264">
        <v>95</v>
      </c>
      <c r="U33" s="263">
        <v>56</v>
      </c>
      <c r="V33" s="265">
        <v>39</v>
      </c>
      <c r="W33" s="262">
        <v>61</v>
      </c>
      <c r="X33" s="266">
        <v>3</v>
      </c>
    </row>
    <row r="34" spans="1:24" ht="20.25" customHeight="1" x14ac:dyDescent="0.15">
      <c r="A34" s="261" t="s">
        <v>38</v>
      </c>
      <c r="B34" s="262">
        <v>65</v>
      </c>
      <c r="C34" s="263">
        <v>30</v>
      </c>
      <c r="D34" s="263">
        <v>35</v>
      </c>
      <c r="E34" s="263">
        <v>47</v>
      </c>
      <c r="F34" s="263">
        <v>25</v>
      </c>
      <c r="G34" s="263">
        <v>22</v>
      </c>
      <c r="H34" s="264">
        <v>18</v>
      </c>
      <c r="I34" s="263">
        <v>5</v>
      </c>
      <c r="J34" s="265">
        <v>13</v>
      </c>
      <c r="K34" s="262">
        <v>239</v>
      </c>
      <c r="L34" s="263">
        <v>160</v>
      </c>
      <c r="M34" s="263">
        <v>79</v>
      </c>
      <c r="N34" s="263">
        <v>179</v>
      </c>
      <c r="O34" s="263">
        <v>117</v>
      </c>
      <c r="P34" s="263">
        <v>62</v>
      </c>
      <c r="Q34" s="263">
        <v>60</v>
      </c>
      <c r="R34" s="263">
        <v>43</v>
      </c>
      <c r="S34" s="266">
        <v>17</v>
      </c>
      <c r="T34" s="264">
        <v>78</v>
      </c>
      <c r="U34" s="263">
        <v>51</v>
      </c>
      <c r="V34" s="265">
        <v>27</v>
      </c>
      <c r="W34" s="256">
        <v>56</v>
      </c>
      <c r="X34" s="266">
        <v>6</v>
      </c>
    </row>
    <row r="35" spans="1:24" ht="20.25" customHeight="1" thickBot="1" x14ac:dyDescent="0.2">
      <c r="A35" s="292" t="s">
        <v>41</v>
      </c>
      <c r="B35" s="268">
        <v>84</v>
      </c>
      <c r="C35" s="269">
        <v>51</v>
      </c>
      <c r="D35" s="269">
        <v>33</v>
      </c>
      <c r="E35" s="269">
        <v>54</v>
      </c>
      <c r="F35" s="269">
        <v>35</v>
      </c>
      <c r="G35" s="269">
        <v>19</v>
      </c>
      <c r="H35" s="269">
        <v>30</v>
      </c>
      <c r="I35" s="269">
        <v>16</v>
      </c>
      <c r="J35" s="271">
        <v>14</v>
      </c>
      <c r="K35" s="268">
        <v>218</v>
      </c>
      <c r="L35" s="269">
        <v>147</v>
      </c>
      <c r="M35" s="269">
        <v>71</v>
      </c>
      <c r="N35" s="269">
        <v>259</v>
      </c>
      <c r="O35" s="269">
        <v>182</v>
      </c>
      <c r="P35" s="269">
        <v>77</v>
      </c>
      <c r="Q35" s="269">
        <v>-41</v>
      </c>
      <c r="R35" s="269">
        <v>-35</v>
      </c>
      <c r="S35" s="272">
        <v>-6</v>
      </c>
      <c r="T35" s="270">
        <v>-11</v>
      </c>
      <c r="U35" s="269">
        <v>-24</v>
      </c>
      <c r="V35" s="271">
        <v>13</v>
      </c>
      <c r="W35" s="268">
        <v>42</v>
      </c>
      <c r="X35" s="272">
        <v>13</v>
      </c>
    </row>
    <row r="36" spans="1:24" ht="20.25" customHeight="1" thickBot="1" x14ac:dyDescent="0.2">
      <c r="A36" s="273" t="s">
        <v>40</v>
      </c>
      <c r="B36" s="293">
        <v>879</v>
      </c>
      <c r="C36" s="275">
        <v>456</v>
      </c>
      <c r="D36" s="275">
        <v>423</v>
      </c>
      <c r="E36" s="275">
        <v>591</v>
      </c>
      <c r="F36" s="275">
        <v>317</v>
      </c>
      <c r="G36" s="275">
        <v>274</v>
      </c>
      <c r="H36" s="275">
        <v>288</v>
      </c>
      <c r="I36" s="275">
        <v>139</v>
      </c>
      <c r="J36" s="279">
        <v>149</v>
      </c>
      <c r="K36" s="280">
        <v>3583</v>
      </c>
      <c r="L36" s="275">
        <v>2208</v>
      </c>
      <c r="M36" s="275">
        <v>1375</v>
      </c>
      <c r="N36" s="275">
        <v>3258</v>
      </c>
      <c r="O36" s="275">
        <v>1969</v>
      </c>
      <c r="P36" s="275">
        <v>1289</v>
      </c>
      <c r="Q36" s="275">
        <v>325</v>
      </c>
      <c r="R36" s="275">
        <v>239</v>
      </c>
      <c r="S36" s="276">
        <v>86</v>
      </c>
      <c r="T36" s="274">
        <v>613</v>
      </c>
      <c r="U36" s="275">
        <v>394</v>
      </c>
      <c r="V36" s="279">
        <v>219</v>
      </c>
      <c r="W36" s="280">
        <v>571</v>
      </c>
      <c r="X36" s="276">
        <v>130</v>
      </c>
    </row>
    <row r="37" spans="1:24" ht="20.25" customHeight="1" x14ac:dyDescent="0.15">
      <c r="A37" s="232" t="s">
        <v>434</v>
      </c>
      <c r="C37" s="176" t="s">
        <v>54</v>
      </c>
    </row>
    <row r="38" spans="1:24" ht="21" customHeight="1" thickBot="1" x14ac:dyDescent="0.25">
      <c r="A38" s="233" t="s">
        <v>89</v>
      </c>
      <c r="B38" s="233"/>
    </row>
    <row r="39" spans="1:24" ht="20.25" customHeight="1" x14ac:dyDescent="0.15">
      <c r="A39" s="234"/>
      <c r="B39" s="235" t="s">
        <v>17</v>
      </c>
      <c r="C39" s="236"/>
      <c r="D39" s="236"/>
      <c r="E39" s="236"/>
      <c r="F39" s="236"/>
      <c r="G39" s="236"/>
      <c r="H39" s="236"/>
      <c r="I39" s="236"/>
      <c r="J39" s="282"/>
      <c r="K39" s="235" t="s">
        <v>18</v>
      </c>
      <c r="L39" s="236"/>
      <c r="M39" s="236"/>
      <c r="N39" s="236"/>
      <c r="O39" s="236"/>
      <c r="P39" s="236"/>
      <c r="Q39" s="236"/>
      <c r="R39" s="236"/>
      <c r="S39" s="237"/>
      <c r="T39" s="239" t="s">
        <v>19</v>
      </c>
      <c r="U39" s="239"/>
      <c r="V39" s="239"/>
      <c r="W39" s="234"/>
      <c r="X39" s="240"/>
    </row>
    <row r="40" spans="1:24" ht="20.25" customHeight="1" x14ac:dyDescent="0.15">
      <c r="A40" s="241" t="s">
        <v>20</v>
      </c>
      <c r="B40" s="242" t="s">
        <v>21</v>
      </c>
      <c r="C40" s="243"/>
      <c r="D40" s="243"/>
      <c r="E40" s="243" t="s">
        <v>22</v>
      </c>
      <c r="F40" s="243"/>
      <c r="G40" s="243"/>
      <c r="H40" s="243" t="s">
        <v>43</v>
      </c>
      <c r="I40" s="243"/>
      <c r="J40" s="183"/>
      <c r="K40" s="242" t="s">
        <v>23</v>
      </c>
      <c r="L40" s="243"/>
      <c r="M40" s="243"/>
      <c r="N40" s="243" t="s">
        <v>24</v>
      </c>
      <c r="O40" s="243"/>
      <c r="P40" s="243"/>
      <c r="Q40" s="243" t="s">
        <v>44</v>
      </c>
      <c r="R40" s="243"/>
      <c r="S40" s="244"/>
      <c r="T40" s="246"/>
      <c r="U40" s="246"/>
      <c r="V40" s="246"/>
      <c r="W40" s="241" t="s">
        <v>25</v>
      </c>
      <c r="X40" s="247" t="s">
        <v>26</v>
      </c>
    </row>
    <row r="41" spans="1:24" ht="20.25" customHeight="1" thickBot="1" x14ac:dyDescent="0.2">
      <c r="A41" s="245"/>
      <c r="B41" s="249" t="s">
        <v>4</v>
      </c>
      <c r="C41" s="250" t="s">
        <v>5</v>
      </c>
      <c r="D41" s="250" t="s">
        <v>6</v>
      </c>
      <c r="E41" s="250" t="s">
        <v>4</v>
      </c>
      <c r="F41" s="250" t="s">
        <v>5</v>
      </c>
      <c r="G41" s="250" t="s">
        <v>6</v>
      </c>
      <c r="H41" s="250" t="s">
        <v>4</v>
      </c>
      <c r="I41" s="250" t="s">
        <v>5</v>
      </c>
      <c r="J41" s="283" t="s">
        <v>6</v>
      </c>
      <c r="K41" s="249" t="s">
        <v>4</v>
      </c>
      <c r="L41" s="250" t="s">
        <v>27</v>
      </c>
      <c r="M41" s="250" t="s">
        <v>28</v>
      </c>
      <c r="N41" s="250" t="s">
        <v>4</v>
      </c>
      <c r="O41" s="250" t="s">
        <v>27</v>
      </c>
      <c r="P41" s="250" t="s">
        <v>28</v>
      </c>
      <c r="Q41" s="250" t="s">
        <v>4</v>
      </c>
      <c r="R41" s="250" t="s">
        <v>27</v>
      </c>
      <c r="S41" s="251" t="s">
        <v>28</v>
      </c>
      <c r="T41" s="284" t="s">
        <v>4</v>
      </c>
      <c r="U41" s="253" t="s">
        <v>5</v>
      </c>
      <c r="V41" s="254" t="s">
        <v>6</v>
      </c>
      <c r="W41" s="248"/>
      <c r="X41" s="255"/>
    </row>
    <row r="42" spans="1:24" ht="20.25" customHeight="1" x14ac:dyDescent="0.15">
      <c r="A42" s="294" t="s">
        <v>59</v>
      </c>
      <c r="B42" s="258">
        <v>67</v>
      </c>
      <c r="C42" s="257">
        <v>43</v>
      </c>
      <c r="D42" s="257">
        <v>24</v>
      </c>
      <c r="E42" s="257">
        <v>58</v>
      </c>
      <c r="F42" s="257">
        <v>29</v>
      </c>
      <c r="G42" s="257">
        <v>29</v>
      </c>
      <c r="H42" s="257">
        <v>9</v>
      </c>
      <c r="I42" s="257">
        <v>14</v>
      </c>
      <c r="J42" s="259">
        <v>-5</v>
      </c>
      <c r="K42" s="256">
        <v>251</v>
      </c>
      <c r="L42" s="257">
        <v>177</v>
      </c>
      <c r="M42" s="257">
        <v>74</v>
      </c>
      <c r="N42" s="257">
        <v>199</v>
      </c>
      <c r="O42" s="257">
        <v>123</v>
      </c>
      <c r="P42" s="257">
        <v>76</v>
      </c>
      <c r="Q42" s="257">
        <v>52</v>
      </c>
      <c r="R42" s="257">
        <v>54</v>
      </c>
      <c r="S42" s="260">
        <v>-2</v>
      </c>
      <c r="T42" s="258">
        <v>61</v>
      </c>
      <c r="U42" s="257">
        <v>56</v>
      </c>
      <c r="V42" s="259">
        <v>5</v>
      </c>
      <c r="W42" s="256">
        <v>31</v>
      </c>
      <c r="X42" s="260">
        <v>10</v>
      </c>
    </row>
    <row r="43" spans="1:24" ht="20.25" customHeight="1" x14ac:dyDescent="0.15">
      <c r="A43" s="295" t="s">
        <v>29</v>
      </c>
      <c r="B43" s="264">
        <v>67</v>
      </c>
      <c r="C43" s="263">
        <v>33</v>
      </c>
      <c r="D43" s="263">
        <v>34</v>
      </c>
      <c r="E43" s="263">
        <v>51</v>
      </c>
      <c r="F43" s="263">
        <v>27</v>
      </c>
      <c r="G43" s="263">
        <v>24</v>
      </c>
      <c r="H43" s="263">
        <v>16</v>
      </c>
      <c r="I43" s="263">
        <v>6</v>
      </c>
      <c r="J43" s="265">
        <v>10</v>
      </c>
      <c r="K43" s="262">
        <v>269</v>
      </c>
      <c r="L43" s="263">
        <v>166</v>
      </c>
      <c r="M43" s="263">
        <v>103</v>
      </c>
      <c r="N43" s="263">
        <v>263</v>
      </c>
      <c r="O43" s="263">
        <v>184</v>
      </c>
      <c r="P43" s="263">
        <v>79</v>
      </c>
      <c r="Q43" s="263">
        <v>6</v>
      </c>
      <c r="R43" s="263">
        <v>-18</v>
      </c>
      <c r="S43" s="266">
        <v>24</v>
      </c>
      <c r="T43" s="264">
        <v>22</v>
      </c>
      <c r="U43" s="263">
        <v>6</v>
      </c>
      <c r="V43" s="265">
        <v>16</v>
      </c>
      <c r="W43" s="262">
        <v>45</v>
      </c>
      <c r="X43" s="266">
        <v>13</v>
      </c>
    </row>
    <row r="44" spans="1:24" ht="20.25" customHeight="1" x14ac:dyDescent="0.15">
      <c r="A44" s="295" t="s">
        <v>30</v>
      </c>
      <c r="B44" s="264">
        <v>89</v>
      </c>
      <c r="C44" s="263">
        <v>50</v>
      </c>
      <c r="D44" s="263">
        <v>39</v>
      </c>
      <c r="E44" s="263">
        <v>52</v>
      </c>
      <c r="F44" s="263">
        <v>32</v>
      </c>
      <c r="G44" s="263">
        <v>20</v>
      </c>
      <c r="H44" s="263">
        <v>37</v>
      </c>
      <c r="I44" s="263">
        <v>18</v>
      </c>
      <c r="J44" s="265">
        <v>19</v>
      </c>
      <c r="K44" s="262">
        <v>567</v>
      </c>
      <c r="L44" s="263">
        <v>330</v>
      </c>
      <c r="M44" s="263">
        <v>237</v>
      </c>
      <c r="N44" s="263">
        <v>572</v>
      </c>
      <c r="O44" s="263">
        <v>306</v>
      </c>
      <c r="P44" s="263">
        <v>266</v>
      </c>
      <c r="Q44" s="263">
        <v>-5</v>
      </c>
      <c r="R44" s="263">
        <v>24</v>
      </c>
      <c r="S44" s="266">
        <v>-29</v>
      </c>
      <c r="T44" s="264">
        <v>32</v>
      </c>
      <c r="U44" s="263">
        <v>45</v>
      </c>
      <c r="V44" s="265">
        <v>-13</v>
      </c>
      <c r="W44" s="262">
        <v>52</v>
      </c>
      <c r="X44" s="266">
        <v>16</v>
      </c>
    </row>
    <row r="45" spans="1:24" ht="20.25" customHeight="1" x14ac:dyDescent="0.15">
      <c r="A45" s="295" t="s">
        <v>31</v>
      </c>
      <c r="B45" s="264">
        <v>62</v>
      </c>
      <c r="C45" s="263">
        <v>34</v>
      </c>
      <c r="D45" s="263">
        <v>28</v>
      </c>
      <c r="E45" s="263">
        <v>45</v>
      </c>
      <c r="F45" s="263">
        <v>20</v>
      </c>
      <c r="G45" s="263">
        <v>25</v>
      </c>
      <c r="H45" s="263">
        <v>17</v>
      </c>
      <c r="I45" s="263">
        <v>14</v>
      </c>
      <c r="J45" s="265">
        <v>3</v>
      </c>
      <c r="K45" s="262">
        <v>499</v>
      </c>
      <c r="L45" s="263">
        <v>283</v>
      </c>
      <c r="M45" s="263">
        <v>216</v>
      </c>
      <c r="N45" s="263">
        <v>353</v>
      </c>
      <c r="O45" s="263">
        <v>182</v>
      </c>
      <c r="P45" s="263">
        <v>171</v>
      </c>
      <c r="Q45" s="263">
        <v>146</v>
      </c>
      <c r="R45" s="263">
        <v>101</v>
      </c>
      <c r="S45" s="266">
        <v>45</v>
      </c>
      <c r="T45" s="264">
        <v>163</v>
      </c>
      <c r="U45" s="263">
        <v>97</v>
      </c>
      <c r="V45" s="265">
        <v>66</v>
      </c>
      <c r="W45" s="262">
        <v>51</v>
      </c>
      <c r="X45" s="266">
        <v>9</v>
      </c>
    </row>
    <row r="46" spans="1:24" ht="20.25" customHeight="1" x14ac:dyDescent="0.15">
      <c r="A46" s="295" t="s">
        <v>32</v>
      </c>
      <c r="B46" s="264">
        <v>92</v>
      </c>
      <c r="C46" s="263">
        <v>50</v>
      </c>
      <c r="D46" s="263">
        <v>42</v>
      </c>
      <c r="E46" s="263">
        <v>55</v>
      </c>
      <c r="F46" s="263">
        <v>25</v>
      </c>
      <c r="G46" s="263">
        <v>30</v>
      </c>
      <c r="H46" s="263">
        <v>37</v>
      </c>
      <c r="I46" s="263">
        <v>25</v>
      </c>
      <c r="J46" s="265">
        <v>12</v>
      </c>
      <c r="K46" s="262">
        <v>269</v>
      </c>
      <c r="L46" s="263">
        <v>149</v>
      </c>
      <c r="M46" s="263">
        <v>120</v>
      </c>
      <c r="N46" s="263">
        <v>216</v>
      </c>
      <c r="O46" s="263">
        <v>149</v>
      </c>
      <c r="P46" s="263">
        <v>67</v>
      </c>
      <c r="Q46" s="263">
        <v>53</v>
      </c>
      <c r="R46" s="263">
        <v>0</v>
      </c>
      <c r="S46" s="266">
        <v>53</v>
      </c>
      <c r="T46" s="264">
        <v>90</v>
      </c>
      <c r="U46" s="263">
        <v>59</v>
      </c>
      <c r="V46" s="265">
        <v>31</v>
      </c>
      <c r="W46" s="262">
        <v>48</v>
      </c>
      <c r="X46" s="266">
        <v>14</v>
      </c>
    </row>
    <row r="47" spans="1:24" ht="20.25" customHeight="1" x14ac:dyDescent="0.15">
      <c r="A47" s="295" t="s">
        <v>33</v>
      </c>
      <c r="B47" s="264">
        <v>89</v>
      </c>
      <c r="C47" s="263">
        <v>42</v>
      </c>
      <c r="D47" s="263">
        <v>47</v>
      </c>
      <c r="E47" s="263">
        <v>42</v>
      </c>
      <c r="F47" s="263">
        <v>26</v>
      </c>
      <c r="G47" s="263">
        <v>16</v>
      </c>
      <c r="H47" s="263">
        <v>47</v>
      </c>
      <c r="I47" s="263">
        <v>16</v>
      </c>
      <c r="J47" s="265">
        <v>31</v>
      </c>
      <c r="K47" s="262">
        <v>240</v>
      </c>
      <c r="L47" s="263">
        <v>164</v>
      </c>
      <c r="M47" s="263">
        <v>76</v>
      </c>
      <c r="N47" s="263">
        <v>197</v>
      </c>
      <c r="O47" s="263">
        <v>114</v>
      </c>
      <c r="P47" s="263">
        <v>83</v>
      </c>
      <c r="Q47" s="263">
        <v>43</v>
      </c>
      <c r="R47" s="263">
        <v>50</v>
      </c>
      <c r="S47" s="266">
        <v>-7</v>
      </c>
      <c r="T47" s="264">
        <v>90</v>
      </c>
      <c r="U47" s="263">
        <v>37</v>
      </c>
      <c r="V47" s="265">
        <v>53</v>
      </c>
      <c r="W47" s="262">
        <v>48</v>
      </c>
      <c r="X47" s="266">
        <v>15</v>
      </c>
    </row>
    <row r="48" spans="1:24" ht="20.25" customHeight="1" x14ac:dyDescent="0.15">
      <c r="A48" s="295" t="s">
        <v>34</v>
      </c>
      <c r="B48" s="264">
        <v>78</v>
      </c>
      <c r="C48" s="263">
        <v>39</v>
      </c>
      <c r="D48" s="263">
        <v>39</v>
      </c>
      <c r="E48" s="263">
        <v>48</v>
      </c>
      <c r="F48" s="263">
        <v>25</v>
      </c>
      <c r="G48" s="263">
        <v>23</v>
      </c>
      <c r="H48" s="263">
        <v>30</v>
      </c>
      <c r="I48" s="263">
        <v>14</v>
      </c>
      <c r="J48" s="265">
        <v>16</v>
      </c>
      <c r="K48" s="262">
        <v>298</v>
      </c>
      <c r="L48" s="263">
        <v>199</v>
      </c>
      <c r="M48" s="263">
        <v>99</v>
      </c>
      <c r="N48" s="263">
        <v>193</v>
      </c>
      <c r="O48" s="263">
        <v>127</v>
      </c>
      <c r="P48" s="263">
        <v>66</v>
      </c>
      <c r="Q48" s="263">
        <v>105</v>
      </c>
      <c r="R48" s="263">
        <v>72</v>
      </c>
      <c r="S48" s="266">
        <v>33</v>
      </c>
      <c r="T48" s="264">
        <v>135</v>
      </c>
      <c r="U48" s="263">
        <v>63</v>
      </c>
      <c r="V48" s="265">
        <v>72</v>
      </c>
      <c r="W48" s="262">
        <v>52</v>
      </c>
      <c r="X48" s="266">
        <v>7</v>
      </c>
    </row>
    <row r="49" spans="1:24" ht="20.25" customHeight="1" x14ac:dyDescent="0.15">
      <c r="A49" s="295" t="s">
        <v>35</v>
      </c>
      <c r="B49" s="264">
        <v>91</v>
      </c>
      <c r="C49" s="263">
        <v>41</v>
      </c>
      <c r="D49" s="263">
        <v>50</v>
      </c>
      <c r="E49" s="263">
        <v>48</v>
      </c>
      <c r="F49" s="263">
        <v>23</v>
      </c>
      <c r="G49" s="263">
        <v>25</v>
      </c>
      <c r="H49" s="263">
        <v>43</v>
      </c>
      <c r="I49" s="263">
        <v>18</v>
      </c>
      <c r="J49" s="265">
        <v>25</v>
      </c>
      <c r="K49" s="262">
        <v>290</v>
      </c>
      <c r="L49" s="263">
        <v>160</v>
      </c>
      <c r="M49" s="263">
        <v>130</v>
      </c>
      <c r="N49" s="263">
        <v>247</v>
      </c>
      <c r="O49" s="263">
        <v>155</v>
      </c>
      <c r="P49" s="263">
        <v>92</v>
      </c>
      <c r="Q49" s="263">
        <v>43</v>
      </c>
      <c r="R49" s="263">
        <v>5</v>
      </c>
      <c r="S49" s="266">
        <v>38</v>
      </c>
      <c r="T49" s="264">
        <v>86</v>
      </c>
      <c r="U49" s="263">
        <v>55</v>
      </c>
      <c r="V49" s="265">
        <v>31</v>
      </c>
      <c r="W49" s="262">
        <v>27</v>
      </c>
      <c r="X49" s="266">
        <v>16</v>
      </c>
    </row>
    <row r="50" spans="1:24" ht="20.25" customHeight="1" x14ac:dyDescent="0.15">
      <c r="A50" s="295" t="s">
        <v>36</v>
      </c>
      <c r="B50" s="264">
        <v>80</v>
      </c>
      <c r="C50" s="263">
        <v>39</v>
      </c>
      <c r="D50" s="263">
        <v>41</v>
      </c>
      <c r="E50" s="263">
        <v>35</v>
      </c>
      <c r="F50" s="263">
        <v>17</v>
      </c>
      <c r="G50" s="263">
        <v>18</v>
      </c>
      <c r="H50" s="263">
        <v>45</v>
      </c>
      <c r="I50" s="263">
        <v>22</v>
      </c>
      <c r="J50" s="265">
        <v>23</v>
      </c>
      <c r="K50" s="262">
        <v>242</v>
      </c>
      <c r="L50" s="263">
        <v>149</v>
      </c>
      <c r="M50" s="263">
        <v>93</v>
      </c>
      <c r="N50" s="263">
        <v>215</v>
      </c>
      <c r="O50" s="263">
        <v>121</v>
      </c>
      <c r="P50" s="263">
        <v>94</v>
      </c>
      <c r="Q50" s="263">
        <v>27</v>
      </c>
      <c r="R50" s="263">
        <v>28</v>
      </c>
      <c r="S50" s="266">
        <v>-1</v>
      </c>
      <c r="T50" s="264">
        <v>72</v>
      </c>
      <c r="U50" s="263">
        <v>48</v>
      </c>
      <c r="V50" s="265">
        <v>24</v>
      </c>
      <c r="W50" s="262">
        <v>33</v>
      </c>
      <c r="X50" s="266">
        <v>8</v>
      </c>
    </row>
    <row r="51" spans="1:24" ht="20.25" customHeight="1" x14ac:dyDescent="0.15">
      <c r="A51" s="295" t="s">
        <v>37</v>
      </c>
      <c r="B51" s="264">
        <v>84</v>
      </c>
      <c r="C51" s="263">
        <v>44</v>
      </c>
      <c r="D51" s="263">
        <v>40</v>
      </c>
      <c r="E51" s="263">
        <v>55</v>
      </c>
      <c r="F51" s="263">
        <v>30</v>
      </c>
      <c r="G51" s="263">
        <v>25</v>
      </c>
      <c r="H51" s="263">
        <v>29</v>
      </c>
      <c r="I51" s="263">
        <v>14</v>
      </c>
      <c r="J51" s="265">
        <v>15</v>
      </c>
      <c r="K51" s="262">
        <v>325</v>
      </c>
      <c r="L51" s="263">
        <v>223</v>
      </c>
      <c r="M51" s="263">
        <v>102</v>
      </c>
      <c r="N51" s="263">
        <v>244</v>
      </c>
      <c r="O51" s="263">
        <v>169</v>
      </c>
      <c r="P51" s="263">
        <v>75</v>
      </c>
      <c r="Q51" s="263">
        <v>81</v>
      </c>
      <c r="R51" s="263">
        <v>54</v>
      </c>
      <c r="S51" s="266">
        <v>27</v>
      </c>
      <c r="T51" s="264">
        <v>110</v>
      </c>
      <c r="U51" s="263">
        <v>54</v>
      </c>
      <c r="V51" s="265">
        <v>56</v>
      </c>
      <c r="W51" s="262">
        <v>46</v>
      </c>
      <c r="X51" s="266">
        <v>17</v>
      </c>
    </row>
    <row r="52" spans="1:24" ht="20.25" customHeight="1" x14ac:dyDescent="0.15">
      <c r="A52" s="295" t="s">
        <v>38</v>
      </c>
      <c r="B52" s="264">
        <v>77</v>
      </c>
      <c r="C52" s="263">
        <v>40</v>
      </c>
      <c r="D52" s="263">
        <v>37</v>
      </c>
      <c r="E52" s="263">
        <v>54</v>
      </c>
      <c r="F52" s="263">
        <v>30</v>
      </c>
      <c r="G52" s="263">
        <v>24</v>
      </c>
      <c r="H52" s="263">
        <v>23</v>
      </c>
      <c r="I52" s="263">
        <v>10</v>
      </c>
      <c r="J52" s="265">
        <v>13</v>
      </c>
      <c r="K52" s="262">
        <v>241</v>
      </c>
      <c r="L52" s="263">
        <v>152</v>
      </c>
      <c r="M52" s="263">
        <v>89</v>
      </c>
      <c r="N52" s="263">
        <v>195</v>
      </c>
      <c r="O52" s="263">
        <v>133</v>
      </c>
      <c r="P52" s="263">
        <v>62</v>
      </c>
      <c r="Q52" s="263">
        <v>46</v>
      </c>
      <c r="R52" s="263">
        <v>19</v>
      </c>
      <c r="S52" s="266">
        <v>27</v>
      </c>
      <c r="T52" s="264">
        <v>69</v>
      </c>
      <c r="U52" s="263">
        <v>27</v>
      </c>
      <c r="V52" s="265">
        <v>42</v>
      </c>
      <c r="W52" s="262">
        <v>57</v>
      </c>
      <c r="X52" s="266">
        <v>13</v>
      </c>
    </row>
    <row r="53" spans="1:24" ht="20.25" customHeight="1" thickBot="1" x14ac:dyDescent="0.2">
      <c r="A53" s="296" t="s">
        <v>41</v>
      </c>
      <c r="B53" s="297">
        <v>63</v>
      </c>
      <c r="C53" s="298">
        <v>24</v>
      </c>
      <c r="D53" s="298">
        <v>39</v>
      </c>
      <c r="E53" s="298">
        <v>46</v>
      </c>
      <c r="F53" s="298">
        <v>26</v>
      </c>
      <c r="G53" s="298">
        <v>20</v>
      </c>
      <c r="H53" s="298">
        <v>17</v>
      </c>
      <c r="I53" s="298">
        <v>-2</v>
      </c>
      <c r="J53" s="299">
        <v>19</v>
      </c>
      <c r="K53" s="300">
        <v>253</v>
      </c>
      <c r="L53" s="298">
        <v>161</v>
      </c>
      <c r="M53" s="298">
        <v>92</v>
      </c>
      <c r="N53" s="298">
        <v>246</v>
      </c>
      <c r="O53" s="298">
        <v>160</v>
      </c>
      <c r="P53" s="298">
        <v>86</v>
      </c>
      <c r="Q53" s="298">
        <v>7</v>
      </c>
      <c r="R53" s="298">
        <v>1</v>
      </c>
      <c r="S53" s="301">
        <v>6</v>
      </c>
      <c r="T53" s="297">
        <v>24</v>
      </c>
      <c r="U53" s="298">
        <v>2</v>
      </c>
      <c r="V53" s="299">
        <v>22</v>
      </c>
      <c r="W53" s="300">
        <v>48</v>
      </c>
      <c r="X53" s="301">
        <v>6</v>
      </c>
    </row>
    <row r="54" spans="1:24" ht="20.25" customHeight="1" thickBot="1" x14ac:dyDescent="0.2">
      <c r="A54" s="273" t="s">
        <v>40</v>
      </c>
      <c r="B54" s="274">
        <v>939</v>
      </c>
      <c r="C54" s="275">
        <v>479</v>
      </c>
      <c r="D54" s="275">
        <v>460</v>
      </c>
      <c r="E54" s="275">
        <v>589</v>
      </c>
      <c r="F54" s="275">
        <v>310</v>
      </c>
      <c r="G54" s="275">
        <v>279</v>
      </c>
      <c r="H54" s="275">
        <v>350</v>
      </c>
      <c r="I54" s="275">
        <v>169</v>
      </c>
      <c r="J54" s="279">
        <v>181</v>
      </c>
      <c r="K54" s="280">
        <v>3744</v>
      </c>
      <c r="L54" s="275">
        <v>2313</v>
      </c>
      <c r="M54" s="275">
        <v>1431</v>
      </c>
      <c r="N54" s="275">
        <v>3140</v>
      </c>
      <c r="O54" s="275">
        <v>1923</v>
      </c>
      <c r="P54" s="275">
        <v>1217</v>
      </c>
      <c r="Q54" s="275">
        <v>604</v>
      </c>
      <c r="R54" s="275">
        <v>390</v>
      </c>
      <c r="S54" s="276">
        <v>214</v>
      </c>
      <c r="T54" s="274">
        <v>954</v>
      </c>
      <c r="U54" s="275">
        <v>549</v>
      </c>
      <c r="V54" s="279">
        <v>405</v>
      </c>
      <c r="W54" s="280">
        <v>538</v>
      </c>
      <c r="X54" s="276">
        <v>144</v>
      </c>
    </row>
    <row r="55" spans="1:24" ht="16.5" customHeight="1" x14ac:dyDescent="0.15">
      <c r="A55" s="232" t="s">
        <v>434</v>
      </c>
      <c r="C55" s="176" t="s">
        <v>54</v>
      </c>
    </row>
    <row r="56" spans="1:24" ht="16.5" customHeight="1" thickBot="1" x14ac:dyDescent="0.2">
      <c r="A56" s="232"/>
    </row>
    <row r="57" spans="1:24" ht="20.25" customHeight="1" x14ac:dyDescent="0.15">
      <c r="A57" s="234"/>
      <c r="B57" s="235" t="s">
        <v>17</v>
      </c>
      <c r="C57" s="236"/>
      <c r="D57" s="236"/>
      <c r="E57" s="236"/>
      <c r="F57" s="236"/>
      <c r="G57" s="236"/>
      <c r="H57" s="236"/>
      <c r="I57" s="236"/>
      <c r="J57" s="282"/>
      <c r="K57" s="235" t="s">
        <v>18</v>
      </c>
      <c r="L57" s="236"/>
      <c r="M57" s="236"/>
      <c r="N57" s="236"/>
      <c r="O57" s="236"/>
      <c r="P57" s="236"/>
      <c r="Q57" s="236"/>
      <c r="R57" s="236"/>
      <c r="S57" s="237"/>
      <c r="T57" s="239" t="s">
        <v>19</v>
      </c>
      <c r="U57" s="239"/>
      <c r="V57" s="239"/>
      <c r="W57" s="234"/>
      <c r="X57" s="240"/>
    </row>
    <row r="58" spans="1:24" ht="20.25" customHeight="1" x14ac:dyDescent="0.15">
      <c r="A58" s="241" t="s">
        <v>20</v>
      </c>
      <c r="B58" s="242" t="s">
        <v>21</v>
      </c>
      <c r="C58" s="243"/>
      <c r="D58" s="243"/>
      <c r="E58" s="243" t="s">
        <v>22</v>
      </c>
      <c r="F58" s="243"/>
      <c r="G58" s="243"/>
      <c r="H58" s="243" t="s">
        <v>43</v>
      </c>
      <c r="I58" s="243"/>
      <c r="J58" s="183"/>
      <c r="K58" s="242" t="s">
        <v>23</v>
      </c>
      <c r="L58" s="243"/>
      <c r="M58" s="243"/>
      <c r="N58" s="243" t="s">
        <v>24</v>
      </c>
      <c r="O58" s="243"/>
      <c r="P58" s="243"/>
      <c r="Q58" s="243" t="s">
        <v>44</v>
      </c>
      <c r="R58" s="243"/>
      <c r="S58" s="244"/>
      <c r="T58" s="246"/>
      <c r="U58" s="246"/>
      <c r="V58" s="246"/>
      <c r="W58" s="241" t="s">
        <v>25</v>
      </c>
      <c r="X58" s="247" t="s">
        <v>26</v>
      </c>
    </row>
    <row r="59" spans="1:24" ht="20.25" customHeight="1" thickBot="1" x14ac:dyDescent="0.2">
      <c r="A59" s="248"/>
      <c r="B59" s="249" t="s">
        <v>4</v>
      </c>
      <c r="C59" s="250" t="s">
        <v>5</v>
      </c>
      <c r="D59" s="250" t="s">
        <v>6</v>
      </c>
      <c r="E59" s="250" t="s">
        <v>4</v>
      </c>
      <c r="F59" s="250" t="s">
        <v>5</v>
      </c>
      <c r="G59" s="250" t="s">
        <v>6</v>
      </c>
      <c r="H59" s="250" t="s">
        <v>4</v>
      </c>
      <c r="I59" s="250" t="s">
        <v>5</v>
      </c>
      <c r="J59" s="283" t="s">
        <v>6</v>
      </c>
      <c r="K59" s="249" t="s">
        <v>4</v>
      </c>
      <c r="L59" s="250" t="s">
        <v>27</v>
      </c>
      <c r="M59" s="250" t="s">
        <v>28</v>
      </c>
      <c r="N59" s="250" t="s">
        <v>4</v>
      </c>
      <c r="O59" s="250" t="s">
        <v>27</v>
      </c>
      <c r="P59" s="250" t="s">
        <v>28</v>
      </c>
      <c r="Q59" s="250" t="s">
        <v>4</v>
      </c>
      <c r="R59" s="250" t="s">
        <v>27</v>
      </c>
      <c r="S59" s="251" t="s">
        <v>28</v>
      </c>
      <c r="T59" s="284" t="s">
        <v>4</v>
      </c>
      <c r="U59" s="253" t="s">
        <v>5</v>
      </c>
      <c r="V59" s="254" t="s">
        <v>6</v>
      </c>
      <c r="W59" s="248"/>
      <c r="X59" s="255"/>
    </row>
    <row r="60" spans="1:24" ht="20.25" customHeight="1" x14ac:dyDescent="0.15">
      <c r="A60" s="294" t="s">
        <v>85</v>
      </c>
      <c r="B60" s="258">
        <v>91</v>
      </c>
      <c r="C60" s="257">
        <v>57</v>
      </c>
      <c r="D60" s="257">
        <v>34</v>
      </c>
      <c r="E60" s="257">
        <v>71</v>
      </c>
      <c r="F60" s="257">
        <v>44</v>
      </c>
      <c r="G60" s="257">
        <v>27</v>
      </c>
      <c r="H60" s="257">
        <v>20</v>
      </c>
      <c r="I60" s="257">
        <v>13</v>
      </c>
      <c r="J60" s="259">
        <v>7</v>
      </c>
      <c r="K60" s="256">
        <v>211</v>
      </c>
      <c r="L60" s="257">
        <v>139</v>
      </c>
      <c r="M60" s="257">
        <v>72</v>
      </c>
      <c r="N60" s="257">
        <v>204</v>
      </c>
      <c r="O60" s="257">
        <v>119</v>
      </c>
      <c r="P60" s="257">
        <v>85</v>
      </c>
      <c r="Q60" s="257">
        <v>7</v>
      </c>
      <c r="R60" s="257">
        <v>20</v>
      </c>
      <c r="S60" s="260">
        <v>-13</v>
      </c>
      <c r="T60" s="258">
        <v>27</v>
      </c>
      <c r="U60" s="257">
        <v>9</v>
      </c>
      <c r="V60" s="259">
        <v>18</v>
      </c>
      <c r="W60" s="256">
        <v>35</v>
      </c>
      <c r="X60" s="260">
        <v>11</v>
      </c>
    </row>
    <row r="61" spans="1:24" ht="20.25" customHeight="1" x14ac:dyDescent="0.15">
      <c r="A61" s="295" t="s">
        <v>29</v>
      </c>
      <c r="B61" s="264">
        <v>78</v>
      </c>
      <c r="C61" s="263">
        <v>42</v>
      </c>
      <c r="D61" s="263">
        <v>36</v>
      </c>
      <c r="E61" s="263">
        <v>53</v>
      </c>
      <c r="F61" s="263">
        <v>29</v>
      </c>
      <c r="G61" s="263">
        <v>24</v>
      </c>
      <c r="H61" s="263">
        <v>25</v>
      </c>
      <c r="I61" s="263">
        <v>13</v>
      </c>
      <c r="J61" s="265">
        <v>12</v>
      </c>
      <c r="K61" s="262">
        <v>304</v>
      </c>
      <c r="L61" s="263">
        <v>187</v>
      </c>
      <c r="M61" s="263">
        <v>117</v>
      </c>
      <c r="N61" s="263">
        <v>219</v>
      </c>
      <c r="O61" s="263">
        <v>167</v>
      </c>
      <c r="P61" s="263">
        <v>52</v>
      </c>
      <c r="Q61" s="263">
        <v>85</v>
      </c>
      <c r="R61" s="263">
        <v>20</v>
      </c>
      <c r="S61" s="266">
        <v>65</v>
      </c>
      <c r="T61" s="264">
        <v>110</v>
      </c>
      <c r="U61" s="263">
        <v>44</v>
      </c>
      <c r="V61" s="265">
        <v>66</v>
      </c>
      <c r="W61" s="262">
        <v>44</v>
      </c>
      <c r="X61" s="266">
        <v>15</v>
      </c>
    </row>
    <row r="62" spans="1:24" ht="20.25" customHeight="1" x14ac:dyDescent="0.15">
      <c r="A62" s="295" t="s">
        <v>30</v>
      </c>
      <c r="B62" s="264">
        <v>87</v>
      </c>
      <c r="C62" s="263">
        <v>42</v>
      </c>
      <c r="D62" s="263">
        <v>45</v>
      </c>
      <c r="E62" s="263">
        <v>42</v>
      </c>
      <c r="F62" s="263">
        <v>24</v>
      </c>
      <c r="G62" s="263">
        <v>18</v>
      </c>
      <c r="H62" s="263">
        <v>45</v>
      </c>
      <c r="I62" s="263">
        <v>18</v>
      </c>
      <c r="J62" s="265">
        <v>27</v>
      </c>
      <c r="K62" s="262">
        <v>583</v>
      </c>
      <c r="L62" s="263">
        <v>360</v>
      </c>
      <c r="M62" s="263">
        <v>223</v>
      </c>
      <c r="N62" s="263">
        <v>658</v>
      </c>
      <c r="O62" s="263">
        <v>321</v>
      </c>
      <c r="P62" s="263">
        <v>337</v>
      </c>
      <c r="Q62" s="263">
        <v>-75</v>
      </c>
      <c r="R62" s="263">
        <v>39</v>
      </c>
      <c r="S62" s="266">
        <v>-114</v>
      </c>
      <c r="T62" s="264">
        <v>-30</v>
      </c>
      <c r="U62" s="263">
        <v>-55</v>
      </c>
      <c r="V62" s="265">
        <v>25</v>
      </c>
      <c r="W62" s="262">
        <v>58</v>
      </c>
      <c r="X62" s="266">
        <v>27</v>
      </c>
    </row>
    <row r="63" spans="1:24" ht="20.25" customHeight="1" x14ac:dyDescent="0.15">
      <c r="A63" s="295" t="s">
        <v>31</v>
      </c>
      <c r="B63" s="264">
        <v>80</v>
      </c>
      <c r="C63" s="263">
        <v>41</v>
      </c>
      <c r="D63" s="263">
        <v>39</v>
      </c>
      <c r="E63" s="263">
        <v>47</v>
      </c>
      <c r="F63" s="263">
        <v>30</v>
      </c>
      <c r="G63" s="263">
        <v>17</v>
      </c>
      <c r="H63" s="263">
        <v>33</v>
      </c>
      <c r="I63" s="263">
        <v>11</v>
      </c>
      <c r="J63" s="265">
        <v>22</v>
      </c>
      <c r="K63" s="262">
        <v>435</v>
      </c>
      <c r="L63" s="263">
        <v>268</v>
      </c>
      <c r="M63" s="263">
        <v>167</v>
      </c>
      <c r="N63" s="263">
        <v>421</v>
      </c>
      <c r="O63" s="263">
        <v>236</v>
      </c>
      <c r="P63" s="263">
        <v>185</v>
      </c>
      <c r="Q63" s="263">
        <v>14</v>
      </c>
      <c r="R63" s="263">
        <v>32</v>
      </c>
      <c r="S63" s="266">
        <v>-18</v>
      </c>
      <c r="T63" s="264">
        <v>47</v>
      </c>
      <c r="U63" s="263">
        <v>34</v>
      </c>
      <c r="V63" s="265">
        <v>13</v>
      </c>
      <c r="W63" s="262">
        <v>52</v>
      </c>
      <c r="X63" s="266">
        <v>10</v>
      </c>
    </row>
    <row r="64" spans="1:24" ht="20.25" customHeight="1" x14ac:dyDescent="0.15">
      <c r="A64" s="295" t="s">
        <v>32</v>
      </c>
      <c r="B64" s="264">
        <v>82</v>
      </c>
      <c r="C64" s="263">
        <v>45</v>
      </c>
      <c r="D64" s="263">
        <v>37</v>
      </c>
      <c r="E64" s="263">
        <v>54</v>
      </c>
      <c r="F64" s="263">
        <v>26</v>
      </c>
      <c r="G64" s="263">
        <v>28</v>
      </c>
      <c r="H64" s="263">
        <v>28</v>
      </c>
      <c r="I64" s="263">
        <v>19</v>
      </c>
      <c r="J64" s="265">
        <v>9</v>
      </c>
      <c r="K64" s="262">
        <v>282</v>
      </c>
      <c r="L64" s="263">
        <v>190</v>
      </c>
      <c r="M64" s="263">
        <v>92</v>
      </c>
      <c r="N64" s="263">
        <v>242</v>
      </c>
      <c r="O64" s="263">
        <v>175</v>
      </c>
      <c r="P64" s="263">
        <v>67</v>
      </c>
      <c r="Q64" s="263">
        <v>40</v>
      </c>
      <c r="R64" s="263">
        <v>15</v>
      </c>
      <c r="S64" s="266">
        <v>25</v>
      </c>
      <c r="T64" s="264">
        <v>68</v>
      </c>
      <c r="U64" s="263">
        <v>53</v>
      </c>
      <c r="V64" s="265">
        <v>15</v>
      </c>
      <c r="W64" s="262">
        <v>49</v>
      </c>
      <c r="X64" s="266">
        <v>14</v>
      </c>
    </row>
    <row r="65" spans="1:24" ht="20.25" customHeight="1" x14ac:dyDescent="0.15">
      <c r="A65" s="295" t="s">
        <v>33</v>
      </c>
      <c r="B65" s="264">
        <v>71</v>
      </c>
      <c r="C65" s="263">
        <v>37</v>
      </c>
      <c r="D65" s="263">
        <v>34</v>
      </c>
      <c r="E65" s="263">
        <v>41</v>
      </c>
      <c r="F65" s="263">
        <v>27</v>
      </c>
      <c r="G65" s="263">
        <v>14</v>
      </c>
      <c r="H65" s="263">
        <v>30</v>
      </c>
      <c r="I65" s="263">
        <v>10</v>
      </c>
      <c r="J65" s="265">
        <v>20</v>
      </c>
      <c r="K65" s="262">
        <v>299</v>
      </c>
      <c r="L65" s="263">
        <v>186</v>
      </c>
      <c r="M65" s="263">
        <v>113</v>
      </c>
      <c r="N65" s="263">
        <v>207</v>
      </c>
      <c r="O65" s="263">
        <v>136</v>
      </c>
      <c r="P65" s="263">
        <v>71</v>
      </c>
      <c r="Q65" s="263">
        <v>92</v>
      </c>
      <c r="R65" s="263">
        <v>50</v>
      </c>
      <c r="S65" s="266">
        <v>42</v>
      </c>
      <c r="T65" s="264">
        <v>122</v>
      </c>
      <c r="U65" s="263">
        <v>67</v>
      </c>
      <c r="V65" s="265">
        <v>55</v>
      </c>
      <c r="W65" s="262">
        <v>42</v>
      </c>
      <c r="X65" s="266">
        <v>11</v>
      </c>
    </row>
    <row r="66" spans="1:24" ht="20.25" customHeight="1" x14ac:dyDescent="0.15">
      <c r="A66" s="295" t="s">
        <v>34</v>
      </c>
      <c r="B66" s="264">
        <v>75</v>
      </c>
      <c r="C66" s="263">
        <v>39</v>
      </c>
      <c r="D66" s="263">
        <v>36</v>
      </c>
      <c r="E66" s="263">
        <v>57</v>
      </c>
      <c r="F66" s="263">
        <v>36</v>
      </c>
      <c r="G66" s="263">
        <v>21</v>
      </c>
      <c r="H66" s="263">
        <v>18</v>
      </c>
      <c r="I66" s="263">
        <v>3</v>
      </c>
      <c r="J66" s="265">
        <v>15</v>
      </c>
      <c r="K66" s="262">
        <v>295</v>
      </c>
      <c r="L66" s="263">
        <v>195</v>
      </c>
      <c r="M66" s="263">
        <v>100</v>
      </c>
      <c r="N66" s="263">
        <v>223</v>
      </c>
      <c r="O66" s="263">
        <v>145</v>
      </c>
      <c r="P66" s="263">
        <v>78</v>
      </c>
      <c r="Q66" s="263">
        <v>72</v>
      </c>
      <c r="R66" s="263">
        <v>50</v>
      </c>
      <c r="S66" s="266">
        <v>22</v>
      </c>
      <c r="T66" s="264">
        <v>90</v>
      </c>
      <c r="U66" s="263">
        <v>48</v>
      </c>
      <c r="V66" s="265">
        <v>42</v>
      </c>
      <c r="W66" s="262">
        <v>41</v>
      </c>
      <c r="X66" s="266">
        <v>11</v>
      </c>
    </row>
    <row r="67" spans="1:24" ht="20.25" customHeight="1" x14ac:dyDescent="0.15">
      <c r="A67" s="295" t="s">
        <v>35</v>
      </c>
      <c r="B67" s="264">
        <v>65</v>
      </c>
      <c r="C67" s="263">
        <v>33</v>
      </c>
      <c r="D67" s="263">
        <v>32</v>
      </c>
      <c r="E67" s="263">
        <v>44</v>
      </c>
      <c r="F67" s="263">
        <v>21</v>
      </c>
      <c r="G67" s="263">
        <v>23</v>
      </c>
      <c r="H67" s="263">
        <v>21</v>
      </c>
      <c r="I67" s="263">
        <v>12</v>
      </c>
      <c r="J67" s="265">
        <v>9</v>
      </c>
      <c r="K67" s="262">
        <v>252</v>
      </c>
      <c r="L67" s="263">
        <v>162</v>
      </c>
      <c r="M67" s="263">
        <v>90</v>
      </c>
      <c r="N67" s="263">
        <v>259</v>
      </c>
      <c r="O67" s="263">
        <v>154</v>
      </c>
      <c r="P67" s="263">
        <v>105</v>
      </c>
      <c r="Q67" s="263">
        <v>-7</v>
      </c>
      <c r="R67" s="263">
        <v>8</v>
      </c>
      <c r="S67" s="266">
        <v>-15</v>
      </c>
      <c r="T67" s="264">
        <v>14</v>
      </c>
      <c r="U67" s="263">
        <v>15</v>
      </c>
      <c r="V67" s="265">
        <v>-1</v>
      </c>
      <c r="W67" s="262">
        <v>50</v>
      </c>
      <c r="X67" s="266">
        <v>14</v>
      </c>
    </row>
    <row r="68" spans="1:24" ht="20.25" customHeight="1" x14ac:dyDescent="0.15">
      <c r="A68" s="295" t="s">
        <v>36</v>
      </c>
      <c r="B68" s="264">
        <v>68</v>
      </c>
      <c r="C68" s="263">
        <v>25</v>
      </c>
      <c r="D68" s="263">
        <v>43</v>
      </c>
      <c r="E68" s="263">
        <v>56</v>
      </c>
      <c r="F68" s="263">
        <v>23</v>
      </c>
      <c r="G68" s="263">
        <v>33</v>
      </c>
      <c r="H68" s="263">
        <v>12</v>
      </c>
      <c r="I68" s="263">
        <v>2</v>
      </c>
      <c r="J68" s="265">
        <v>10</v>
      </c>
      <c r="K68" s="262">
        <v>207</v>
      </c>
      <c r="L68" s="263">
        <v>130</v>
      </c>
      <c r="M68" s="263">
        <v>77</v>
      </c>
      <c r="N68" s="263">
        <v>232</v>
      </c>
      <c r="O68" s="263">
        <v>153</v>
      </c>
      <c r="P68" s="263">
        <v>79</v>
      </c>
      <c r="Q68" s="263">
        <v>-25</v>
      </c>
      <c r="R68" s="263">
        <v>-23</v>
      </c>
      <c r="S68" s="266">
        <v>-2</v>
      </c>
      <c r="T68" s="264">
        <v>-13</v>
      </c>
      <c r="U68" s="263">
        <v>-6</v>
      </c>
      <c r="V68" s="265">
        <v>-7</v>
      </c>
      <c r="W68" s="262">
        <v>30</v>
      </c>
      <c r="X68" s="266">
        <v>13</v>
      </c>
    </row>
    <row r="69" spans="1:24" ht="20.25" customHeight="1" x14ac:dyDescent="0.15">
      <c r="A69" s="295" t="s">
        <v>37</v>
      </c>
      <c r="B69" s="264">
        <v>75</v>
      </c>
      <c r="C69" s="263">
        <v>40</v>
      </c>
      <c r="D69" s="263">
        <v>35</v>
      </c>
      <c r="E69" s="263">
        <v>49</v>
      </c>
      <c r="F69" s="263">
        <v>30</v>
      </c>
      <c r="G69" s="263">
        <v>19</v>
      </c>
      <c r="H69" s="263">
        <v>26</v>
      </c>
      <c r="I69" s="263">
        <v>10</v>
      </c>
      <c r="J69" s="265">
        <v>16</v>
      </c>
      <c r="K69" s="262">
        <v>301</v>
      </c>
      <c r="L69" s="263">
        <v>193</v>
      </c>
      <c r="M69" s="263">
        <v>108</v>
      </c>
      <c r="N69" s="263">
        <v>254</v>
      </c>
      <c r="O69" s="263">
        <v>174</v>
      </c>
      <c r="P69" s="263">
        <v>80</v>
      </c>
      <c r="Q69" s="263">
        <v>47</v>
      </c>
      <c r="R69" s="263">
        <v>19</v>
      </c>
      <c r="S69" s="266">
        <v>28</v>
      </c>
      <c r="T69" s="264">
        <v>73</v>
      </c>
      <c r="U69" s="263">
        <v>39</v>
      </c>
      <c r="V69" s="265">
        <v>34</v>
      </c>
      <c r="W69" s="262">
        <v>40</v>
      </c>
      <c r="X69" s="266">
        <v>17</v>
      </c>
    </row>
    <row r="70" spans="1:24" ht="20.25" customHeight="1" x14ac:dyDescent="0.15">
      <c r="A70" s="295" t="s">
        <v>38</v>
      </c>
      <c r="B70" s="264">
        <v>77</v>
      </c>
      <c r="C70" s="263">
        <v>35</v>
      </c>
      <c r="D70" s="263">
        <v>42</v>
      </c>
      <c r="E70" s="263">
        <v>55</v>
      </c>
      <c r="F70" s="263">
        <v>29</v>
      </c>
      <c r="G70" s="263">
        <v>26</v>
      </c>
      <c r="H70" s="263">
        <v>22</v>
      </c>
      <c r="I70" s="263">
        <v>6</v>
      </c>
      <c r="J70" s="265">
        <v>16</v>
      </c>
      <c r="K70" s="262">
        <v>275</v>
      </c>
      <c r="L70" s="263">
        <v>205</v>
      </c>
      <c r="M70" s="263">
        <v>70</v>
      </c>
      <c r="N70" s="263">
        <v>204</v>
      </c>
      <c r="O70" s="263">
        <v>136</v>
      </c>
      <c r="P70" s="263">
        <v>68</v>
      </c>
      <c r="Q70" s="263">
        <v>71</v>
      </c>
      <c r="R70" s="263">
        <v>69</v>
      </c>
      <c r="S70" s="266">
        <v>2</v>
      </c>
      <c r="T70" s="264">
        <v>93</v>
      </c>
      <c r="U70" s="263">
        <v>40</v>
      </c>
      <c r="V70" s="265">
        <v>53</v>
      </c>
      <c r="W70" s="262">
        <v>74</v>
      </c>
      <c r="X70" s="266">
        <v>17</v>
      </c>
    </row>
    <row r="71" spans="1:24" ht="20.25" customHeight="1" thickBot="1" x14ac:dyDescent="0.2">
      <c r="A71" s="296" t="s">
        <v>41</v>
      </c>
      <c r="B71" s="297">
        <v>80</v>
      </c>
      <c r="C71" s="298">
        <v>41</v>
      </c>
      <c r="D71" s="298">
        <v>39</v>
      </c>
      <c r="E71" s="298">
        <v>68</v>
      </c>
      <c r="F71" s="298">
        <v>39</v>
      </c>
      <c r="G71" s="298">
        <v>29</v>
      </c>
      <c r="H71" s="298">
        <v>12</v>
      </c>
      <c r="I71" s="298">
        <v>2</v>
      </c>
      <c r="J71" s="299">
        <v>10</v>
      </c>
      <c r="K71" s="300">
        <v>299</v>
      </c>
      <c r="L71" s="298">
        <v>226</v>
      </c>
      <c r="M71" s="298">
        <v>73</v>
      </c>
      <c r="N71" s="298">
        <v>276</v>
      </c>
      <c r="O71" s="298">
        <v>170</v>
      </c>
      <c r="P71" s="298">
        <v>106</v>
      </c>
      <c r="Q71" s="298">
        <v>23</v>
      </c>
      <c r="R71" s="298">
        <v>56</v>
      </c>
      <c r="S71" s="301">
        <v>-33</v>
      </c>
      <c r="T71" s="297">
        <v>35</v>
      </c>
      <c r="U71" s="298">
        <v>3</v>
      </c>
      <c r="V71" s="299">
        <v>32</v>
      </c>
      <c r="W71" s="300">
        <v>51</v>
      </c>
      <c r="X71" s="301">
        <v>11</v>
      </c>
    </row>
    <row r="72" spans="1:24" ht="20.25" customHeight="1" thickBot="1" x14ac:dyDescent="0.2">
      <c r="A72" s="273" t="s">
        <v>40</v>
      </c>
      <c r="B72" s="274">
        <v>929</v>
      </c>
      <c r="C72" s="275">
        <v>477</v>
      </c>
      <c r="D72" s="275">
        <v>452</v>
      </c>
      <c r="E72" s="275">
        <v>637</v>
      </c>
      <c r="F72" s="275">
        <v>358</v>
      </c>
      <c r="G72" s="275">
        <v>279</v>
      </c>
      <c r="H72" s="275">
        <v>292</v>
      </c>
      <c r="I72" s="275">
        <v>119</v>
      </c>
      <c r="J72" s="279">
        <v>173</v>
      </c>
      <c r="K72" s="280">
        <v>3743</v>
      </c>
      <c r="L72" s="275">
        <v>2441</v>
      </c>
      <c r="M72" s="275">
        <v>1302</v>
      </c>
      <c r="N72" s="275">
        <v>3399</v>
      </c>
      <c r="O72" s="275">
        <v>2086</v>
      </c>
      <c r="P72" s="275">
        <v>1313</v>
      </c>
      <c r="Q72" s="275">
        <v>344</v>
      </c>
      <c r="R72" s="275">
        <v>355</v>
      </c>
      <c r="S72" s="276">
        <v>-11</v>
      </c>
      <c r="T72" s="274">
        <v>636</v>
      </c>
      <c r="U72" s="275">
        <v>291</v>
      </c>
      <c r="V72" s="279">
        <v>345</v>
      </c>
      <c r="W72" s="280">
        <v>566</v>
      </c>
      <c r="X72" s="276">
        <v>171</v>
      </c>
    </row>
    <row r="73" spans="1:24" x14ac:dyDescent="0.15">
      <c r="A73" s="232" t="s">
        <v>434</v>
      </c>
      <c r="C73" s="176" t="s">
        <v>54</v>
      </c>
    </row>
    <row r="74" spans="1:24" ht="21" customHeight="1" thickBot="1" x14ac:dyDescent="0.25">
      <c r="A74" s="233" t="s">
        <v>89</v>
      </c>
      <c r="B74" s="233"/>
    </row>
    <row r="75" spans="1:24" ht="20.25" customHeight="1" x14ac:dyDescent="0.15">
      <c r="A75" s="234"/>
      <c r="B75" s="235" t="s">
        <v>17</v>
      </c>
      <c r="C75" s="236"/>
      <c r="D75" s="236"/>
      <c r="E75" s="236"/>
      <c r="F75" s="236"/>
      <c r="G75" s="236"/>
      <c r="H75" s="236"/>
      <c r="I75" s="236"/>
      <c r="J75" s="282"/>
      <c r="K75" s="235" t="s">
        <v>18</v>
      </c>
      <c r="L75" s="236"/>
      <c r="M75" s="236"/>
      <c r="N75" s="236"/>
      <c r="O75" s="236"/>
      <c r="P75" s="236"/>
      <c r="Q75" s="236"/>
      <c r="R75" s="236"/>
      <c r="S75" s="237"/>
      <c r="T75" s="239" t="s">
        <v>19</v>
      </c>
      <c r="U75" s="239"/>
      <c r="V75" s="239"/>
      <c r="W75" s="234"/>
      <c r="X75" s="240"/>
    </row>
    <row r="76" spans="1:24" ht="20.25" customHeight="1" x14ac:dyDescent="0.15">
      <c r="A76" s="241" t="s">
        <v>20</v>
      </c>
      <c r="B76" s="242" t="s">
        <v>21</v>
      </c>
      <c r="C76" s="243"/>
      <c r="D76" s="243"/>
      <c r="E76" s="243" t="s">
        <v>22</v>
      </c>
      <c r="F76" s="243"/>
      <c r="G76" s="243"/>
      <c r="H76" s="243" t="s">
        <v>43</v>
      </c>
      <c r="I76" s="243"/>
      <c r="J76" s="183"/>
      <c r="K76" s="242" t="s">
        <v>23</v>
      </c>
      <c r="L76" s="243"/>
      <c r="M76" s="243"/>
      <c r="N76" s="243" t="s">
        <v>24</v>
      </c>
      <c r="O76" s="243"/>
      <c r="P76" s="243"/>
      <c r="Q76" s="243" t="s">
        <v>44</v>
      </c>
      <c r="R76" s="243"/>
      <c r="S76" s="244"/>
      <c r="T76" s="246"/>
      <c r="U76" s="246"/>
      <c r="V76" s="246"/>
      <c r="W76" s="241" t="s">
        <v>25</v>
      </c>
      <c r="X76" s="247" t="s">
        <v>26</v>
      </c>
    </row>
    <row r="77" spans="1:24" ht="20.25" customHeight="1" thickBot="1" x14ac:dyDescent="0.2">
      <c r="A77" s="245"/>
      <c r="B77" s="249" t="s">
        <v>4</v>
      </c>
      <c r="C77" s="250" t="s">
        <v>5</v>
      </c>
      <c r="D77" s="250" t="s">
        <v>6</v>
      </c>
      <c r="E77" s="250" t="s">
        <v>4</v>
      </c>
      <c r="F77" s="250" t="s">
        <v>5</v>
      </c>
      <c r="G77" s="250" t="s">
        <v>6</v>
      </c>
      <c r="H77" s="250" t="s">
        <v>4</v>
      </c>
      <c r="I77" s="250" t="s">
        <v>5</v>
      </c>
      <c r="J77" s="283" t="s">
        <v>6</v>
      </c>
      <c r="K77" s="249" t="s">
        <v>4</v>
      </c>
      <c r="L77" s="250" t="s">
        <v>27</v>
      </c>
      <c r="M77" s="250" t="s">
        <v>28</v>
      </c>
      <c r="N77" s="250" t="s">
        <v>4</v>
      </c>
      <c r="O77" s="250" t="s">
        <v>27</v>
      </c>
      <c r="P77" s="250" t="s">
        <v>28</v>
      </c>
      <c r="Q77" s="250" t="s">
        <v>4</v>
      </c>
      <c r="R77" s="250" t="s">
        <v>27</v>
      </c>
      <c r="S77" s="251" t="s">
        <v>28</v>
      </c>
      <c r="T77" s="284" t="s">
        <v>4</v>
      </c>
      <c r="U77" s="253" t="s">
        <v>5</v>
      </c>
      <c r="V77" s="254" t="s">
        <v>6</v>
      </c>
      <c r="W77" s="248"/>
      <c r="X77" s="255"/>
    </row>
    <row r="78" spans="1:24" ht="20.25" customHeight="1" x14ac:dyDescent="0.15">
      <c r="A78" s="294" t="s">
        <v>86</v>
      </c>
      <c r="B78" s="258">
        <f>SUM(C78:D78)</f>
        <v>91</v>
      </c>
      <c r="C78" s="257">
        <v>51</v>
      </c>
      <c r="D78" s="257">
        <v>40</v>
      </c>
      <c r="E78" s="257">
        <v>73</v>
      </c>
      <c r="F78" s="257">
        <v>42</v>
      </c>
      <c r="G78" s="257">
        <v>31</v>
      </c>
      <c r="H78" s="257">
        <f>I78+J78</f>
        <v>18</v>
      </c>
      <c r="I78" s="257">
        <f>C78-F78</f>
        <v>9</v>
      </c>
      <c r="J78" s="259">
        <f>D78-G78</f>
        <v>9</v>
      </c>
      <c r="K78" s="256">
        <v>305</v>
      </c>
      <c r="L78" s="257">
        <v>201</v>
      </c>
      <c r="M78" s="257">
        <f>K78-L78</f>
        <v>104</v>
      </c>
      <c r="N78" s="257">
        <v>242</v>
      </c>
      <c r="O78" s="257">
        <v>146</v>
      </c>
      <c r="P78" s="257">
        <f>N78-O78</f>
        <v>96</v>
      </c>
      <c r="Q78" s="257">
        <f>K78-N78</f>
        <v>63</v>
      </c>
      <c r="R78" s="257">
        <f>L78-O78</f>
        <v>55</v>
      </c>
      <c r="S78" s="260">
        <f>M78-P78</f>
        <v>8</v>
      </c>
      <c r="T78" s="258">
        <f>H78+Q78</f>
        <v>81</v>
      </c>
      <c r="U78" s="257">
        <v>36</v>
      </c>
      <c r="V78" s="259">
        <v>45</v>
      </c>
      <c r="W78" s="256">
        <v>32</v>
      </c>
      <c r="X78" s="260">
        <v>7</v>
      </c>
    </row>
    <row r="79" spans="1:24" ht="20.25" customHeight="1" x14ac:dyDescent="0.15">
      <c r="A79" s="295" t="s">
        <v>29</v>
      </c>
      <c r="B79" s="264">
        <f>SUM(C79:D79)</f>
        <v>56</v>
      </c>
      <c r="C79" s="263">
        <v>28</v>
      </c>
      <c r="D79" s="263">
        <v>28</v>
      </c>
      <c r="E79" s="263">
        <f>SUM(F79:G79)</f>
        <v>55</v>
      </c>
      <c r="F79" s="263">
        <v>31</v>
      </c>
      <c r="G79" s="263">
        <v>24</v>
      </c>
      <c r="H79" s="263">
        <f>SUM(I79:J79)</f>
        <v>1</v>
      </c>
      <c r="I79" s="263">
        <f>C79-F79</f>
        <v>-3</v>
      </c>
      <c r="J79" s="265">
        <f>D79-G79</f>
        <v>4</v>
      </c>
      <c r="K79" s="262">
        <v>267</v>
      </c>
      <c r="L79" s="263">
        <v>189</v>
      </c>
      <c r="M79" s="257">
        <f t="shared" ref="M79:M89" si="0">K79-L79</f>
        <v>78</v>
      </c>
      <c r="N79" s="257">
        <v>245</v>
      </c>
      <c r="O79" s="263">
        <v>144</v>
      </c>
      <c r="P79" s="257">
        <f t="shared" ref="P79:P89" si="1">N79-O79</f>
        <v>101</v>
      </c>
      <c r="Q79" s="257">
        <f t="shared" ref="Q79:S89" si="2">K79-N79</f>
        <v>22</v>
      </c>
      <c r="R79" s="263">
        <f>L79-O79</f>
        <v>45</v>
      </c>
      <c r="S79" s="266">
        <f>M79-P79</f>
        <v>-23</v>
      </c>
      <c r="T79" s="258">
        <f t="shared" ref="T79:T89" si="3">H79+Q79</f>
        <v>23</v>
      </c>
      <c r="U79" s="263">
        <v>12</v>
      </c>
      <c r="V79" s="265">
        <v>11</v>
      </c>
      <c r="W79" s="262">
        <v>59</v>
      </c>
      <c r="X79" s="266">
        <v>24</v>
      </c>
    </row>
    <row r="80" spans="1:24" ht="20.25" customHeight="1" x14ac:dyDescent="0.15">
      <c r="A80" s="295" t="s">
        <v>30</v>
      </c>
      <c r="B80" s="264">
        <f t="shared" ref="B80:B89" si="4">SUM(C80:D80)</f>
        <v>79</v>
      </c>
      <c r="C80" s="263">
        <v>46</v>
      </c>
      <c r="D80" s="263">
        <v>33</v>
      </c>
      <c r="E80" s="263">
        <f t="shared" ref="E80:E89" si="5">SUM(F80:G80)</f>
        <v>62</v>
      </c>
      <c r="F80" s="263">
        <v>32</v>
      </c>
      <c r="G80" s="263">
        <v>30</v>
      </c>
      <c r="H80" s="263">
        <f t="shared" ref="H80:H89" si="6">SUM(I80:J80)</f>
        <v>17</v>
      </c>
      <c r="I80" s="263">
        <f t="shared" ref="I80:J89" si="7">C80-F80</f>
        <v>14</v>
      </c>
      <c r="J80" s="265">
        <f t="shared" si="7"/>
        <v>3</v>
      </c>
      <c r="K80" s="262">
        <v>586</v>
      </c>
      <c r="L80" s="263">
        <v>317</v>
      </c>
      <c r="M80" s="257">
        <f t="shared" si="0"/>
        <v>269</v>
      </c>
      <c r="N80" s="257">
        <v>592</v>
      </c>
      <c r="O80" s="263">
        <v>311</v>
      </c>
      <c r="P80" s="257">
        <f t="shared" si="1"/>
        <v>281</v>
      </c>
      <c r="Q80" s="257">
        <f t="shared" si="2"/>
        <v>-6</v>
      </c>
      <c r="R80" s="263">
        <f t="shared" si="2"/>
        <v>6</v>
      </c>
      <c r="S80" s="266">
        <f t="shared" si="2"/>
        <v>-12</v>
      </c>
      <c r="T80" s="258">
        <f t="shared" si="3"/>
        <v>11</v>
      </c>
      <c r="U80" s="263">
        <v>40</v>
      </c>
      <c r="V80" s="265">
        <v>-29</v>
      </c>
      <c r="W80" s="262">
        <v>52</v>
      </c>
      <c r="X80" s="266">
        <v>21</v>
      </c>
    </row>
    <row r="81" spans="1:24" ht="20.25" customHeight="1" x14ac:dyDescent="0.15">
      <c r="A81" s="295" t="s">
        <v>31</v>
      </c>
      <c r="B81" s="264">
        <f t="shared" si="4"/>
        <v>89</v>
      </c>
      <c r="C81" s="263">
        <v>52</v>
      </c>
      <c r="D81" s="263">
        <v>37</v>
      </c>
      <c r="E81" s="263">
        <f t="shared" si="5"/>
        <v>49</v>
      </c>
      <c r="F81" s="263">
        <v>26</v>
      </c>
      <c r="G81" s="263">
        <v>23</v>
      </c>
      <c r="H81" s="263">
        <f t="shared" si="6"/>
        <v>40</v>
      </c>
      <c r="I81" s="263">
        <f t="shared" si="7"/>
        <v>26</v>
      </c>
      <c r="J81" s="265">
        <f t="shared" si="7"/>
        <v>14</v>
      </c>
      <c r="K81" s="262">
        <v>435</v>
      </c>
      <c r="L81" s="263">
        <v>209</v>
      </c>
      <c r="M81" s="257">
        <f t="shared" si="0"/>
        <v>226</v>
      </c>
      <c r="N81" s="257">
        <v>376</v>
      </c>
      <c r="O81" s="263">
        <v>212</v>
      </c>
      <c r="P81" s="257">
        <f t="shared" si="1"/>
        <v>164</v>
      </c>
      <c r="Q81" s="257">
        <f t="shared" si="2"/>
        <v>59</v>
      </c>
      <c r="R81" s="263">
        <f t="shared" si="2"/>
        <v>-3</v>
      </c>
      <c r="S81" s="266">
        <f t="shared" si="2"/>
        <v>62</v>
      </c>
      <c r="T81" s="258">
        <f t="shared" si="3"/>
        <v>99</v>
      </c>
      <c r="U81" s="263">
        <v>106</v>
      </c>
      <c r="V81" s="265">
        <v>-7</v>
      </c>
      <c r="W81" s="262">
        <v>40</v>
      </c>
      <c r="X81" s="266">
        <v>15</v>
      </c>
    </row>
    <row r="82" spans="1:24" ht="20.25" customHeight="1" x14ac:dyDescent="0.15">
      <c r="A82" s="295" t="s">
        <v>32</v>
      </c>
      <c r="B82" s="264">
        <f t="shared" si="4"/>
        <v>74</v>
      </c>
      <c r="C82" s="263">
        <v>37</v>
      </c>
      <c r="D82" s="263">
        <v>37</v>
      </c>
      <c r="E82" s="263">
        <f t="shared" si="5"/>
        <v>52</v>
      </c>
      <c r="F82" s="263">
        <v>25</v>
      </c>
      <c r="G82" s="263">
        <v>27</v>
      </c>
      <c r="H82" s="263">
        <f t="shared" si="6"/>
        <v>22</v>
      </c>
      <c r="I82" s="263">
        <f t="shared" si="7"/>
        <v>12</v>
      </c>
      <c r="J82" s="265">
        <f t="shared" si="7"/>
        <v>10</v>
      </c>
      <c r="K82" s="262">
        <v>223</v>
      </c>
      <c r="L82" s="263">
        <v>134</v>
      </c>
      <c r="M82" s="257">
        <f t="shared" si="0"/>
        <v>89</v>
      </c>
      <c r="N82" s="257">
        <v>211</v>
      </c>
      <c r="O82" s="263">
        <v>136</v>
      </c>
      <c r="P82" s="257">
        <f t="shared" si="1"/>
        <v>75</v>
      </c>
      <c r="Q82" s="257">
        <f t="shared" si="2"/>
        <v>12</v>
      </c>
      <c r="R82" s="263">
        <f t="shared" si="2"/>
        <v>-2</v>
      </c>
      <c r="S82" s="266">
        <f t="shared" si="2"/>
        <v>14</v>
      </c>
      <c r="T82" s="258">
        <f t="shared" si="3"/>
        <v>34</v>
      </c>
      <c r="U82" s="263">
        <v>20</v>
      </c>
      <c r="V82" s="265">
        <v>14</v>
      </c>
      <c r="W82" s="262">
        <v>39</v>
      </c>
      <c r="X82" s="266">
        <v>9</v>
      </c>
    </row>
    <row r="83" spans="1:24" ht="20.25" customHeight="1" x14ac:dyDescent="0.15">
      <c r="A83" s="295" t="s">
        <v>33</v>
      </c>
      <c r="B83" s="264">
        <f t="shared" si="4"/>
        <v>70</v>
      </c>
      <c r="C83" s="263">
        <v>38</v>
      </c>
      <c r="D83" s="263">
        <v>32</v>
      </c>
      <c r="E83" s="263">
        <f t="shared" si="5"/>
        <v>44</v>
      </c>
      <c r="F83" s="263">
        <v>28</v>
      </c>
      <c r="G83" s="263">
        <v>16</v>
      </c>
      <c r="H83" s="263">
        <f t="shared" si="6"/>
        <v>26</v>
      </c>
      <c r="I83" s="263">
        <f t="shared" si="7"/>
        <v>10</v>
      </c>
      <c r="J83" s="265">
        <f t="shared" si="7"/>
        <v>16</v>
      </c>
      <c r="K83" s="262">
        <v>236</v>
      </c>
      <c r="L83" s="263">
        <v>165</v>
      </c>
      <c r="M83" s="257">
        <f t="shared" si="0"/>
        <v>71</v>
      </c>
      <c r="N83" s="257">
        <v>270</v>
      </c>
      <c r="O83" s="263">
        <v>157</v>
      </c>
      <c r="P83" s="257">
        <f t="shared" si="1"/>
        <v>113</v>
      </c>
      <c r="Q83" s="257">
        <f t="shared" si="2"/>
        <v>-34</v>
      </c>
      <c r="R83" s="263">
        <f t="shared" si="2"/>
        <v>8</v>
      </c>
      <c r="S83" s="266">
        <f t="shared" si="2"/>
        <v>-42</v>
      </c>
      <c r="T83" s="258">
        <f t="shared" si="3"/>
        <v>-8</v>
      </c>
      <c r="U83" s="263">
        <v>-21</v>
      </c>
      <c r="V83" s="265">
        <v>13</v>
      </c>
      <c r="W83" s="262">
        <v>48</v>
      </c>
      <c r="X83" s="266">
        <v>12</v>
      </c>
    </row>
    <row r="84" spans="1:24" ht="20.25" customHeight="1" x14ac:dyDescent="0.15">
      <c r="A84" s="295" t="s">
        <v>34</v>
      </c>
      <c r="B84" s="264">
        <f t="shared" si="4"/>
        <v>89</v>
      </c>
      <c r="C84" s="263">
        <v>49</v>
      </c>
      <c r="D84" s="263">
        <v>40</v>
      </c>
      <c r="E84" s="263">
        <f t="shared" si="5"/>
        <v>43</v>
      </c>
      <c r="F84" s="263">
        <v>19</v>
      </c>
      <c r="G84" s="263">
        <v>24</v>
      </c>
      <c r="H84" s="263">
        <f t="shared" si="6"/>
        <v>46</v>
      </c>
      <c r="I84" s="263">
        <f t="shared" si="7"/>
        <v>30</v>
      </c>
      <c r="J84" s="265">
        <f t="shared" si="7"/>
        <v>16</v>
      </c>
      <c r="K84" s="262">
        <v>237</v>
      </c>
      <c r="L84" s="263">
        <v>151</v>
      </c>
      <c r="M84" s="257">
        <f t="shared" si="0"/>
        <v>86</v>
      </c>
      <c r="N84" s="257">
        <v>251</v>
      </c>
      <c r="O84" s="263">
        <v>170</v>
      </c>
      <c r="P84" s="257">
        <f t="shared" si="1"/>
        <v>81</v>
      </c>
      <c r="Q84" s="257">
        <f t="shared" si="2"/>
        <v>-14</v>
      </c>
      <c r="R84" s="263">
        <f t="shared" si="2"/>
        <v>-19</v>
      </c>
      <c r="S84" s="266">
        <f t="shared" si="2"/>
        <v>5</v>
      </c>
      <c r="T84" s="258">
        <f t="shared" si="3"/>
        <v>32</v>
      </c>
      <c r="U84" s="263">
        <v>5</v>
      </c>
      <c r="V84" s="265">
        <v>27</v>
      </c>
      <c r="W84" s="262">
        <v>40</v>
      </c>
      <c r="X84" s="266">
        <v>10</v>
      </c>
    </row>
    <row r="85" spans="1:24" ht="20.25" customHeight="1" x14ac:dyDescent="0.15">
      <c r="A85" s="295" t="s">
        <v>35</v>
      </c>
      <c r="B85" s="264">
        <f t="shared" si="4"/>
        <v>95</v>
      </c>
      <c r="C85" s="263">
        <v>59</v>
      </c>
      <c r="D85" s="263">
        <v>36</v>
      </c>
      <c r="E85" s="263">
        <f t="shared" si="5"/>
        <v>50</v>
      </c>
      <c r="F85" s="263">
        <v>28</v>
      </c>
      <c r="G85" s="263">
        <v>22</v>
      </c>
      <c r="H85" s="263">
        <f t="shared" si="6"/>
        <v>45</v>
      </c>
      <c r="I85" s="263">
        <f t="shared" si="7"/>
        <v>31</v>
      </c>
      <c r="J85" s="265">
        <f t="shared" si="7"/>
        <v>14</v>
      </c>
      <c r="K85" s="262">
        <v>215</v>
      </c>
      <c r="L85" s="263">
        <v>160</v>
      </c>
      <c r="M85" s="257">
        <f t="shared" si="0"/>
        <v>55</v>
      </c>
      <c r="N85" s="257">
        <v>215</v>
      </c>
      <c r="O85" s="263">
        <v>160</v>
      </c>
      <c r="P85" s="257">
        <f t="shared" si="1"/>
        <v>55</v>
      </c>
      <c r="Q85" s="257">
        <f t="shared" si="2"/>
        <v>0</v>
      </c>
      <c r="R85" s="263">
        <f t="shared" si="2"/>
        <v>0</v>
      </c>
      <c r="S85" s="266">
        <f t="shared" si="2"/>
        <v>0</v>
      </c>
      <c r="T85" s="258">
        <f t="shared" si="3"/>
        <v>45</v>
      </c>
      <c r="U85" s="263">
        <v>45</v>
      </c>
      <c r="V85" s="265">
        <v>0</v>
      </c>
      <c r="W85" s="262">
        <v>35</v>
      </c>
      <c r="X85" s="266">
        <v>15</v>
      </c>
    </row>
    <row r="86" spans="1:24" ht="20.25" customHeight="1" x14ac:dyDescent="0.15">
      <c r="A86" s="295" t="s">
        <v>36</v>
      </c>
      <c r="B86" s="264">
        <f t="shared" si="4"/>
        <v>93</v>
      </c>
      <c r="C86" s="263">
        <v>50</v>
      </c>
      <c r="D86" s="263">
        <v>43</v>
      </c>
      <c r="E86" s="263">
        <f t="shared" si="5"/>
        <v>40</v>
      </c>
      <c r="F86" s="263">
        <v>21</v>
      </c>
      <c r="G86" s="263">
        <v>19</v>
      </c>
      <c r="H86" s="263">
        <f t="shared" si="6"/>
        <v>53</v>
      </c>
      <c r="I86" s="263">
        <f t="shared" si="7"/>
        <v>29</v>
      </c>
      <c r="J86" s="265">
        <f t="shared" si="7"/>
        <v>24</v>
      </c>
      <c r="K86" s="262">
        <v>224</v>
      </c>
      <c r="L86" s="263">
        <v>138</v>
      </c>
      <c r="M86" s="257">
        <f t="shared" si="0"/>
        <v>86</v>
      </c>
      <c r="N86" s="257">
        <v>205</v>
      </c>
      <c r="O86" s="263">
        <v>138</v>
      </c>
      <c r="P86" s="257">
        <f t="shared" si="1"/>
        <v>67</v>
      </c>
      <c r="Q86" s="257">
        <f t="shared" si="2"/>
        <v>19</v>
      </c>
      <c r="R86" s="263">
        <f t="shared" si="2"/>
        <v>0</v>
      </c>
      <c r="S86" s="266">
        <f t="shared" si="2"/>
        <v>19</v>
      </c>
      <c r="T86" s="258">
        <f t="shared" si="3"/>
        <v>72</v>
      </c>
      <c r="U86" s="263">
        <v>22</v>
      </c>
      <c r="V86" s="265">
        <v>50</v>
      </c>
      <c r="W86" s="262">
        <v>26</v>
      </c>
      <c r="X86" s="266">
        <v>10</v>
      </c>
    </row>
    <row r="87" spans="1:24" ht="20.25" customHeight="1" x14ac:dyDescent="0.15">
      <c r="A87" s="295" t="s">
        <v>37</v>
      </c>
      <c r="B87" s="264">
        <f t="shared" si="4"/>
        <v>87</v>
      </c>
      <c r="C87" s="263">
        <v>40</v>
      </c>
      <c r="D87" s="263">
        <v>47</v>
      </c>
      <c r="E87" s="263">
        <f t="shared" si="5"/>
        <v>57</v>
      </c>
      <c r="F87" s="263">
        <v>29</v>
      </c>
      <c r="G87" s="263">
        <v>28</v>
      </c>
      <c r="H87" s="263">
        <f t="shared" si="6"/>
        <v>30</v>
      </c>
      <c r="I87" s="263">
        <f t="shared" si="7"/>
        <v>11</v>
      </c>
      <c r="J87" s="265">
        <f t="shared" si="7"/>
        <v>19</v>
      </c>
      <c r="K87" s="262">
        <v>223</v>
      </c>
      <c r="L87" s="263">
        <v>164</v>
      </c>
      <c r="M87" s="257">
        <f t="shared" si="0"/>
        <v>59</v>
      </c>
      <c r="N87" s="257">
        <v>350</v>
      </c>
      <c r="O87" s="263">
        <v>164</v>
      </c>
      <c r="P87" s="257">
        <f t="shared" si="1"/>
        <v>186</v>
      </c>
      <c r="Q87" s="257">
        <f t="shared" si="2"/>
        <v>-127</v>
      </c>
      <c r="R87" s="263">
        <f t="shared" si="2"/>
        <v>0</v>
      </c>
      <c r="S87" s="266">
        <f t="shared" si="2"/>
        <v>-127</v>
      </c>
      <c r="T87" s="258">
        <f t="shared" si="3"/>
        <v>-97</v>
      </c>
      <c r="U87" s="263">
        <v>-95</v>
      </c>
      <c r="V87" s="265">
        <v>-2</v>
      </c>
      <c r="W87" s="262">
        <v>36</v>
      </c>
      <c r="X87" s="266">
        <v>19</v>
      </c>
    </row>
    <row r="88" spans="1:24" ht="20.25" customHeight="1" x14ac:dyDescent="0.15">
      <c r="A88" s="295" t="s">
        <v>38</v>
      </c>
      <c r="B88" s="264">
        <f t="shared" si="4"/>
        <v>82</v>
      </c>
      <c r="C88" s="263">
        <v>39</v>
      </c>
      <c r="D88" s="263">
        <v>43</v>
      </c>
      <c r="E88" s="263">
        <f t="shared" si="5"/>
        <v>70</v>
      </c>
      <c r="F88" s="263">
        <v>45</v>
      </c>
      <c r="G88" s="263">
        <v>25</v>
      </c>
      <c r="H88" s="263">
        <f t="shared" si="6"/>
        <v>12</v>
      </c>
      <c r="I88" s="263">
        <f t="shared" si="7"/>
        <v>-6</v>
      </c>
      <c r="J88" s="265">
        <f t="shared" si="7"/>
        <v>18</v>
      </c>
      <c r="K88" s="262">
        <v>231</v>
      </c>
      <c r="L88" s="263">
        <v>165</v>
      </c>
      <c r="M88" s="257">
        <f t="shared" si="0"/>
        <v>66</v>
      </c>
      <c r="N88" s="257">
        <v>189</v>
      </c>
      <c r="O88" s="263">
        <v>165</v>
      </c>
      <c r="P88" s="257">
        <f t="shared" si="1"/>
        <v>24</v>
      </c>
      <c r="Q88" s="257">
        <f t="shared" si="2"/>
        <v>42</v>
      </c>
      <c r="R88" s="263">
        <f t="shared" si="2"/>
        <v>0</v>
      </c>
      <c r="S88" s="266">
        <f t="shared" si="2"/>
        <v>42</v>
      </c>
      <c r="T88" s="258">
        <f t="shared" si="3"/>
        <v>54</v>
      </c>
      <c r="U88" s="263">
        <v>23</v>
      </c>
      <c r="V88" s="265">
        <v>31</v>
      </c>
      <c r="W88" s="262">
        <v>132</v>
      </c>
      <c r="X88" s="266">
        <v>16</v>
      </c>
    </row>
    <row r="89" spans="1:24" ht="20.25" customHeight="1" thickBot="1" x14ac:dyDescent="0.2">
      <c r="A89" s="296" t="s">
        <v>41</v>
      </c>
      <c r="B89" s="264">
        <f t="shared" si="4"/>
        <v>81</v>
      </c>
      <c r="C89" s="298">
        <v>44</v>
      </c>
      <c r="D89" s="298">
        <v>37</v>
      </c>
      <c r="E89" s="263">
        <f t="shared" si="5"/>
        <v>43</v>
      </c>
      <c r="F89" s="298">
        <v>20</v>
      </c>
      <c r="G89" s="298">
        <v>23</v>
      </c>
      <c r="H89" s="263">
        <f t="shared" si="6"/>
        <v>38</v>
      </c>
      <c r="I89" s="263">
        <f t="shared" si="7"/>
        <v>24</v>
      </c>
      <c r="J89" s="265">
        <f t="shared" si="7"/>
        <v>14</v>
      </c>
      <c r="K89" s="262">
        <v>211</v>
      </c>
      <c r="L89" s="298">
        <v>153</v>
      </c>
      <c r="M89" s="257">
        <f t="shared" si="0"/>
        <v>58</v>
      </c>
      <c r="N89" s="257">
        <v>214</v>
      </c>
      <c r="O89" s="298">
        <v>153</v>
      </c>
      <c r="P89" s="257">
        <f t="shared" si="1"/>
        <v>61</v>
      </c>
      <c r="Q89" s="257">
        <f t="shared" si="2"/>
        <v>-3</v>
      </c>
      <c r="R89" s="263">
        <f t="shared" si="2"/>
        <v>0</v>
      </c>
      <c r="S89" s="266">
        <f t="shared" si="2"/>
        <v>-3</v>
      </c>
      <c r="T89" s="258">
        <f t="shared" si="3"/>
        <v>35</v>
      </c>
      <c r="U89" s="298">
        <v>24</v>
      </c>
      <c r="V89" s="299">
        <v>11</v>
      </c>
      <c r="W89" s="300">
        <v>39</v>
      </c>
      <c r="X89" s="301">
        <v>16</v>
      </c>
    </row>
    <row r="90" spans="1:24" ht="20.25" customHeight="1" thickBot="1" x14ac:dyDescent="0.2">
      <c r="A90" s="273" t="s">
        <v>40</v>
      </c>
      <c r="B90" s="274">
        <f t="shared" ref="B90:X90" si="8">SUM(B78:B89)</f>
        <v>986</v>
      </c>
      <c r="C90" s="274">
        <f t="shared" si="8"/>
        <v>533</v>
      </c>
      <c r="D90" s="274">
        <f t="shared" si="8"/>
        <v>453</v>
      </c>
      <c r="E90" s="274">
        <f t="shared" si="8"/>
        <v>638</v>
      </c>
      <c r="F90" s="274">
        <f t="shared" si="8"/>
        <v>346</v>
      </c>
      <c r="G90" s="274">
        <f t="shared" si="8"/>
        <v>292</v>
      </c>
      <c r="H90" s="274">
        <f t="shared" si="8"/>
        <v>348</v>
      </c>
      <c r="I90" s="274">
        <f t="shared" si="8"/>
        <v>187</v>
      </c>
      <c r="J90" s="302">
        <f t="shared" si="8"/>
        <v>161</v>
      </c>
      <c r="K90" s="280">
        <f t="shared" si="8"/>
        <v>3393</v>
      </c>
      <c r="L90" s="274">
        <f t="shared" si="8"/>
        <v>2146</v>
      </c>
      <c r="M90" s="274">
        <f t="shared" si="8"/>
        <v>1247</v>
      </c>
      <c r="N90" s="274">
        <f t="shared" si="8"/>
        <v>3360</v>
      </c>
      <c r="O90" s="274">
        <f t="shared" si="8"/>
        <v>2056</v>
      </c>
      <c r="P90" s="274">
        <f t="shared" si="8"/>
        <v>1304</v>
      </c>
      <c r="Q90" s="274">
        <f t="shared" si="8"/>
        <v>33</v>
      </c>
      <c r="R90" s="274">
        <f t="shared" si="8"/>
        <v>90</v>
      </c>
      <c r="S90" s="303">
        <f t="shared" si="8"/>
        <v>-57</v>
      </c>
      <c r="T90" s="274">
        <f t="shared" si="8"/>
        <v>381</v>
      </c>
      <c r="U90" s="274">
        <f t="shared" si="8"/>
        <v>217</v>
      </c>
      <c r="V90" s="302">
        <f t="shared" si="8"/>
        <v>164</v>
      </c>
      <c r="W90" s="280">
        <f t="shared" si="8"/>
        <v>578</v>
      </c>
      <c r="X90" s="303">
        <f t="shared" si="8"/>
        <v>174</v>
      </c>
    </row>
    <row r="91" spans="1:24" ht="13.5" customHeight="1" x14ac:dyDescent="0.15">
      <c r="A91" s="232" t="s">
        <v>434</v>
      </c>
      <c r="C91" s="176" t="s">
        <v>54</v>
      </c>
    </row>
    <row r="92" spans="1:24" ht="13.5" customHeight="1" x14ac:dyDescent="0.15">
      <c r="A92" s="232"/>
    </row>
    <row r="93" spans="1:24" ht="13.5" customHeight="1" thickBot="1" x14ac:dyDescent="0.2">
      <c r="A93" s="232"/>
    </row>
    <row r="94" spans="1:24" ht="20.25" customHeight="1" x14ac:dyDescent="0.15">
      <c r="A94" s="234"/>
      <c r="B94" s="235" t="s">
        <v>17</v>
      </c>
      <c r="C94" s="236"/>
      <c r="D94" s="236"/>
      <c r="E94" s="236"/>
      <c r="F94" s="236"/>
      <c r="G94" s="236"/>
      <c r="H94" s="236"/>
      <c r="I94" s="236"/>
      <c r="J94" s="237"/>
      <c r="K94" s="235" t="s">
        <v>18</v>
      </c>
      <c r="L94" s="236"/>
      <c r="M94" s="236"/>
      <c r="N94" s="236"/>
      <c r="O94" s="236"/>
      <c r="P94" s="236"/>
      <c r="Q94" s="236"/>
      <c r="R94" s="236"/>
      <c r="S94" s="237"/>
      <c r="T94" s="238" t="s">
        <v>19</v>
      </c>
      <c r="U94" s="239"/>
      <c r="V94" s="304"/>
      <c r="W94" s="305"/>
      <c r="X94" s="240"/>
    </row>
    <row r="95" spans="1:24" ht="20.25" customHeight="1" x14ac:dyDescent="0.15">
      <c r="A95" s="241" t="s">
        <v>20</v>
      </c>
      <c r="B95" s="242" t="s">
        <v>21</v>
      </c>
      <c r="C95" s="243"/>
      <c r="D95" s="243"/>
      <c r="E95" s="243" t="s">
        <v>22</v>
      </c>
      <c r="F95" s="243"/>
      <c r="G95" s="243"/>
      <c r="H95" s="243" t="s">
        <v>43</v>
      </c>
      <c r="I95" s="243"/>
      <c r="J95" s="244"/>
      <c r="K95" s="242" t="s">
        <v>23</v>
      </c>
      <c r="L95" s="243"/>
      <c r="M95" s="243"/>
      <c r="N95" s="243" t="s">
        <v>24</v>
      </c>
      <c r="O95" s="243"/>
      <c r="P95" s="243"/>
      <c r="Q95" s="243" t="s">
        <v>44</v>
      </c>
      <c r="R95" s="243"/>
      <c r="S95" s="244"/>
      <c r="T95" s="245"/>
      <c r="U95" s="246"/>
      <c r="V95" s="306"/>
      <c r="W95" s="179" t="s">
        <v>25</v>
      </c>
      <c r="X95" s="247" t="s">
        <v>26</v>
      </c>
    </row>
    <row r="96" spans="1:24" ht="20.25" customHeight="1" thickBot="1" x14ac:dyDescent="0.2">
      <c r="A96" s="248"/>
      <c r="B96" s="249" t="s">
        <v>4</v>
      </c>
      <c r="C96" s="250" t="s">
        <v>5</v>
      </c>
      <c r="D96" s="250" t="s">
        <v>6</v>
      </c>
      <c r="E96" s="250" t="s">
        <v>4</v>
      </c>
      <c r="F96" s="250" t="s">
        <v>5</v>
      </c>
      <c r="G96" s="250" t="s">
        <v>6</v>
      </c>
      <c r="H96" s="250" t="s">
        <v>4</v>
      </c>
      <c r="I96" s="250" t="s">
        <v>5</v>
      </c>
      <c r="J96" s="251" t="s">
        <v>6</v>
      </c>
      <c r="K96" s="249" t="s">
        <v>4</v>
      </c>
      <c r="L96" s="250" t="s">
        <v>27</v>
      </c>
      <c r="M96" s="250" t="s">
        <v>28</v>
      </c>
      <c r="N96" s="250" t="s">
        <v>4</v>
      </c>
      <c r="O96" s="250" t="s">
        <v>27</v>
      </c>
      <c r="P96" s="250" t="s">
        <v>28</v>
      </c>
      <c r="Q96" s="250" t="s">
        <v>4</v>
      </c>
      <c r="R96" s="250" t="s">
        <v>27</v>
      </c>
      <c r="S96" s="251" t="s">
        <v>28</v>
      </c>
      <c r="T96" s="252" t="s">
        <v>4</v>
      </c>
      <c r="U96" s="253" t="s">
        <v>5</v>
      </c>
      <c r="V96" s="307" t="s">
        <v>6</v>
      </c>
      <c r="W96" s="308"/>
      <c r="X96" s="255"/>
    </row>
    <row r="97" spans="1:24" ht="20.25" customHeight="1" x14ac:dyDescent="0.15">
      <c r="A97" s="294" t="s">
        <v>87</v>
      </c>
      <c r="B97" s="258">
        <f>SUM(C97:D97)</f>
        <v>88</v>
      </c>
      <c r="C97" s="257">
        <v>45</v>
      </c>
      <c r="D97" s="257">
        <v>43</v>
      </c>
      <c r="E97" s="258">
        <f>SUM(F97:G97)</f>
        <v>68</v>
      </c>
      <c r="F97" s="257">
        <v>35</v>
      </c>
      <c r="G97" s="257">
        <v>33</v>
      </c>
      <c r="H97" s="258">
        <f>SUM(I97:J97)</f>
        <v>20</v>
      </c>
      <c r="I97" s="257">
        <v>10</v>
      </c>
      <c r="J97" s="257">
        <v>10</v>
      </c>
      <c r="K97" s="258">
        <f>SUM(L97:M97)</f>
        <v>229</v>
      </c>
      <c r="L97" s="257">
        <v>162</v>
      </c>
      <c r="M97" s="257">
        <v>67</v>
      </c>
      <c r="N97" s="258">
        <f>SUM(O97:P97)</f>
        <v>219</v>
      </c>
      <c r="O97" s="257">
        <v>137</v>
      </c>
      <c r="P97" s="257">
        <v>82</v>
      </c>
      <c r="Q97" s="258">
        <f>SUM(R97:S97)</f>
        <v>10</v>
      </c>
      <c r="R97" s="257">
        <v>25</v>
      </c>
      <c r="S97" s="257">
        <v>-15</v>
      </c>
      <c r="T97" s="258">
        <f>SUM(U97:V97)</f>
        <v>30</v>
      </c>
      <c r="U97" s="257">
        <v>34</v>
      </c>
      <c r="V97" s="257">
        <v>-4</v>
      </c>
      <c r="W97" s="257">
        <v>43</v>
      </c>
      <c r="X97" s="260">
        <v>14</v>
      </c>
    </row>
    <row r="98" spans="1:24" ht="20.25" customHeight="1" x14ac:dyDescent="0.15">
      <c r="A98" s="295" t="s">
        <v>29</v>
      </c>
      <c r="B98" s="258">
        <f t="shared" ref="B98:B109" si="9">SUM(C98:D98)</f>
        <v>59</v>
      </c>
      <c r="C98" s="263">
        <v>28</v>
      </c>
      <c r="D98" s="263">
        <v>31</v>
      </c>
      <c r="E98" s="258">
        <f t="shared" ref="E98:E104" si="10">SUM(F98:G98)</f>
        <v>70</v>
      </c>
      <c r="F98" s="263">
        <v>31</v>
      </c>
      <c r="G98" s="263">
        <v>39</v>
      </c>
      <c r="H98" s="258">
        <f t="shared" ref="H98:H109" si="11">SUM(I98:J98)</f>
        <v>-11</v>
      </c>
      <c r="I98" s="263">
        <v>-3</v>
      </c>
      <c r="J98" s="263">
        <v>-8</v>
      </c>
      <c r="K98" s="258">
        <f t="shared" ref="K98:K109" si="12">SUM(L98:M98)</f>
        <v>202</v>
      </c>
      <c r="L98" s="263">
        <v>145</v>
      </c>
      <c r="M98" s="263">
        <v>57</v>
      </c>
      <c r="N98" s="258">
        <f t="shared" ref="N98:N109" si="13">SUM(O98:P98)</f>
        <v>230</v>
      </c>
      <c r="O98" s="263">
        <v>151</v>
      </c>
      <c r="P98" s="263">
        <v>79</v>
      </c>
      <c r="Q98" s="258">
        <f t="shared" ref="Q98:Q109" si="14">SUM(R98:S98)</f>
        <v>-28</v>
      </c>
      <c r="R98" s="263">
        <v>-6</v>
      </c>
      <c r="S98" s="263">
        <v>-22</v>
      </c>
      <c r="T98" s="258">
        <f t="shared" ref="T98:T109" si="15">SUM(U98:V98)</f>
        <v>-39</v>
      </c>
      <c r="U98" s="263">
        <v>-31</v>
      </c>
      <c r="V98" s="263">
        <v>-8</v>
      </c>
      <c r="W98" s="263">
        <v>51</v>
      </c>
      <c r="X98" s="266">
        <v>6</v>
      </c>
    </row>
    <row r="99" spans="1:24" ht="20.25" customHeight="1" x14ac:dyDescent="0.15">
      <c r="A99" s="295" t="s">
        <v>30</v>
      </c>
      <c r="B99" s="258">
        <f t="shared" si="9"/>
        <v>78</v>
      </c>
      <c r="C99" s="263">
        <v>34</v>
      </c>
      <c r="D99" s="263">
        <v>44</v>
      </c>
      <c r="E99" s="258">
        <f t="shared" si="10"/>
        <v>62</v>
      </c>
      <c r="F99" s="263">
        <v>36</v>
      </c>
      <c r="G99" s="263">
        <v>26</v>
      </c>
      <c r="H99" s="258">
        <f t="shared" si="11"/>
        <v>16</v>
      </c>
      <c r="I99" s="263">
        <v>-2</v>
      </c>
      <c r="J99" s="263">
        <v>18</v>
      </c>
      <c r="K99" s="258">
        <f t="shared" si="12"/>
        <v>529</v>
      </c>
      <c r="L99" s="263">
        <v>330</v>
      </c>
      <c r="M99" s="263">
        <v>199</v>
      </c>
      <c r="N99" s="258">
        <f t="shared" si="13"/>
        <v>559</v>
      </c>
      <c r="O99" s="263">
        <v>299</v>
      </c>
      <c r="P99" s="263">
        <v>260</v>
      </c>
      <c r="Q99" s="258">
        <f t="shared" si="14"/>
        <v>-30</v>
      </c>
      <c r="R99" s="263">
        <v>31</v>
      </c>
      <c r="S99" s="263">
        <v>-61</v>
      </c>
      <c r="T99" s="258">
        <f t="shared" si="15"/>
        <v>-14</v>
      </c>
      <c r="U99" s="263">
        <v>-34</v>
      </c>
      <c r="V99" s="263">
        <v>20</v>
      </c>
      <c r="W99" s="263">
        <v>47</v>
      </c>
      <c r="X99" s="266">
        <v>17</v>
      </c>
    </row>
    <row r="100" spans="1:24" ht="20.25" customHeight="1" x14ac:dyDescent="0.15">
      <c r="A100" s="295" t="s">
        <v>31</v>
      </c>
      <c r="B100" s="258">
        <f t="shared" si="9"/>
        <v>74</v>
      </c>
      <c r="C100" s="263">
        <v>38</v>
      </c>
      <c r="D100" s="263">
        <v>36</v>
      </c>
      <c r="E100" s="258">
        <f t="shared" si="10"/>
        <v>61</v>
      </c>
      <c r="F100" s="263">
        <v>24</v>
      </c>
      <c r="G100" s="263">
        <v>37</v>
      </c>
      <c r="H100" s="258">
        <f t="shared" si="11"/>
        <v>13</v>
      </c>
      <c r="I100" s="263">
        <v>14</v>
      </c>
      <c r="J100" s="263">
        <v>-1</v>
      </c>
      <c r="K100" s="258">
        <f t="shared" si="12"/>
        <v>343</v>
      </c>
      <c r="L100" s="263">
        <v>203</v>
      </c>
      <c r="M100" s="263">
        <v>140</v>
      </c>
      <c r="N100" s="258">
        <f t="shared" si="13"/>
        <v>390</v>
      </c>
      <c r="O100" s="263">
        <v>215</v>
      </c>
      <c r="P100" s="263">
        <v>175</v>
      </c>
      <c r="Q100" s="258">
        <f t="shared" si="14"/>
        <v>-47</v>
      </c>
      <c r="R100" s="263">
        <v>-12</v>
      </c>
      <c r="S100" s="263">
        <v>-35</v>
      </c>
      <c r="T100" s="258">
        <f t="shared" si="15"/>
        <v>-34</v>
      </c>
      <c r="U100" s="263">
        <v>-6</v>
      </c>
      <c r="V100" s="263">
        <v>-28</v>
      </c>
      <c r="W100" s="263">
        <v>42</v>
      </c>
      <c r="X100" s="266">
        <v>11</v>
      </c>
    </row>
    <row r="101" spans="1:24" ht="20.25" customHeight="1" x14ac:dyDescent="0.15">
      <c r="A101" s="295" t="s">
        <v>32</v>
      </c>
      <c r="B101" s="258">
        <f t="shared" si="9"/>
        <v>70</v>
      </c>
      <c r="C101" s="263">
        <v>37</v>
      </c>
      <c r="D101" s="263">
        <v>33</v>
      </c>
      <c r="E101" s="258">
        <f t="shared" si="10"/>
        <v>64</v>
      </c>
      <c r="F101" s="263">
        <v>32</v>
      </c>
      <c r="G101" s="263">
        <v>32</v>
      </c>
      <c r="H101" s="258">
        <f t="shared" si="11"/>
        <v>6</v>
      </c>
      <c r="I101" s="263">
        <v>5</v>
      </c>
      <c r="J101" s="263">
        <v>1</v>
      </c>
      <c r="K101" s="258">
        <f t="shared" si="12"/>
        <v>203</v>
      </c>
      <c r="L101" s="263">
        <v>142</v>
      </c>
      <c r="M101" s="263">
        <v>61</v>
      </c>
      <c r="N101" s="258">
        <f t="shared" si="13"/>
        <v>169</v>
      </c>
      <c r="O101" s="263">
        <v>104</v>
      </c>
      <c r="P101" s="263">
        <v>65</v>
      </c>
      <c r="Q101" s="258">
        <f t="shared" si="14"/>
        <v>34</v>
      </c>
      <c r="R101" s="263">
        <v>38</v>
      </c>
      <c r="S101" s="263">
        <v>-4</v>
      </c>
      <c r="T101" s="258">
        <f t="shared" si="15"/>
        <v>40</v>
      </c>
      <c r="U101" s="263">
        <v>24</v>
      </c>
      <c r="V101" s="263">
        <v>16</v>
      </c>
      <c r="W101" s="263">
        <v>31</v>
      </c>
      <c r="X101" s="266">
        <v>12</v>
      </c>
    </row>
    <row r="102" spans="1:24" ht="20.25" customHeight="1" x14ac:dyDescent="0.15">
      <c r="A102" s="295" t="s">
        <v>33</v>
      </c>
      <c r="B102" s="258">
        <f t="shared" si="9"/>
        <v>55</v>
      </c>
      <c r="C102" s="263">
        <v>27</v>
      </c>
      <c r="D102" s="263">
        <v>28</v>
      </c>
      <c r="E102" s="258">
        <f t="shared" si="10"/>
        <v>47</v>
      </c>
      <c r="F102" s="263">
        <v>23</v>
      </c>
      <c r="G102" s="263">
        <v>24</v>
      </c>
      <c r="H102" s="258">
        <f t="shared" si="11"/>
        <v>8</v>
      </c>
      <c r="I102" s="263">
        <v>4</v>
      </c>
      <c r="J102" s="263">
        <v>4</v>
      </c>
      <c r="K102" s="258">
        <f t="shared" si="12"/>
        <v>207</v>
      </c>
      <c r="L102" s="263">
        <v>157</v>
      </c>
      <c r="M102" s="263">
        <v>50</v>
      </c>
      <c r="N102" s="258">
        <f t="shared" si="13"/>
        <v>219</v>
      </c>
      <c r="O102" s="263">
        <v>140</v>
      </c>
      <c r="P102" s="263">
        <v>79</v>
      </c>
      <c r="Q102" s="258">
        <f t="shared" si="14"/>
        <v>-12</v>
      </c>
      <c r="R102" s="263">
        <v>17</v>
      </c>
      <c r="S102" s="263">
        <v>-29</v>
      </c>
      <c r="T102" s="258">
        <f t="shared" si="15"/>
        <v>-4</v>
      </c>
      <c r="U102" s="263">
        <v>-11</v>
      </c>
      <c r="V102" s="263">
        <v>7</v>
      </c>
      <c r="W102" s="263">
        <v>30</v>
      </c>
      <c r="X102" s="266">
        <v>15</v>
      </c>
    </row>
    <row r="103" spans="1:24" ht="20.25" customHeight="1" x14ac:dyDescent="0.15">
      <c r="A103" s="295" t="s">
        <v>34</v>
      </c>
      <c r="B103" s="258">
        <f t="shared" si="9"/>
        <v>71</v>
      </c>
      <c r="C103" s="263">
        <v>37</v>
      </c>
      <c r="D103" s="263">
        <v>34</v>
      </c>
      <c r="E103" s="258">
        <f t="shared" si="10"/>
        <v>62</v>
      </c>
      <c r="F103" s="263">
        <v>35</v>
      </c>
      <c r="G103" s="263">
        <v>27</v>
      </c>
      <c r="H103" s="258">
        <f t="shared" si="11"/>
        <v>9</v>
      </c>
      <c r="I103" s="263">
        <v>2</v>
      </c>
      <c r="J103" s="263">
        <v>7</v>
      </c>
      <c r="K103" s="258">
        <f t="shared" si="12"/>
        <v>228</v>
      </c>
      <c r="L103" s="263">
        <v>161</v>
      </c>
      <c r="M103" s="263">
        <v>67</v>
      </c>
      <c r="N103" s="258">
        <f t="shared" si="13"/>
        <v>197</v>
      </c>
      <c r="O103" s="263">
        <v>129</v>
      </c>
      <c r="P103" s="263">
        <v>68</v>
      </c>
      <c r="Q103" s="258">
        <f t="shared" si="14"/>
        <v>31</v>
      </c>
      <c r="R103" s="263">
        <v>32</v>
      </c>
      <c r="S103" s="263">
        <v>-1</v>
      </c>
      <c r="T103" s="258">
        <f t="shared" si="15"/>
        <v>40</v>
      </c>
      <c r="U103" s="263">
        <v>18</v>
      </c>
      <c r="V103" s="263">
        <v>22</v>
      </c>
      <c r="W103" s="263">
        <v>45</v>
      </c>
      <c r="X103" s="266">
        <v>12</v>
      </c>
    </row>
    <row r="104" spans="1:24" ht="20.25" customHeight="1" x14ac:dyDescent="0.15">
      <c r="A104" s="295" t="s">
        <v>35</v>
      </c>
      <c r="B104" s="258">
        <f t="shared" si="9"/>
        <v>75</v>
      </c>
      <c r="C104" s="263">
        <v>47</v>
      </c>
      <c r="D104" s="263">
        <v>28</v>
      </c>
      <c r="E104" s="258">
        <f t="shared" si="10"/>
        <v>64</v>
      </c>
      <c r="F104" s="263">
        <v>29</v>
      </c>
      <c r="G104" s="263">
        <v>35</v>
      </c>
      <c r="H104" s="258">
        <f t="shared" si="11"/>
        <v>11</v>
      </c>
      <c r="I104" s="263">
        <v>18</v>
      </c>
      <c r="J104" s="263">
        <v>-7</v>
      </c>
      <c r="K104" s="258">
        <f t="shared" si="12"/>
        <v>215</v>
      </c>
      <c r="L104" s="263">
        <v>133</v>
      </c>
      <c r="M104" s="263">
        <v>82</v>
      </c>
      <c r="N104" s="258">
        <f t="shared" si="13"/>
        <v>192</v>
      </c>
      <c r="O104" s="263">
        <v>113</v>
      </c>
      <c r="P104" s="263">
        <v>79</v>
      </c>
      <c r="Q104" s="258">
        <f t="shared" si="14"/>
        <v>23</v>
      </c>
      <c r="R104" s="263">
        <v>20</v>
      </c>
      <c r="S104" s="263">
        <v>3</v>
      </c>
      <c r="T104" s="258">
        <f t="shared" si="15"/>
        <v>34</v>
      </c>
      <c r="U104" s="263">
        <v>44</v>
      </c>
      <c r="V104" s="263">
        <v>-10</v>
      </c>
      <c r="W104" s="263">
        <v>40</v>
      </c>
      <c r="X104" s="266">
        <v>14</v>
      </c>
    </row>
    <row r="105" spans="1:24" ht="20.25" customHeight="1" x14ac:dyDescent="0.15">
      <c r="A105" s="295" t="s">
        <v>36</v>
      </c>
      <c r="B105" s="258">
        <f t="shared" si="9"/>
        <v>86</v>
      </c>
      <c r="C105" s="263">
        <v>50</v>
      </c>
      <c r="D105" s="263">
        <v>36</v>
      </c>
      <c r="E105" s="258">
        <v>40</v>
      </c>
      <c r="F105" s="263">
        <v>18</v>
      </c>
      <c r="G105" s="263">
        <v>22</v>
      </c>
      <c r="H105" s="258">
        <f t="shared" si="11"/>
        <v>46</v>
      </c>
      <c r="I105" s="263">
        <v>32</v>
      </c>
      <c r="J105" s="263">
        <v>14</v>
      </c>
      <c r="K105" s="258">
        <f t="shared" si="12"/>
        <v>188</v>
      </c>
      <c r="L105" s="263">
        <v>129</v>
      </c>
      <c r="M105" s="263">
        <v>59</v>
      </c>
      <c r="N105" s="258">
        <f t="shared" si="13"/>
        <v>207</v>
      </c>
      <c r="O105" s="263">
        <v>136</v>
      </c>
      <c r="P105" s="263">
        <v>71</v>
      </c>
      <c r="Q105" s="258">
        <f t="shared" si="14"/>
        <v>-19</v>
      </c>
      <c r="R105" s="263">
        <v>-7</v>
      </c>
      <c r="S105" s="263">
        <v>-12</v>
      </c>
      <c r="T105" s="258">
        <f t="shared" si="15"/>
        <v>27</v>
      </c>
      <c r="U105" s="263">
        <v>24</v>
      </c>
      <c r="V105" s="263">
        <v>3</v>
      </c>
      <c r="W105" s="263">
        <v>25</v>
      </c>
      <c r="X105" s="266">
        <v>13</v>
      </c>
    </row>
    <row r="106" spans="1:24" ht="20.25" customHeight="1" x14ac:dyDescent="0.15">
      <c r="A106" s="295" t="s">
        <v>37</v>
      </c>
      <c r="B106" s="258">
        <f t="shared" si="9"/>
        <v>75</v>
      </c>
      <c r="C106" s="263">
        <v>39</v>
      </c>
      <c r="D106" s="263">
        <v>36</v>
      </c>
      <c r="E106" s="258">
        <v>57</v>
      </c>
      <c r="F106" s="263">
        <v>29</v>
      </c>
      <c r="G106" s="263">
        <v>28</v>
      </c>
      <c r="H106" s="258">
        <f t="shared" si="11"/>
        <v>18</v>
      </c>
      <c r="I106" s="263">
        <v>10</v>
      </c>
      <c r="J106" s="263">
        <v>8</v>
      </c>
      <c r="K106" s="258">
        <f t="shared" si="12"/>
        <v>209</v>
      </c>
      <c r="L106" s="263">
        <v>153</v>
      </c>
      <c r="M106" s="263">
        <v>56</v>
      </c>
      <c r="N106" s="258">
        <f t="shared" si="13"/>
        <v>205</v>
      </c>
      <c r="O106" s="263">
        <v>127</v>
      </c>
      <c r="P106" s="263">
        <v>78</v>
      </c>
      <c r="Q106" s="258">
        <f t="shared" si="14"/>
        <v>4</v>
      </c>
      <c r="R106" s="263">
        <v>26</v>
      </c>
      <c r="S106" s="263">
        <v>-22</v>
      </c>
      <c r="T106" s="258">
        <f t="shared" si="15"/>
        <v>22</v>
      </c>
      <c r="U106" s="263">
        <v>8</v>
      </c>
      <c r="V106" s="263">
        <v>14</v>
      </c>
      <c r="W106" s="263">
        <v>48</v>
      </c>
      <c r="X106" s="266">
        <v>11</v>
      </c>
    </row>
    <row r="107" spans="1:24" ht="20.25" customHeight="1" x14ac:dyDescent="0.15">
      <c r="A107" s="295" t="s">
        <v>38</v>
      </c>
      <c r="B107" s="258">
        <f t="shared" si="9"/>
        <v>81</v>
      </c>
      <c r="C107" s="263">
        <v>40</v>
      </c>
      <c r="D107" s="263">
        <v>41</v>
      </c>
      <c r="E107" s="258">
        <v>64</v>
      </c>
      <c r="F107" s="263">
        <v>37</v>
      </c>
      <c r="G107" s="263">
        <v>27</v>
      </c>
      <c r="H107" s="258">
        <f t="shared" si="11"/>
        <v>17</v>
      </c>
      <c r="I107" s="263">
        <v>3</v>
      </c>
      <c r="J107" s="263">
        <v>14</v>
      </c>
      <c r="K107" s="258">
        <f t="shared" si="12"/>
        <v>204</v>
      </c>
      <c r="L107" s="263">
        <v>127</v>
      </c>
      <c r="M107" s="263">
        <v>77</v>
      </c>
      <c r="N107" s="258">
        <f t="shared" si="13"/>
        <v>202</v>
      </c>
      <c r="O107" s="263">
        <v>133</v>
      </c>
      <c r="P107" s="263">
        <v>69</v>
      </c>
      <c r="Q107" s="258">
        <f t="shared" si="14"/>
        <v>2</v>
      </c>
      <c r="R107" s="263">
        <v>-6</v>
      </c>
      <c r="S107" s="263">
        <v>8</v>
      </c>
      <c r="T107" s="258">
        <f t="shared" si="15"/>
        <v>19</v>
      </c>
      <c r="U107" s="263">
        <v>19</v>
      </c>
      <c r="V107" s="263">
        <v>0</v>
      </c>
      <c r="W107" s="263">
        <v>49</v>
      </c>
      <c r="X107" s="266">
        <v>12</v>
      </c>
    </row>
    <row r="108" spans="1:24" ht="20.25" customHeight="1" thickBot="1" x14ac:dyDescent="0.2">
      <c r="A108" s="296" t="s">
        <v>41</v>
      </c>
      <c r="B108" s="268">
        <f t="shared" si="9"/>
        <v>56</v>
      </c>
      <c r="C108" s="298">
        <v>29</v>
      </c>
      <c r="D108" s="298">
        <v>27</v>
      </c>
      <c r="E108" s="269">
        <v>71</v>
      </c>
      <c r="F108" s="298">
        <v>41</v>
      </c>
      <c r="G108" s="298">
        <v>30</v>
      </c>
      <c r="H108" s="269">
        <f t="shared" si="11"/>
        <v>-15</v>
      </c>
      <c r="I108" s="298">
        <v>-12</v>
      </c>
      <c r="J108" s="298">
        <v>-3</v>
      </c>
      <c r="K108" s="269">
        <f t="shared" si="12"/>
        <v>198</v>
      </c>
      <c r="L108" s="298">
        <v>149</v>
      </c>
      <c r="M108" s="298">
        <v>49</v>
      </c>
      <c r="N108" s="269">
        <f t="shared" si="13"/>
        <v>168</v>
      </c>
      <c r="O108" s="298">
        <v>112</v>
      </c>
      <c r="P108" s="298">
        <v>56</v>
      </c>
      <c r="Q108" s="269">
        <f t="shared" si="14"/>
        <v>30</v>
      </c>
      <c r="R108" s="298">
        <v>37</v>
      </c>
      <c r="S108" s="298">
        <v>-7</v>
      </c>
      <c r="T108" s="269">
        <f t="shared" si="15"/>
        <v>15</v>
      </c>
      <c r="U108" s="298">
        <v>0</v>
      </c>
      <c r="V108" s="298">
        <v>15</v>
      </c>
      <c r="W108" s="298">
        <v>60</v>
      </c>
      <c r="X108" s="301">
        <v>14</v>
      </c>
    </row>
    <row r="109" spans="1:24" ht="20.25" customHeight="1" thickBot="1" x14ac:dyDescent="0.2">
      <c r="A109" s="273" t="s">
        <v>40</v>
      </c>
      <c r="B109" s="280">
        <f t="shared" si="9"/>
        <v>868</v>
      </c>
      <c r="C109" s="275">
        <f>SUM(C97:C108)</f>
        <v>451</v>
      </c>
      <c r="D109" s="275">
        <f>SUM(D97:D108)</f>
        <v>417</v>
      </c>
      <c r="E109" s="275">
        <f>SUM(F109:G109)</f>
        <v>730</v>
      </c>
      <c r="F109" s="275">
        <f>SUM(F97:F108)</f>
        <v>370</v>
      </c>
      <c r="G109" s="275">
        <f>SUM(G97:G108)</f>
        <v>360</v>
      </c>
      <c r="H109" s="275">
        <f t="shared" si="11"/>
        <v>138</v>
      </c>
      <c r="I109" s="275">
        <f>SUM(I97:I108)</f>
        <v>81</v>
      </c>
      <c r="J109" s="275">
        <f>SUM(J97:J108)</f>
        <v>57</v>
      </c>
      <c r="K109" s="275">
        <f t="shared" si="12"/>
        <v>2955</v>
      </c>
      <c r="L109" s="275">
        <f>SUM(L97:L108)</f>
        <v>1991</v>
      </c>
      <c r="M109" s="275">
        <f>SUM(M97:M108)</f>
        <v>964</v>
      </c>
      <c r="N109" s="275">
        <f t="shared" si="13"/>
        <v>2957</v>
      </c>
      <c r="O109" s="275">
        <f>SUM(O97:O108)</f>
        <v>1796</v>
      </c>
      <c r="P109" s="275">
        <f>SUM(P97:P108)</f>
        <v>1161</v>
      </c>
      <c r="Q109" s="275">
        <f t="shared" si="14"/>
        <v>-2</v>
      </c>
      <c r="R109" s="275">
        <f>SUM(R97:R108)</f>
        <v>195</v>
      </c>
      <c r="S109" s="275">
        <f>SUM(S97:S108)</f>
        <v>-197</v>
      </c>
      <c r="T109" s="287">
        <f t="shared" si="15"/>
        <v>136</v>
      </c>
      <c r="U109" s="275">
        <f>SUM(U97:U108)</f>
        <v>89</v>
      </c>
      <c r="V109" s="275">
        <f>SUM(V97:V108)</f>
        <v>47</v>
      </c>
      <c r="W109" s="275">
        <f>SUM(W97:W108)</f>
        <v>511</v>
      </c>
      <c r="X109" s="275">
        <f>SUM(X97:X108)</f>
        <v>151</v>
      </c>
    </row>
    <row r="110" spans="1:24" x14ac:dyDescent="0.15">
      <c r="A110" s="232" t="s">
        <v>434</v>
      </c>
      <c r="C110" s="176" t="s">
        <v>54</v>
      </c>
    </row>
    <row r="111" spans="1:24" ht="24.75" customHeight="1" thickBot="1" x14ac:dyDescent="0.25">
      <c r="A111" s="233" t="s">
        <v>89</v>
      </c>
      <c r="B111" s="233"/>
    </row>
    <row r="112" spans="1:24" ht="20.25" customHeight="1" x14ac:dyDescent="0.15">
      <c r="A112" s="234"/>
      <c r="B112" s="235" t="s">
        <v>17</v>
      </c>
      <c r="C112" s="236"/>
      <c r="D112" s="236"/>
      <c r="E112" s="236"/>
      <c r="F112" s="236"/>
      <c r="G112" s="236"/>
      <c r="H112" s="236"/>
      <c r="I112" s="236"/>
      <c r="J112" s="282"/>
      <c r="K112" s="235" t="s">
        <v>18</v>
      </c>
      <c r="L112" s="236"/>
      <c r="M112" s="236"/>
      <c r="N112" s="236"/>
      <c r="O112" s="236"/>
      <c r="P112" s="236"/>
      <c r="Q112" s="236"/>
      <c r="R112" s="236"/>
      <c r="S112" s="237"/>
      <c r="T112" s="239" t="s">
        <v>19</v>
      </c>
      <c r="U112" s="239"/>
      <c r="V112" s="239"/>
      <c r="W112" s="234"/>
      <c r="X112" s="240"/>
    </row>
    <row r="113" spans="1:24" ht="20.25" customHeight="1" x14ac:dyDescent="0.15">
      <c r="A113" s="241" t="s">
        <v>20</v>
      </c>
      <c r="B113" s="242" t="s">
        <v>21</v>
      </c>
      <c r="C113" s="243"/>
      <c r="D113" s="243"/>
      <c r="E113" s="243" t="s">
        <v>22</v>
      </c>
      <c r="F113" s="243"/>
      <c r="G113" s="243"/>
      <c r="H113" s="243" t="s">
        <v>43</v>
      </c>
      <c r="I113" s="243"/>
      <c r="J113" s="183"/>
      <c r="K113" s="242" t="s">
        <v>23</v>
      </c>
      <c r="L113" s="243"/>
      <c r="M113" s="243"/>
      <c r="N113" s="243" t="s">
        <v>24</v>
      </c>
      <c r="O113" s="243"/>
      <c r="P113" s="243"/>
      <c r="Q113" s="243" t="s">
        <v>44</v>
      </c>
      <c r="R113" s="243"/>
      <c r="S113" s="244"/>
      <c r="T113" s="246"/>
      <c r="U113" s="246"/>
      <c r="V113" s="246"/>
      <c r="W113" s="241" t="s">
        <v>25</v>
      </c>
      <c r="X113" s="247" t="s">
        <v>26</v>
      </c>
    </row>
    <row r="114" spans="1:24" ht="20.25" customHeight="1" thickBot="1" x14ac:dyDescent="0.2">
      <c r="A114" s="245"/>
      <c r="B114" s="249" t="s">
        <v>4</v>
      </c>
      <c r="C114" s="250" t="s">
        <v>5</v>
      </c>
      <c r="D114" s="250" t="s">
        <v>6</v>
      </c>
      <c r="E114" s="250" t="s">
        <v>4</v>
      </c>
      <c r="F114" s="250" t="s">
        <v>5</v>
      </c>
      <c r="G114" s="250" t="s">
        <v>6</v>
      </c>
      <c r="H114" s="250" t="s">
        <v>4</v>
      </c>
      <c r="I114" s="250" t="s">
        <v>5</v>
      </c>
      <c r="J114" s="283" t="s">
        <v>6</v>
      </c>
      <c r="K114" s="249" t="s">
        <v>4</v>
      </c>
      <c r="L114" s="250" t="s">
        <v>27</v>
      </c>
      <c r="M114" s="250" t="s">
        <v>28</v>
      </c>
      <c r="N114" s="250" t="s">
        <v>4</v>
      </c>
      <c r="O114" s="250" t="s">
        <v>27</v>
      </c>
      <c r="P114" s="250" t="s">
        <v>28</v>
      </c>
      <c r="Q114" s="250" t="s">
        <v>4</v>
      </c>
      <c r="R114" s="250" t="s">
        <v>27</v>
      </c>
      <c r="S114" s="251" t="s">
        <v>28</v>
      </c>
      <c r="T114" s="284" t="s">
        <v>4</v>
      </c>
      <c r="U114" s="253" t="s">
        <v>5</v>
      </c>
      <c r="V114" s="254" t="s">
        <v>6</v>
      </c>
      <c r="W114" s="248"/>
      <c r="X114" s="255"/>
    </row>
    <row r="115" spans="1:24" ht="20.25" customHeight="1" x14ac:dyDescent="0.15">
      <c r="A115" s="294" t="s">
        <v>90</v>
      </c>
      <c r="B115" s="258">
        <v>79</v>
      </c>
      <c r="C115" s="257">
        <v>33</v>
      </c>
      <c r="D115" s="257">
        <v>46</v>
      </c>
      <c r="E115" s="257">
        <v>81</v>
      </c>
      <c r="F115" s="257">
        <v>43</v>
      </c>
      <c r="G115" s="257">
        <v>38</v>
      </c>
      <c r="H115" s="257">
        <v>-2</v>
      </c>
      <c r="I115" s="257">
        <v>-10</v>
      </c>
      <c r="J115" s="259">
        <v>8</v>
      </c>
      <c r="K115" s="256">
        <v>199</v>
      </c>
      <c r="L115" s="257">
        <v>124</v>
      </c>
      <c r="M115" s="257">
        <v>75</v>
      </c>
      <c r="N115" s="257">
        <v>215</v>
      </c>
      <c r="O115" s="257">
        <v>151</v>
      </c>
      <c r="P115" s="257">
        <v>64</v>
      </c>
      <c r="Q115" s="257">
        <v>-16</v>
      </c>
      <c r="R115" s="257">
        <v>-27</v>
      </c>
      <c r="S115" s="260">
        <v>11</v>
      </c>
      <c r="T115" s="258">
        <v>-18</v>
      </c>
      <c r="U115" s="257">
        <v>-16</v>
      </c>
      <c r="V115" s="259">
        <v>-2</v>
      </c>
      <c r="W115" s="256">
        <v>25</v>
      </c>
      <c r="X115" s="260">
        <v>15</v>
      </c>
    </row>
    <row r="116" spans="1:24" ht="20.25" customHeight="1" x14ac:dyDescent="0.15">
      <c r="A116" s="295" t="s">
        <v>29</v>
      </c>
      <c r="B116" s="264">
        <v>65</v>
      </c>
      <c r="C116" s="263">
        <v>34</v>
      </c>
      <c r="D116" s="263">
        <v>31</v>
      </c>
      <c r="E116" s="263">
        <v>42</v>
      </c>
      <c r="F116" s="263">
        <v>22</v>
      </c>
      <c r="G116" s="263">
        <v>20</v>
      </c>
      <c r="H116" s="263">
        <v>23</v>
      </c>
      <c r="I116" s="263">
        <v>12</v>
      </c>
      <c r="J116" s="265">
        <v>11</v>
      </c>
      <c r="K116" s="262">
        <v>172</v>
      </c>
      <c r="L116" s="263">
        <v>109</v>
      </c>
      <c r="M116" s="263">
        <v>63</v>
      </c>
      <c r="N116" s="263">
        <v>205</v>
      </c>
      <c r="O116" s="263">
        <v>152</v>
      </c>
      <c r="P116" s="263">
        <v>53</v>
      </c>
      <c r="Q116" s="263">
        <v>-33</v>
      </c>
      <c r="R116" s="263">
        <v>-43</v>
      </c>
      <c r="S116" s="266">
        <v>10</v>
      </c>
      <c r="T116" s="264">
        <v>-10</v>
      </c>
      <c r="U116" s="263">
        <v>-2</v>
      </c>
      <c r="V116" s="265">
        <v>-8</v>
      </c>
      <c r="W116" s="262">
        <v>46</v>
      </c>
      <c r="X116" s="266">
        <v>18</v>
      </c>
    </row>
    <row r="117" spans="1:24" ht="20.25" customHeight="1" x14ac:dyDescent="0.15">
      <c r="A117" s="295" t="s">
        <v>30</v>
      </c>
      <c r="B117" s="264">
        <v>75</v>
      </c>
      <c r="C117" s="263">
        <v>34</v>
      </c>
      <c r="D117" s="263">
        <v>41</v>
      </c>
      <c r="E117" s="263">
        <v>62</v>
      </c>
      <c r="F117" s="263">
        <v>36</v>
      </c>
      <c r="G117" s="263">
        <v>26</v>
      </c>
      <c r="H117" s="263">
        <v>13</v>
      </c>
      <c r="I117" s="263">
        <v>-2</v>
      </c>
      <c r="J117" s="265">
        <v>15</v>
      </c>
      <c r="K117" s="262">
        <v>554</v>
      </c>
      <c r="L117" s="263">
        <v>352</v>
      </c>
      <c r="M117" s="263">
        <v>202</v>
      </c>
      <c r="N117" s="263">
        <v>551</v>
      </c>
      <c r="O117" s="263">
        <v>321</v>
      </c>
      <c r="P117" s="263">
        <v>230</v>
      </c>
      <c r="Q117" s="263">
        <v>3</v>
      </c>
      <c r="R117" s="263">
        <v>31</v>
      </c>
      <c r="S117" s="266">
        <v>-28</v>
      </c>
      <c r="T117" s="264">
        <v>16</v>
      </c>
      <c r="U117" s="263">
        <v>-1</v>
      </c>
      <c r="V117" s="265">
        <v>17</v>
      </c>
      <c r="W117" s="262">
        <v>70</v>
      </c>
      <c r="X117" s="266">
        <v>12</v>
      </c>
    </row>
    <row r="118" spans="1:24" ht="20.25" customHeight="1" x14ac:dyDescent="0.15">
      <c r="A118" s="295" t="s">
        <v>31</v>
      </c>
      <c r="B118" s="264">
        <v>63</v>
      </c>
      <c r="C118" s="263">
        <v>34</v>
      </c>
      <c r="D118" s="263">
        <v>29</v>
      </c>
      <c r="E118" s="263">
        <v>57</v>
      </c>
      <c r="F118" s="263">
        <v>32</v>
      </c>
      <c r="G118" s="263">
        <v>25</v>
      </c>
      <c r="H118" s="263">
        <v>6</v>
      </c>
      <c r="I118" s="263">
        <v>2</v>
      </c>
      <c r="J118" s="265">
        <v>4</v>
      </c>
      <c r="K118" s="262">
        <v>372</v>
      </c>
      <c r="L118" s="263">
        <v>201</v>
      </c>
      <c r="M118" s="263">
        <v>171</v>
      </c>
      <c r="N118" s="263">
        <v>319</v>
      </c>
      <c r="O118" s="263">
        <v>192</v>
      </c>
      <c r="P118" s="263">
        <v>127</v>
      </c>
      <c r="Q118" s="263">
        <v>53</v>
      </c>
      <c r="R118" s="263">
        <v>9</v>
      </c>
      <c r="S118" s="266">
        <v>44</v>
      </c>
      <c r="T118" s="264">
        <v>59</v>
      </c>
      <c r="U118" s="263">
        <v>38</v>
      </c>
      <c r="V118" s="265">
        <v>21</v>
      </c>
      <c r="W118" s="262">
        <v>37</v>
      </c>
      <c r="X118" s="266">
        <v>10</v>
      </c>
    </row>
    <row r="119" spans="1:24" ht="20.25" customHeight="1" x14ac:dyDescent="0.15">
      <c r="A119" s="295" t="s">
        <v>32</v>
      </c>
      <c r="B119" s="264">
        <v>84</v>
      </c>
      <c r="C119" s="263">
        <v>54</v>
      </c>
      <c r="D119" s="263">
        <v>30</v>
      </c>
      <c r="E119" s="263">
        <v>67</v>
      </c>
      <c r="F119" s="263">
        <v>37</v>
      </c>
      <c r="G119" s="263">
        <v>30</v>
      </c>
      <c r="H119" s="263">
        <v>17</v>
      </c>
      <c r="I119" s="263">
        <v>17</v>
      </c>
      <c r="J119" s="265">
        <v>0</v>
      </c>
      <c r="K119" s="262">
        <v>240</v>
      </c>
      <c r="L119" s="263">
        <v>153</v>
      </c>
      <c r="M119" s="263">
        <v>87</v>
      </c>
      <c r="N119" s="263">
        <v>197</v>
      </c>
      <c r="O119" s="263">
        <v>129</v>
      </c>
      <c r="P119" s="263">
        <v>68</v>
      </c>
      <c r="Q119" s="263">
        <v>43</v>
      </c>
      <c r="R119" s="263">
        <v>24</v>
      </c>
      <c r="S119" s="266">
        <v>19</v>
      </c>
      <c r="T119" s="264">
        <v>60</v>
      </c>
      <c r="U119" s="263">
        <v>34</v>
      </c>
      <c r="V119" s="265">
        <v>26</v>
      </c>
      <c r="W119" s="262">
        <v>45</v>
      </c>
      <c r="X119" s="266">
        <v>14</v>
      </c>
    </row>
    <row r="120" spans="1:24" ht="20.25" customHeight="1" x14ac:dyDescent="0.15">
      <c r="A120" s="295" t="s">
        <v>33</v>
      </c>
      <c r="B120" s="264">
        <v>60</v>
      </c>
      <c r="C120" s="263">
        <v>40</v>
      </c>
      <c r="D120" s="263">
        <v>20</v>
      </c>
      <c r="E120" s="263">
        <v>49</v>
      </c>
      <c r="F120" s="263">
        <v>24</v>
      </c>
      <c r="G120" s="263">
        <v>25</v>
      </c>
      <c r="H120" s="263">
        <v>11</v>
      </c>
      <c r="I120" s="263">
        <v>16</v>
      </c>
      <c r="J120" s="265">
        <v>-5</v>
      </c>
      <c r="K120" s="262">
        <v>185</v>
      </c>
      <c r="L120" s="263">
        <v>124</v>
      </c>
      <c r="M120" s="263">
        <v>61</v>
      </c>
      <c r="N120" s="263">
        <v>218</v>
      </c>
      <c r="O120" s="263">
        <v>140</v>
      </c>
      <c r="P120" s="263">
        <v>78</v>
      </c>
      <c r="Q120" s="263">
        <v>-33</v>
      </c>
      <c r="R120" s="263">
        <v>-16</v>
      </c>
      <c r="S120" s="266">
        <v>-17</v>
      </c>
      <c r="T120" s="264">
        <v>-22</v>
      </c>
      <c r="U120" s="263">
        <v>-28</v>
      </c>
      <c r="V120" s="265">
        <v>6</v>
      </c>
      <c r="W120" s="262">
        <v>36</v>
      </c>
      <c r="X120" s="266">
        <v>13</v>
      </c>
    </row>
    <row r="121" spans="1:24" ht="20.25" customHeight="1" x14ac:dyDescent="0.15">
      <c r="A121" s="295" t="s">
        <v>34</v>
      </c>
      <c r="B121" s="264">
        <v>76</v>
      </c>
      <c r="C121" s="263">
        <v>35</v>
      </c>
      <c r="D121" s="263">
        <v>41</v>
      </c>
      <c r="E121" s="263">
        <v>43</v>
      </c>
      <c r="F121" s="263">
        <v>24</v>
      </c>
      <c r="G121" s="263">
        <v>19</v>
      </c>
      <c r="H121" s="263">
        <v>33</v>
      </c>
      <c r="I121" s="263">
        <v>11</v>
      </c>
      <c r="J121" s="265">
        <v>22</v>
      </c>
      <c r="K121" s="262">
        <v>209</v>
      </c>
      <c r="L121" s="263">
        <v>146</v>
      </c>
      <c r="M121" s="263">
        <v>63</v>
      </c>
      <c r="N121" s="263">
        <v>188</v>
      </c>
      <c r="O121" s="263">
        <v>132</v>
      </c>
      <c r="P121" s="263">
        <v>56</v>
      </c>
      <c r="Q121" s="263">
        <v>21</v>
      </c>
      <c r="R121" s="263">
        <v>14</v>
      </c>
      <c r="S121" s="266">
        <v>7</v>
      </c>
      <c r="T121" s="264">
        <v>54</v>
      </c>
      <c r="U121" s="263">
        <v>10</v>
      </c>
      <c r="V121" s="265">
        <v>44</v>
      </c>
      <c r="W121" s="262">
        <v>42</v>
      </c>
      <c r="X121" s="266">
        <v>14</v>
      </c>
    </row>
    <row r="122" spans="1:24" ht="20.25" customHeight="1" x14ac:dyDescent="0.15">
      <c r="A122" s="295" t="s">
        <v>35</v>
      </c>
      <c r="B122" s="264">
        <v>79</v>
      </c>
      <c r="C122" s="263">
        <v>47</v>
      </c>
      <c r="D122" s="263">
        <v>32</v>
      </c>
      <c r="E122" s="263">
        <v>53</v>
      </c>
      <c r="F122" s="263">
        <v>30</v>
      </c>
      <c r="G122" s="263">
        <v>23</v>
      </c>
      <c r="H122" s="263">
        <v>26</v>
      </c>
      <c r="I122" s="263">
        <v>17</v>
      </c>
      <c r="J122" s="265">
        <v>9</v>
      </c>
      <c r="K122" s="262">
        <v>239</v>
      </c>
      <c r="L122" s="263">
        <v>157</v>
      </c>
      <c r="M122" s="263">
        <v>82</v>
      </c>
      <c r="N122" s="263">
        <v>196</v>
      </c>
      <c r="O122" s="263">
        <v>127</v>
      </c>
      <c r="P122" s="263">
        <v>69</v>
      </c>
      <c r="Q122" s="263">
        <v>43</v>
      </c>
      <c r="R122" s="263">
        <v>30</v>
      </c>
      <c r="S122" s="266">
        <v>13</v>
      </c>
      <c r="T122" s="264">
        <v>69</v>
      </c>
      <c r="U122" s="263">
        <v>32</v>
      </c>
      <c r="V122" s="265">
        <v>37</v>
      </c>
      <c r="W122" s="262">
        <v>29</v>
      </c>
      <c r="X122" s="266">
        <v>10</v>
      </c>
    </row>
    <row r="123" spans="1:24" ht="20.25" customHeight="1" x14ac:dyDescent="0.15">
      <c r="A123" s="295" t="s">
        <v>36</v>
      </c>
      <c r="B123" s="264">
        <v>105</v>
      </c>
      <c r="C123" s="263">
        <v>49</v>
      </c>
      <c r="D123" s="263">
        <v>56</v>
      </c>
      <c r="E123" s="263">
        <v>56</v>
      </c>
      <c r="F123" s="263">
        <v>27</v>
      </c>
      <c r="G123" s="263">
        <v>29</v>
      </c>
      <c r="H123" s="263">
        <v>49</v>
      </c>
      <c r="I123" s="263">
        <v>22</v>
      </c>
      <c r="J123" s="265">
        <v>27</v>
      </c>
      <c r="K123" s="262">
        <v>207</v>
      </c>
      <c r="L123" s="263">
        <v>158</v>
      </c>
      <c r="M123" s="263">
        <v>49</v>
      </c>
      <c r="N123" s="263">
        <v>199</v>
      </c>
      <c r="O123" s="263">
        <v>111</v>
      </c>
      <c r="P123" s="263">
        <v>88</v>
      </c>
      <c r="Q123" s="263">
        <v>8</v>
      </c>
      <c r="R123" s="263">
        <v>47</v>
      </c>
      <c r="S123" s="266">
        <v>-39</v>
      </c>
      <c r="T123" s="264">
        <v>57</v>
      </c>
      <c r="U123" s="263">
        <v>30</v>
      </c>
      <c r="V123" s="265">
        <v>27</v>
      </c>
      <c r="W123" s="262">
        <v>45</v>
      </c>
      <c r="X123" s="266">
        <v>7</v>
      </c>
    </row>
    <row r="124" spans="1:24" ht="20.25" customHeight="1" x14ac:dyDescent="0.15">
      <c r="A124" s="295" t="s">
        <v>37</v>
      </c>
      <c r="B124" s="264">
        <v>81</v>
      </c>
      <c r="C124" s="263">
        <v>43</v>
      </c>
      <c r="D124" s="263">
        <v>38</v>
      </c>
      <c r="E124" s="263">
        <v>68</v>
      </c>
      <c r="F124" s="263">
        <v>36</v>
      </c>
      <c r="G124" s="263">
        <v>32</v>
      </c>
      <c r="H124" s="263">
        <v>13</v>
      </c>
      <c r="I124" s="263">
        <v>7</v>
      </c>
      <c r="J124" s="265">
        <v>6</v>
      </c>
      <c r="K124" s="262">
        <v>189</v>
      </c>
      <c r="L124" s="263">
        <v>136</v>
      </c>
      <c r="M124" s="263">
        <v>53</v>
      </c>
      <c r="N124" s="263">
        <v>172</v>
      </c>
      <c r="O124" s="263">
        <v>104</v>
      </c>
      <c r="P124" s="263">
        <v>68</v>
      </c>
      <c r="Q124" s="263">
        <v>17</v>
      </c>
      <c r="R124" s="263">
        <v>32</v>
      </c>
      <c r="S124" s="266">
        <v>-15</v>
      </c>
      <c r="T124" s="264">
        <v>30</v>
      </c>
      <c r="U124" s="263">
        <v>27</v>
      </c>
      <c r="V124" s="265">
        <v>3</v>
      </c>
      <c r="W124" s="262">
        <v>28</v>
      </c>
      <c r="X124" s="266">
        <v>10</v>
      </c>
    </row>
    <row r="125" spans="1:24" ht="20.25" customHeight="1" x14ac:dyDescent="0.15">
      <c r="A125" s="295" t="s">
        <v>38</v>
      </c>
      <c r="B125" s="264">
        <v>83</v>
      </c>
      <c r="C125" s="263">
        <v>48</v>
      </c>
      <c r="D125" s="263">
        <v>35</v>
      </c>
      <c r="E125" s="263">
        <v>66</v>
      </c>
      <c r="F125" s="263">
        <v>38</v>
      </c>
      <c r="G125" s="263">
        <v>28</v>
      </c>
      <c r="H125" s="263">
        <v>17</v>
      </c>
      <c r="I125" s="263">
        <v>10</v>
      </c>
      <c r="J125" s="265">
        <v>7</v>
      </c>
      <c r="K125" s="262">
        <v>214</v>
      </c>
      <c r="L125" s="263">
        <v>165</v>
      </c>
      <c r="M125" s="263">
        <v>49</v>
      </c>
      <c r="N125" s="263">
        <v>186</v>
      </c>
      <c r="O125" s="263">
        <v>129</v>
      </c>
      <c r="P125" s="263">
        <v>57</v>
      </c>
      <c r="Q125" s="263">
        <v>28</v>
      </c>
      <c r="R125" s="263">
        <v>36</v>
      </c>
      <c r="S125" s="266">
        <v>-8</v>
      </c>
      <c r="T125" s="264">
        <v>45</v>
      </c>
      <c r="U125" s="263">
        <v>12</v>
      </c>
      <c r="V125" s="265">
        <v>33</v>
      </c>
      <c r="W125" s="262">
        <v>59</v>
      </c>
      <c r="X125" s="266">
        <v>7</v>
      </c>
    </row>
    <row r="126" spans="1:24" ht="20.25" customHeight="1" thickBot="1" x14ac:dyDescent="0.2">
      <c r="A126" s="296" t="s">
        <v>41</v>
      </c>
      <c r="B126" s="297">
        <v>77</v>
      </c>
      <c r="C126" s="298">
        <v>45</v>
      </c>
      <c r="D126" s="298">
        <v>32</v>
      </c>
      <c r="E126" s="298">
        <v>65</v>
      </c>
      <c r="F126" s="298">
        <v>39</v>
      </c>
      <c r="G126" s="298">
        <v>26</v>
      </c>
      <c r="H126" s="298">
        <v>12</v>
      </c>
      <c r="I126" s="298">
        <v>6</v>
      </c>
      <c r="J126" s="299">
        <v>6</v>
      </c>
      <c r="K126" s="300">
        <v>179</v>
      </c>
      <c r="L126" s="298">
        <v>147</v>
      </c>
      <c r="M126" s="298">
        <v>32</v>
      </c>
      <c r="N126" s="298">
        <v>255</v>
      </c>
      <c r="O126" s="298">
        <v>157</v>
      </c>
      <c r="P126" s="298">
        <v>98</v>
      </c>
      <c r="Q126" s="298">
        <v>-76</v>
      </c>
      <c r="R126" s="298">
        <v>-10</v>
      </c>
      <c r="S126" s="301">
        <v>-66</v>
      </c>
      <c r="T126" s="297">
        <v>-64</v>
      </c>
      <c r="U126" s="298">
        <v>-47</v>
      </c>
      <c r="V126" s="299">
        <v>-17</v>
      </c>
      <c r="W126" s="300">
        <v>49</v>
      </c>
      <c r="X126" s="301">
        <v>11</v>
      </c>
    </row>
    <row r="127" spans="1:24" ht="20.25" customHeight="1" thickBot="1" x14ac:dyDescent="0.2">
      <c r="A127" s="273" t="s">
        <v>40</v>
      </c>
      <c r="B127" s="274">
        <f>SUM(B115:B126)</f>
        <v>927</v>
      </c>
      <c r="C127" s="274">
        <f t="shared" ref="C127:V127" si="16">SUM(C115:C126)</f>
        <v>496</v>
      </c>
      <c r="D127" s="274">
        <f t="shared" si="16"/>
        <v>431</v>
      </c>
      <c r="E127" s="274">
        <f t="shared" si="16"/>
        <v>709</v>
      </c>
      <c r="F127" s="274">
        <f t="shared" si="16"/>
        <v>388</v>
      </c>
      <c r="G127" s="274">
        <f t="shared" si="16"/>
        <v>321</v>
      </c>
      <c r="H127" s="274">
        <f t="shared" si="16"/>
        <v>218</v>
      </c>
      <c r="I127" s="274">
        <f t="shared" si="16"/>
        <v>108</v>
      </c>
      <c r="J127" s="302">
        <f t="shared" si="16"/>
        <v>110</v>
      </c>
      <c r="K127" s="280">
        <f t="shared" si="16"/>
        <v>2959</v>
      </c>
      <c r="L127" s="274">
        <f t="shared" si="16"/>
        <v>1972</v>
      </c>
      <c r="M127" s="274">
        <f t="shared" si="16"/>
        <v>987</v>
      </c>
      <c r="N127" s="274">
        <f t="shared" si="16"/>
        <v>2901</v>
      </c>
      <c r="O127" s="274">
        <f t="shared" si="16"/>
        <v>1845</v>
      </c>
      <c r="P127" s="274">
        <f t="shared" si="16"/>
        <v>1056</v>
      </c>
      <c r="Q127" s="274">
        <f t="shared" si="16"/>
        <v>58</v>
      </c>
      <c r="R127" s="274">
        <f t="shared" si="16"/>
        <v>127</v>
      </c>
      <c r="S127" s="303">
        <f t="shared" si="16"/>
        <v>-69</v>
      </c>
      <c r="T127" s="274">
        <f t="shared" si="16"/>
        <v>276</v>
      </c>
      <c r="U127" s="274">
        <f t="shared" si="16"/>
        <v>89</v>
      </c>
      <c r="V127" s="302">
        <f t="shared" si="16"/>
        <v>187</v>
      </c>
      <c r="W127" s="280">
        <f>SUM(W115:W126)</f>
        <v>511</v>
      </c>
      <c r="X127" s="303">
        <f>SUM(X115:X126)</f>
        <v>141</v>
      </c>
    </row>
    <row r="128" spans="1:24" x14ac:dyDescent="0.15">
      <c r="A128" s="232" t="s">
        <v>434</v>
      </c>
      <c r="C128" s="176" t="s">
        <v>54</v>
      </c>
    </row>
    <row r="129" spans="1:24" x14ac:dyDescent="0.15">
      <c r="A129" s="232"/>
    </row>
    <row r="130" spans="1:24" ht="14.25" thickBot="1" x14ac:dyDescent="0.2">
      <c r="A130" s="232"/>
    </row>
    <row r="131" spans="1:24" ht="20.25" customHeight="1" x14ac:dyDescent="0.15">
      <c r="A131" s="234"/>
      <c r="B131" s="235" t="s">
        <v>17</v>
      </c>
      <c r="C131" s="236"/>
      <c r="D131" s="236"/>
      <c r="E131" s="236"/>
      <c r="F131" s="236"/>
      <c r="G131" s="236"/>
      <c r="H131" s="236"/>
      <c r="I131" s="236"/>
      <c r="J131" s="282"/>
      <c r="K131" s="235" t="s">
        <v>18</v>
      </c>
      <c r="L131" s="236"/>
      <c r="M131" s="236"/>
      <c r="N131" s="236"/>
      <c r="O131" s="236"/>
      <c r="P131" s="236"/>
      <c r="Q131" s="236"/>
      <c r="R131" s="236"/>
      <c r="S131" s="237"/>
      <c r="T131" s="239" t="s">
        <v>19</v>
      </c>
      <c r="U131" s="239"/>
      <c r="V131" s="239"/>
      <c r="W131" s="234"/>
      <c r="X131" s="240"/>
    </row>
    <row r="132" spans="1:24" ht="20.25" customHeight="1" x14ac:dyDescent="0.15">
      <c r="A132" s="241" t="s">
        <v>20</v>
      </c>
      <c r="B132" s="242" t="s">
        <v>21</v>
      </c>
      <c r="C132" s="243"/>
      <c r="D132" s="243"/>
      <c r="E132" s="243" t="s">
        <v>22</v>
      </c>
      <c r="F132" s="243"/>
      <c r="G132" s="243"/>
      <c r="H132" s="243" t="s">
        <v>43</v>
      </c>
      <c r="I132" s="243"/>
      <c r="J132" s="183"/>
      <c r="K132" s="242" t="s">
        <v>23</v>
      </c>
      <c r="L132" s="243"/>
      <c r="M132" s="243"/>
      <c r="N132" s="243" t="s">
        <v>24</v>
      </c>
      <c r="O132" s="243"/>
      <c r="P132" s="243"/>
      <c r="Q132" s="243" t="s">
        <v>44</v>
      </c>
      <c r="R132" s="243"/>
      <c r="S132" s="244"/>
      <c r="T132" s="246"/>
      <c r="U132" s="246"/>
      <c r="V132" s="246"/>
      <c r="W132" s="241" t="s">
        <v>25</v>
      </c>
      <c r="X132" s="247" t="s">
        <v>26</v>
      </c>
    </row>
    <row r="133" spans="1:24" ht="20.25" customHeight="1" thickBot="1" x14ac:dyDescent="0.2">
      <c r="A133" s="245"/>
      <c r="B133" s="249" t="s">
        <v>4</v>
      </c>
      <c r="C133" s="250" t="s">
        <v>5</v>
      </c>
      <c r="D133" s="250" t="s">
        <v>6</v>
      </c>
      <c r="E133" s="250" t="s">
        <v>4</v>
      </c>
      <c r="F133" s="250" t="s">
        <v>5</v>
      </c>
      <c r="G133" s="250" t="s">
        <v>6</v>
      </c>
      <c r="H133" s="250" t="s">
        <v>4</v>
      </c>
      <c r="I133" s="250" t="s">
        <v>5</v>
      </c>
      <c r="J133" s="283" t="s">
        <v>6</v>
      </c>
      <c r="K133" s="249" t="s">
        <v>4</v>
      </c>
      <c r="L133" s="250" t="s">
        <v>27</v>
      </c>
      <c r="M133" s="250" t="s">
        <v>28</v>
      </c>
      <c r="N133" s="250" t="s">
        <v>4</v>
      </c>
      <c r="O133" s="250" t="s">
        <v>27</v>
      </c>
      <c r="P133" s="250" t="s">
        <v>28</v>
      </c>
      <c r="Q133" s="250" t="s">
        <v>4</v>
      </c>
      <c r="R133" s="250" t="s">
        <v>27</v>
      </c>
      <c r="S133" s="251" t="s">
        <v>28</v>
      </c>
      <c r="T133" s="284" t="s">
        <v>4</v>
      </c>
      <c r="U133" s="253" t="s">
        <v>5</v>
      </c>
      <c r="V133" s="254" t="s">
        <v>6</v>
      </c>
      <c r="W133" s="248"/>
      <c r="X133" s="255"/>
    </row>
    <row r="134" spans="1:24" ht="20.25" customHeight="1" x14ac:dyDescent="0.15">
      <c r="A134" s="294" t="s">
        <v>92</v>
      </c>
      <c r="B134" s="258">
        <v>84</v>
      </c>
      <c r="C134" s="257">
        <v>45</v>
      </c>
      <c r="D134" s="257">
        <v>39</v>
      </c>
      <c r="E134" s="258">
        <v>77</v>
      </c>
      <c r="F134" s="257">
        <v>36</v>
      </c>
      <c r="G134" s="257">
        <v>41</v>
      </c>
      <c r="H134" s="258">
        <f>SUM(B134-E134)</f>
        <v>7</v>
      </c>
      <c r="I134" s="258">
        <f>SUM(C134-F134)</f>
        <v>9</v>
      </c>
      <c r="J134" s="246">
        <f>SUM(D134-G134)</f>
        <v>-2</v>
      </c>
      <c r="K134" s="256">
        <v>194</v>
      </c>
      <c r="L134" s="257">
        <v>134</v>
      </c>
      <c r="M134" s="257">
        <v>60</v>
      </c>
      <c r="N134" s="258">
        <v>199</v>
      </c>
      <c r="O134" s="257">
        <v>127</v>
      </c>
      <c r="P134" s="257">
        <v>72</v>
      </c>
      <c r="Q134" s="258">
        <f>SUM(K134-N134)</f>
        <v>-5</v>
      </c>
      <c r="R134" s="258">
        <f t="shared" ref="R134:S145" si="17">SUM(L134-O134)</f>
        <v>7</v>
      </c>
      <c r="S134" s="306">
        <f t="shared" si="17"/>
        <v>-12</v>
      </c>
      <c r="T134" s="258">
        <f>SUM(H134+Q134)</f>
        <v>2</v>
      </c>
      <c r="U134" s="258">
        <v>15</v>
      </c>
      <c r="V134" s="246">
        <v>-13</v>
      </c>
      <c r="W134" s="256">
        <v>38</v>
      </c>
      <c r="X134" s="260">
        <v>21</v>
      </c>
    </row>
    <row r="135" spans="1:24" ht="20.25" customHeight="1" x14ac:dyDescent="0.15">
      <c r="A135" s="295" t="s">
        <v>29</v>
      </c>
      <c r="B135" s="258">
        <v>87</v>
      </c>
      <c r="C135" s="263">
        <v>52</v>
      </c>
      <c r="D135" s="263">
        <v>35</v>
      </c>
      <c r="E135" s="258">
        <v>79</v>
      </c>
      <c r="F135" s="263">
        <v>45</v>
      </c>
      <c r="G135" s="263">
        <v>34</v>
      </c>
      <c r="H135" s="258">
        <f t="shared" ref="H135:J145" si="18">SUM(B135-E135)</f>
        <v>8</v>
      </c>
      <c r="I135" s="258">
        <f t="shared" si="18"/>
        <v>7</v>
      </c>
      <c r="J135" s="246">
        <f t="shared" si="18"/>
        <v>1</v>
      </c>
      <c r="K135" s="256">
        <v>199</v>
      </c>
      <c r="L135" s="263">
        <v>133</v>
      </c>
      <c r="M135" s="263">
        <v>66</v>
      </c>
      <c r="N135" s="258">
        <v>241</v>
      </c>
      <c r="O135" s="263">
        <v>159</v>
      </c>
      <c r="P135" s="263">
        <v>82</v>
      </c>
      <c r="Q135" s="258">
        <f t="shared" ref="Q135:Q145" si="19">SUM(K135-N135)</f>
        <v>-42</v>
      </c>
      <c r="R135" s="258">
        <f t="shared" si="17"/>
        <v>-26</v>
      </c>
      <c r="S135" s="306">
        <f t="shared" si="17"/>
        <v>-16</v>
      </c>
      <c r="T135" s="258">
        <f t="shared" ref="T135:T145" si="20">SUM(H135+Q135)</f>
        <v>-34</v>
      </c>
      <c r="U135" s="258">
        <v>-12</v>
      </c>
      <c r="V135" s="246">
        <v>-22</v>
      </c>
      <c r="W135" s="262">
        <v>37</v>
      </c>
      <c r="X135" s="266">
        <v>9</v>
      </c>
    </row>
    <row r="136" spans="1:24" ht="20.25" customHeight="1" x14ac:dyDescent="0.15">
      <c r="A136" s="295" t="s">
        <v>30</v>
      </c>
      <c r="B136" s="258">
        <v>82</v>
      </c>
      <c r="C136" s="263">
        <v>46</v>
      </c>
      <c r="D136" s="263">
        <v>36</v>
      </c>
      <c r="E136" s="258">
        <v>55</v>
      </c>
      <c r="F136" s="263">
        <v>30</v>
      </c>
      <c r="G136" s="263">
        <v>25</v>
      </c>
      <c r="H136" s="258">
        <f t="shared" si="18"/>
        <v>27</v>
      </c>
      <c r="I136" s="258">
        <f t="shared" si="18"/>
        <v>16</v>
      </c>
      <c r="J136" s="246">
        <f t="shared" si="18"/>
        <v>11</v>
      </c>
      <c r="K136" s="256">
        <v>471</v>
      </c>
      <c r="L136" s="263">
        <v>290</v>
      </c>
      <c r="M136" s="263">
        <v>181</v>
      </c>
      <c r="N136" s="258">
        <v>610</v>
      </c>
      <c r="O136" s="263">
        <v>356</v>
      </c>
      <c r="P136" s="263">
        <v>254</v>
      </c>
      <c r="Q136" s="258">
        <f t="shared" si="19"/>
        <v>-139</v>
      </c>
      <c r="R136" s="258">
        <f t="shared" si="17"/>
        <v>-66</v>
      </c>
      <c r="S136" s="306">
        <f t="shared" si="17"/>
        <v>-73</v>
      </c>
      <c r="T136" s="258">
        <f t="shared" si="20"/>
        <v>-112</v>
      </c>
      <c r="U136" s="258">
        <v>-43</v>
      </c>
      <c r="V136" s="246">
        <v>-69</v>
      </c>
      <c r="W136" s="262">
        <v>55</v>
      </c>
      <c r="X136" s="266">
        <v>14</v>
      </c>
    </row>
    <row r="137" spans="1:24" ht="20.25" customHeight="1" x14ac:dyDescent="0.15">
      <c r="A137" s="295" t="s">
        <v>31</v>
      </c>
      <c r="B137" s="258">
        <v>69</v>
      </c>
      <c r="C137" s="263">
        <v>30</v>
      </c>
      <c r="D137" s="263">
        <v>39</v>
      </c>
      <c r="E137" s="258">
        <v>62</v>
      </c>
      <c r="F137" s="263">
        <v>37</v>
      </c>
      <c r="G137" s="263">
        <v>25</v>
      </c>
      <c r="H137" s="258">
        <f t="shared" si="18"/>
        <v>7</v>
      </c>
      <c r="I137" s="258">
        <f t="shared" si="18"/>
        <v>-7</v>
      </c>
      <c r="J137" s="246">
        <f t="shared" si="18"/>
        <v>14</v>
      </c>
      <c r="K137" s="256">
        <v>341</v>
      </c>
      <c r="L137" s="263">
        <v>187</v>
      </c>
      <c r="M137" s="263">
        <v>154</v>
      </c>
      <c r="N137" s="258">
        <v>315</v>
      </c>
      <c r="O137" s="263">
        <v>175</v>
      </c>
      <c r="P137" s="263">
        <v>140</v>
      </c>
      <c r="Q137" s="258">
        <f t="shared" si="19"/>
        <v>26</v>
      </c>
      <c r="R137" s="258">
        <f t="shared" si="17"/>
        <v>12</v>
      </c>
      <c r="S137" s="306">
        <f t="shared" si="17"/>
        <v>14</v>
      </c>
      <c r="T137" s="258">
        <f t="shared" si="20"/>
        <v>33</v>
      </c>
      <c r="U137" s="258">
        <v>2</v>
      </c>
      <c r="V137" s="246">
        <v>31</v>
      </c>
      <c r="W137" s="262">
        <v>51</v>
      </c>
      <c r="X137" s="266">
        <v>10</v>
      </c>
    </row>
    <row r="138" spans="1:24" ht="20.25" customHeight="1" x14ac:dyDescent="0.15">
      <c r="A138" s="295" t="s">
        <v>32</v>
      </c>
      <c r="B138" s="258">
        <v>68</v>
      </c>
      <c r="C138" s="263">
        <v>36</v>
      </c>
      <c r="D138" s="263">
        <v>32</v>
      </c>
      <c r="E138" s="258">
        <v>66</v>
      </c>
      <c r="F138" s="263">
        <v>31</v>
      </c>
      <c r="G138" s="263">
        <v>35</v>
      </c>
      <c r="H138" s="258">
        <f t="shared" si="18"/>
        <v>2</v>
      </c>
      <c r="I138" s="258">
        <f t="shared" si="18"/>
        <v>5</v>
      </c>
      <c r="J138" s="246">
        <f t="shared" si="18"/>
        <v>-3</v>
      </c>
      <c r="K138" s="256">
        <v>254</v>
      </c>
      <c r="L138" s="263">
        <v>176</v>
      </c>
      <c r="M138" s="263">
        <v>78</v>
      </c>
      <c r="N138" s="258">
        <v>217</v>
      </c>
      <c r="O138" s="263">
        <v>141</v>
      </c>
      <c r="P138" s="263">
        <v>76</v>
      </c>
      <c r="Q138" s="258">
        <f>SUM(K138-N138)</f>
        <v>37</v>
      </c>
      <c r="R138" s="258">
        <f t="shared" si="17"/>
        <v>35</v>
      </c>
      <c r="S138" s="306">
        <f t="shared" si="17"/>
        <v>2</v>
      </c>
      <c r="T138" s="258">
        <f t="shared" si="20"/>
        <v>39</v>
      </c>
      <c r="U138" s="258">
        <v>15</v>
      </c>
      <c r="V138" s="246">
        <v>24</v>
      </c>
      <c r="W138" s="262">
        <v>48</v>
      </c>
      <c r="X138" s="266">
        <v>14</v>
      </c>
    </row>
    <row r="139" spans="1:24" ht="20.25" customHeight="1" x14ac:dyDescent="0.15">
      <c r="A139" s="295" t="s">
        <v>33</v>
      </c>
      <c r="B139" s="258">
        <v>87</v>
      </c>
      <c r="C139" s="263">
        <v>54</v>
      </c>
      <c r="D139" s="263">
        <v>33</v>
      </c>
      <c r="E139" s="258">
        <v>54</v>
      </c>
      <c r="F139" s="263">
        <v>34</v>
      </c>
      <c r="G139" s="263">
        <v>20</v>
      </c>
      <c r="H139" s="258">
        <f t="shared" si="18"/>
        <v>33</v>
      </c>
      <c r="I139" s="258">
        <f t="shared" si="18"/>
        <v>20</v>
      </c>
      <c r="J139" s="246">
        <f t="shared" si="18"/>
        <v>13</v>
      </c>
      <c r="K139" s="256">
        <v>190</v>
      </c>
      <c r="L139" s="263">
        <v>131</v>
      </c>
      <c r="M139" s="263">
        <v>59</v>
      </c>
      <c r="N139" s="258">
        <v>178</v>
      </c>
      <c r="O139" s="263">
        <v>115</v>
      </c>
      <c r="P139" s="263">
        <v>63</v>
      </c>
      <c r="Q139" s="258">
        <f t="shared" si="19"/>
        <v>12</v>
      </c>
      <c r="R139" s="258">
        <f t="shared" si="17"/>
        <v>16</v>
      </c>
      <c r="S139" s="306">
        <f t="shared" si="17"/>
        <v>-4</v>
      </c>
      <c r="T139" s="258">
        <f t="shared" si="20"/>
        <v>45</v>
      </c>
      <c r="U139" s="258">
        <v>20</v>
      </c>
      <c r="V139" s="246">
        <v>25</v>
      </c>
      <c r="W139" s="262">
        <v>31</v>
      </c>
      <c r="X139" s="266">
        <v>11</v>
      </c>
    </row>
    <row r="140" spans="1:24" ht="20.25" customHeight="1" x14ac:dyDescent="0.15">
      <c r="A140" s="295" t="s">
        <v>34</v>
      </c>
      <c r="B140" s="258">
        <v>81</v>
      </c>
      <c r="C140" s="263">
        <v>43</v>
      </c>
      <c r="D140" s="263">
        <v>38</v>
      </c>
      <c r="E140" s="258">
        <v>45</v>
      </c>
      <c r="F140" s="263">
        <v>26</v>
      </c>
      <c r="G140" s="263">
        <v>19</v>
      </c>
      <c r="H140" s="258">
        <f t="shared" si="18"/>
        <v>36</v>
      </c>
      <c r="I140" s="258">
        <f t="shared" si="18"/>
        <v>17</v>
      </c>
      <c r="J140" s="246">
        <f t="shared" si="18"/>
        <v>19</v>
      </c>
      <c r="K140" s="256">
        <v>219</v>
      </c>
      <c r="L140" s="263">
        <v>144</v>
      </c>
      <c r="M140" s="263">
        <v>75</v>
      </c>
      <c r="N140" s="258">
        <v>196</v>
      </c>
      <c r="O140" s="263">
        <v>133</v>
      </c>
      <c r="P140" s="263">
        <v>63</v>
      </c>
      <c r="Q140" s="258">
        <f t="shared" si="19"/>
        <v>23</v>
      </c>
      <c r="R140" s="258">
        <f t="shared" si="17"/>
        <v>11</v>
      </c>
      <c r="S140" s="306">
        <f t="shared" si="17"/>
        <v>12</v>
      </c>
      <c r="T140" s="258">
        <f t="shared" si="20"/>
        <v>59</v>
      </c>
      <c r="U140" s="258">
        <v>33</v>
      </c>
      <c r="V140" s="246">
        <v>26</v>
      </c>
      <c r="W140" s="262">
        <v>35</v>
      </c>
      <c r="X140" s="266">
        <v>16</v>
      </c>
    </row>
    <row r="141" spans="1:24" ht="20.25" customHeight="1" x14ac:dyDescent="0.15">
      <c r="A141" s="295" t="s">
        <v>35</v>
      </c>
      <c r="B141" s="258">
        <v>79</v>
      </c>
      <c r="C141" s="263">
        <v>46</v>
      </c>
      <c r="D141" s="263">
        <v>33</v>
      </c>
      <c r="E141" s="258">
        <v>55</v>
      </c>
      <c r="F141" s="263">
        <v>29</v>
      </c>
      <c r="G141" s="263">
        <v>26</v>
      </c>
      <c r="H141" s="258">
        <f t="shared" si="18"/>
        <v>24</v>
      </c>
      <c r="I141" s="258">
        <f t="shared" si="18"/>
        <v>17</v>
      </c>
      <c r="J141" s="246">
        <f t="shared" si="18"/>
        <v>7</v>
      </c>
      <c r="K141" s="256">
        <v>244</v>
      </c>
      <c r="L141" s="263">
        <v>154</v>
      </c>
      <c r="M141" s="263">
        <v>90</v>
      </c>
      <c r="N141" s="258">
        <v>220</v>
      </c>
      <c r="O141" s="263">
        <v>145</v>
      </c>
      <c r="P141" s="263">
        <v>75</v>
      </c>
      <c r="Q141" s="258">
        <f t="shared" si="19"/>
        <v>24</v>
      </c>
      <c r="R141" s="258">
        <f t="shared" si="17"/>
        <v>9</v>
      </c>
      <c r="S141" s="306">
        <f t="shared" si="17"/>
        <v>15</v>
      </c>
      <c r="T141" s="258">
        <f t="shared" si="20"/>
        <v>48</v>
      </c>
      <c r="U141" s="258">
        <v>36</v>
      </c>
      <c r="V141" s="246">
        <v>12</v>
      </c>
      <c r="W141" s="262">
        <v>34</v>
      </c>
      <c r="X141" s="266">
        <v>7</v>
      </c>
    </row>
    <row r="142" spans="1:24" ht="20.25" customHeight="1" x14ac:dyDescent="0.15">
      <c r="A142" s="295" t="s">
        <v>36</v>
      </c>
      <c r="B142" s="258">
        <v>69</v>
      </c>
      <c r="C142" s="263">
        <v>35</v>
      </c>
      <c r="D142" s="263">
        <v>34</v>
      </c>
      <c r="E142" s="258">
        <v>56</v>
      </c>
      <c r="F142" s="263">
        <v>30</v>
      </c>
      <c r="G142" s="263">
        <v>26</v>
      </c>
      <c r="H142" s="258">
        <f t="shared" si="18"/>
        <v>13</v>
      </c>
      <c r="I142" s="258">
        <f t="shared" si="18"/>
        <v>5</v>
      </c>
      <c r="J142" s="246">
        <f t="shared" si="18"/>
        <v>8</v>
      </c>
      <c r="K142" s="256">
        <v>177</v>
      </c>
      <c r="L142" s="263">
        <v>134</v>
      </c>
      <c r="M142" s="263">
        <v>43</v>
      </c>
      <c r="N142" s="258">
        <v>192</v>
      </c>
      <c r="O142" s="263">
        <v>101</v>
      </c>
      <c r="P142" s="263">
        <v>91</v>
      </c>
      <c r="Q142" s="258">
        <f t="shared" si="19"/>
        <v>-15</v>
      </c>
      <c r="R142" s="258">
        <f t="shared" si="17"/>
        <v>33</v>
      </c>
      <c r="S142" s="306">
        <f t="shared" si="17"/>
        <v>-48</v>
      </c>
      <c r="T142" s="258">
        <f t="shared" si="20"/>
        <v>-2</v>
      </c>
      <c r="U142" s="258">
        <v>3</v>
      </c>
      <c r="V142" s="246">
        <v>-5</v>
      </c>
      <c r="W142" s="262">
        <v>21</v>
      </c>
      <c r="X142" s="266">
        <v>13</v>
      </c>
    </row>
    <row r="143" spans="1:24" ht="20.25" customHeight="1" x14ac:dyDescent="0.15">
      <c r="A143" s="295" t="s">
        <v>37</v>
      </c>
      <c r="B143" s="258">
        <v>94</v>
      </c>
      <c r="C143" s="263">
        <v>56</v>
      </c>
      <c r="D143" s="263">
        <v>38</v>
      </c>
      <c r="E143" s="258">
        <v>68</v>
      </c>
      <c r="F143" s="263">
        <v>41</v>
      </c>
      <c r="G143" s="263">
        <v>27</v>
      </c>
      <c r="H143" s="258">
        <f t="shared" si="18"/>
        <v>26</v>
      </c>
      <c r="I143" s="258">
        <f t="shared" si="18"/>
        <v>15</v>
      </c>
      <c r="J143" s="246">
        <f t="shared" si="18"/>
        <v>11</v>
      </c>
      <c r="K143" s="256">
        <v>243</v>
      </c>
      <c r="L143" s="263">
        <v>170</v>
      </c>
      <c r="M143" s="263">
        <v>73</v>
      </c>
      <c r="N143" s="258">
        <v>202</v>
      </c>
      <c r="O143" s="263">
        <v>122</v>
      </c>
      <c r="P143" s="263">
        <v>80</v>
      </c>
      <c r="Q143" s="258">
        <f t="shared" si="19"/>
        <v>41</v>
      </c>
      <c r="R143" s="258">
        <f t="shared" si="17"/>
        <v>48</v>
      </c>
      <c r="S143" s="306">
        <f t="shared" si="17"/>
        <v>-7</v>
      </c>
      <c r="T143" s="258">
        <f t="shared" si="20"/>
        <v>67</v>
      </c>
      <c r="U143" s="258">
        <v>23</v>
      </c>
      <c r="V143" s="246">
        <v>44</v>
      </c>
      <c r="W143" s="262">
        <v>48</v>
      </c>
      <c r="X143" s="266">
        <v>11</v>
      </c>
    </row>
    <row r="144" spans="1:24" ht="20.25" customHeight="1" x14ac:dyDescent="0.15">
      <c r="A144" s="295" t="s">
        <v>38</v>
      </c>
      <c r="B144" s="258">
        <v>88</v>
      </c>
      <c r="C144" s="263">
        <v>46</v>
      </c>
      <c r="D144" s="263">
        <v>42</v>
      </c>
      <c r="E144" s="258">
        <v>55</v>
      </c>
      <c r="F144" s="263">
        <v>27</v>
      </c>
      <c r="G144" s="263">
        <v>28</v>
      </c>
      <c r="H144" s="258">
        <f t="shared" si="18"/>
        <v>33</v>
      </c>
      <c r="I144" s="258">
        <f t="shared" si="18"/>
        <v>19</v>
      </c>
      <c r="J144" s="246">
        <f t="shared" si="18"/>
        <v>14</v>
      </c>
      <c r="K144" s="256">
        <v>239</v>
      </c>
      <c r="L144" s="263">
        <v>176</v>
      </c>
      <c r="M144" s="263">
        <v>63</v>
      </c>
      <c r="N144" s="258">
        <v>163</v>
      </c>
      <c r="O144" s="263">
        <v>117</v>
      </c>
      <c r="P144" s="263">
        <v>46</v>
      </c>
      <c r="Q144" s="258">
        <f t="shared" si="19"/>
        <v>76</v>
      </c>
      <c r="R144" s="258">
        <f t="shared" si="17"/>
        <v>59</v>
      </c>
      <c r="S144" s="306">
        <f t="shared" si="17"/>
        <v>17</v>
      </c>
      <c r="T144" s="258">
        <f t="shared" si="20"/>
        <v>109</v>
      </c>
      <c r="U144" s="258">
        <v>50</v>
      </c>
      <c r="V144" s="246">
        <v>59</v>
      </c>
      <c r="W144" s="262">
        <v>52</v>
      </c>
      <c r="X144" s="266">
        <v>11</v>
      </c>
    </row>
    <row r="145" spans="1:24" ht="20.25" customHeight="1" thickBot="1" x14ac:dyDescent="0.2">
      <c r="A145" s="296" t="s">
        <v>41</v>
      </c>
      <c r="B145" s="268">
        <v>69</v>
      </c>
      <c r="C145" s="298">
        <v>32</v>
      </c>
      <c r="D145" s="298">
        <v>37</v>
      </c>
      <c r="E145" s="269">
        <v>72</v>
      </c>
      <c r="F145" s="298">
        <v>31</v>
      </c>
      <c r="G145" s="298">
        <v>41</v>
      </c>
      <c r="H145" s="258">
        <f t="shared" si="18"/>
        <v>-3</v>
      </c>
      <c r="I145" s="258">
        <f t="shared" si="18"/>
        <v>1</v>
      </c>
      <c r="J145" s="246">
        <f t="shared" si="18"/>
        <v>-4</v>
      </c>
      <c r="K145" s="268">
        <v>185</v>
      </c>
      <c r="L145" s="298">
        <v>123</v>
      </c>
      <c r="M145" s="298">
        <v>62</v>
      </c>
      <c r="N145" s="269">
        <v>237</v>
      </c>
      <c r="O145" s="298">
        <v>136</v>
      </c>
      <c r="P145" s="298">
        <v>101</v>
      </c>
      <c r="Q145" s="258">
        <f t="shared" si="19"/>
        <v>-52</v>
      </c>
      <c r="R145" s="258">
        <f t="shared" si="17"/>
        <v>-13</v>
      </c>
      <c r="S145" s="306">
        <f t="shared" si="17"/>
        <v>-39</v>
      </c>
      <c r="T145" s="258">
        <f t="shared" si="20"/>
        <v>-55</v>
      </c>
      <c r="U145" s="258">
        <v>-54</v>
      </c>
      <c r="V145" s="246">
        <v>-1</v>
      </c>
      <c r="W145" s="300">
        <v>45</v>
      </c>
      <c r="X145" s="301">
        <v>11</v>
      </c>
    </row>
    <row r="146" spans="1:24" ht="20.25" customHeight="1" thickBot="1" x14ac:dyDescent="0.2">
      <c r="A146" s="273" t="s">
        <v>40</v>
      </c>
      <c r="B146" s="274">
        <f>SUM(B134:B145)</f>
        <v>957</v>
      </c>
      <c r="C146" s="274">
        <f t="shared" ref="C146:V146" si="21">SUM(C134:C145)</f>
        <v>521</v>
      </c>
      <c r="D146" s="274">
        <f t="shared" si="21"/>
        <v>436</v>
      </c>
      <c r="E146" s="274">
        <f t="shared" si="21"/>
        <v>744</v>
      </c>
      <c r="F146" s="274">
        <f t="shared" si="21"/>
        <v>397</v>
      </c>
      <c r="G146" s="274">
        <f t="shared" si="21"/>
        <v>347</v>
      </c>
      <c r="H146" s="274">
        <f t="shared" si="21"/>
        <v>213</v>
      </c>
      <c r="I146" s="274">
        <f t="shared" si="21"/>
        <v>124</v>
      </c>
      <c r="J146" s="302">
        <f t="shared" si="21"/>
        <v>89</v>
      </c>
      <c r="K146" s="280">
        <f t="shared" si="21"/>
        <v>2956</v>
      </c>
      <c r="L146" s="274">
        <f t="shared" si="21"/>
        <v>1952</v>
      </c>
      <c r="M146" s="274">
        <f t="shared" si="21"/>
        <v>1004</v>
      </c>
      <c r="N146" s="274">
        <f t="shared" si="21"/>
        <v>2970</v>
      </c>
      <c r="O146" s="274">
        <f t="shared" si="21"/>
        <v>1827</v>
      </c>
      <c r="P146" s="274">
        <f t="shared" si="21"/>
        <v>1143</v>
      </c>
      <c r="Q146" s="274">
        <f t="shared" si="21"/>
        <v>-14</v>
      </c>
      <c r="R146" s="274">
        <f t="shared" si="21"/>
        <v>125</v>
      </c>
      <c r="S146" s="303">
        <f t="shared" si="21"/>
        <v>-139</v>
      </c>
      <c r="T146" s="274">
        <f t="shared" si="21"/>
        <v>199</v>
      </c>
      <c r="U146" s="274">
        <f t="shared" si="21"/>
        <v>88</v>
      </c>
      <c r="V146" s="302">
        <f t="shared" si="21"/>
        <v>111</v>
      </c>
      <c r="W146" s="280">
        <f>SUM(W134:W145)</f>
        <v>495</v>
      </c>
      <c r="X146" s="303">
        <f>SUM(X134:X145)</f>
        <v>148</v>
      </c>
    </row>
    <row r="147" spans="1:24" x14ac:dyDescent="0.15">
      <c r="A147" s="232" t="s">
        <v>434</v>
      </c>
      <c r="C147" s="176" t="s">
        <v>54</v>
      </c>
    </row>
    <row r="148" spans="1:24" ht="18" thickBot="1" x14ac:dyDescent="0.25">
      <c r="A148" s="233" t="s">
        <v>89</v>
      </c>
      <c r="B148" s="233"/>
    </row>
    <row r="149" spans="1:24" ht="20.25" customHeight="1" x14ac:dyDescent="0.15">
      <c r="A149" s="234"/>
      <c r="B149" s="235" t="s">
        <v>17</v>
      </c>
      <c r="C149" s="236"/>
      <c r="D149" s="236"/>
      <c r="E149" s="236"/>
      <c r="F149" s="236"/>
      <c r="G149" s="236"/>
      <c r="H149" s="236"/>
      <c r="I149" s="236"/>
      <c r="J149" s="282"/>
      <c r="K149" s="235" t="s">
        <v>18</v>
      </c>
      <c r="L149" s="236"/>
      <c r="M149" s="236"/>
      <c r="N149" s="236"/>
      <c r="O149" s="236"/>
      <c r="P149" s="236"/>
      <c r="Q149" s="236"/>
      <c r="R149" s="236"/>
      <c r="S149" s="237"/>
      <c r="T149" s="239" t="s">
        <v>19</v>
      </c>
      <c r="U149" s="239"/>
      <c r="V149" s="239"/>
      <c r="W149" s="234"/>
      <c r="X149" s="240"/>
    </row>
    <row r="150" spans="1:24" ht="20.25" customHeight="1" x14ac:dyDescent="0.15">
      <c r="A150" s="241" t="s">
        <v>20</v>
      </c>
      <c r="B150" s="242" t="s">
        <v>21</v>
      </c>
      <c r="C150" s="243"/>
      <c r="D150" s="243"/>
      <c r="E150" s="243" t="s">
        <v>22</v>
      </c>
      <c r="F150" s="243"/>
      <c r="G150" s="243"/>
      <c r="H150" s="243" t="s">
        <v>43</v>
      </c>
      <c r="I150" s="243"/>
      <c r="J150" s="183"/>
      <c r="K150" s="242" t="s">
        <v>23</v>
      </c>
      <c r="L150" s="243"/>
      <c r="M150" s="243"/>
      <c r="N150" s="243" t="s">
        <v>24</v>
      </c>
      <c r="O150" s="243"/>
      <c r="P150" s="243"/>
      <c r="Q150" s="243" t="s">
        <v>44</v>
      </c>
      <c r="R150" s="243"/>
      <c r="S150" s="244"/>
      <c r="T150" s="246"/>
      <c r="U150" s="246"/>
      <c r="V150" s="246"/>
      <c r="W150" s="241" t="s">
        <v>25</v>
      </c>
      <c r="X150" s="247" t="s">
        <v>26</v>
      </c>
    </row>
    <row r="151" spans="1:24" ht="20.25" customHeight="1" thickBot="1" x14ac:dyDescent="0.2">
      <c r="A151" s="245"/>
      <c r="B151" s="249" t="s">
        <v>4</v>
      </c>
      <c r="C151" s="250" t="s">
        <v>5</v>
      </c>
      <c r="D151" s="250" t="s">
        <v>6</v>
      </c>
      <c r="E151" s="250" t="s">
        <v>4</v>
      </c>
      <c r="F151" s="250" t="s">
        <v>5</v>
      </c>
      <c r="G151" s="250" t="s">
        <v>6</v>
      </c>
      <c r="H151" s="250" t="s">
        <v>4</v>
      </c>
      <c r="I151" s="250" t="s">
        <v>5</v>
      </c>
      <c r="J151" s="283" t="s">
        <v>6</v>
      </c>
      <c r="K151" s="249" t="s">
        <v>4</v>
      </c>
      <c r="L151" s="250" t="s">
        <v>27</v>
      </c>
      <c r="M151" s="250" t="s">
        <v>28</v>
      </c>
      <c r="N151" s="250" t="s">
        <v>4</v>
      </c>
      <c r="O151" s="250" t="s">
        <v>27</v>
      </c>
      <c r="P151" s="250" t="s">
        <v>28</v>
      </c>
      <c r="Q151" s="250" t="s">
        <v>4</v>
      </c>
      <c r="R151" s="250" t="s">
        <v>27</v>
      </c>
      <c r="S151" s="251" t="s">
        <v>28</v>
      </c>
      <c r="T151" s="284" t="s">
        <v>4</v>
      </c>
      <c r="U151" s="253" t="s">
        <v>5</v>
      </c>
      <c r="V151" s="254" t="s">
        <v>6</v>
      </c>
      <c r="W151" s="248"/>
      <c r="X151" s="255"/>
    </row>
    <row r="152" spans="1:24" ht="20.25" customHeight="1" x14ac:dyDescent="0.15">
      <c r="A152" s="294" t="s">
        <v>93</v>
      </c>
      <c r="B152" s="258">
        <v>92</v>
      </c>
      <c r="C152" s="257">
        <v>53</v>
      </c>
      <c r="D152" s="257">
        <v>39</v>
      </c>
      <c r="E152" s="257">
        <v>77</v>
      </c>
      <c r="F152" s="257">
        <v>44</v>
      </c>
      <c r="G152" s="257">
        <v>33</v>
      </c>
      <c r="H152" s="257">
        <v>15</v>
      </c>
      <c r="I152" s="257">
        <v>9</v>
      </c>
      <c r="J152" s="259">
        <v>6</v>
      </c>
      <c r="K152" s="256">
        <v>232</v>
      </c>
      <c r="L152" s="257">
        <v>162</v>
      </c>
      <c r="M152" s="257">
        <v>70</v>
      </c>
      <c r="N152" s="257">
        <v>182</v>
      </c>
      <c r="O152" s="257">
        <v>122</v>
      </c>
      <c r="P152" s="257">
        <v>60</v>
      </c>
      <c r="Q152" s="257">
        <v>50</v>
      </c>
      <c r="R152" s="257">
        <v>40</v>
      </c>
      <c r="S152" s="260">
        <v>10</v>
      </c>
      <c r="T152" s="258">
        <v>65</v>
      </c>
      <c r="U152" s="257">
        <v>32</v>
      </c>
      <c r="V152" s="259">
        <v>33</v>
      </c>
      <c r="W152" s="256">
        <v>31</v>
      </c>
      <c r="X152" s="260">
        <v>9</v>
      </c>
    </row>
    <row r="153" spans="1:24" ht="20.25" customHeight="1" x14ac:dyDescent="0.15">
      <c r="A153" s="295" t="s">
        <v>29</v>
      </c>
      <c r="B153" s="264">
        <v>70</v>
      </c>
      <c r="C153" s="263">
        <v>35</v>
      </c>
      <c r="D153" s="263">
        <v>35</v>
      </c>
      <c r="E153" s="263">
        <v>59</v>
      </c>
      <c r="F153" s="263">
        <v>32</v>
      </c>
      <c r="G153" s="263">
        <v>27</v>
      </c>
      <c r="H153" s="263">
        <v>11</v>
      </c>
      <c r="I153" s="263">
        <v>3</v>
      </c>
      <c r="J153" s="265">
        <v>8</v>
      </c>
      <c r="K153" s="262">
        <v>227</v>
      </c>
      <c r="L153" s="263">
        <v>150</v>
      </c>
      <c r="M153" s="263">
        <v>77</v>
      </c>
      <c r="N153" s="263">
        <v>234</v>
      </c>
      <c r="O153" s="263">
        <v>175</v>
      </c>
      <c r="P153" s="263">
        <v>59</v>
      </c>
      <c r="Q153" s="263">
        <v>-7</v>
      </c>
      <c r="R153" s="263">
        <v>-25</v>
      </c>
      <c r="S153" s="266">
        <v>18</v>
      </c>
      <c r="T153" s="264">
        <v>4</v>
      </c>
      <c r="U153" s="263">
        <v>2</v>
      </c>
      <c r="V153" s="265">
        <v>2</v>
      </c>
      <c r="W153" s="262">
        <v>35</v>
      </c>
      <c r="X153" s="266">
        <v>15</v>
      </c>
    </row>
    <row r="154" spans="1:24" ht="20.25" customHeight="1" x14ac:dyDescent="0.15">
      <c r="A154" s="295" t="s">
        <v>30</v>
      </c>
      <c r="B154" s="264">
        <v>71</v>
      </c>
      <c r="C154" s="263">
        <v>42</v>
      </c>
      <c r="D154" s="263">
        <v>29</v>
      </c>
      <c r="E154" s="263">
        <v>73</v>
      </c>
      <c r="F154" s="263">
        <v>43</v>
      </c>
      <c r="G154" s="263">
        <v>30</v>
      </c>
      <c r="H154" s="263">
        <v>-2</v>
      </c>
      <c r="I154" s="263">
        <v>-1</v>
      </c>
      <c r="J154" s="265">
        <v>-1</v>
      </c>
      <c r="K154" s="262">
        <v>506</v>
      </c>
      <c r="L154" s="263">
        <v>305</v>
      </c>
      <c r="M154" s="263">
        <v>201</v>
      </c>
      <c r="N154" s="263">
        <v>631</v>
      </c>
      <c r="O154" s="263">
        <v>362</v>
      </c>
      <c r="P154" s="263">
        <v>269</v>
      </c>
      <c r="Q154" s="263">
        <v>-125</v>
      </c>
      <c r="R154" s="263">
        <v>-57</v>
      </c>
      <c r="S154" s="266">
        <v>-68</v>
      </c>
      <c r="T154" s="264">
        <v>-127</v>
      </c>
      <c r="U154" s="263">
        <v>-81</v>
      </c>
      <c r="V154" s="265">
        <v>-46</v>
      </c>
      <c r="W154" s="262">
        <v>46</v>
      </c>
      <c r="X154" s="266">
        <v>11</v>
      </c>
    </row>
    <row r="155" spans="1:24" ht="20.25" customHeight="1" x14ac:dyDescent="0.15">
      <c r="A155" s="295" t="s">
        <v>31</v>
      </c>
      <c r="B155" s="264">
        <v>66</v>
      </c>
      <c r="C155" s="263">
        <v>33</v>
      </c>
      <c r="D155" s="263">
        <v>33</v>
      </c>
      <c r="E155" s="263">
        <v>65</v>
      </c>
      <c r="F155" s="263">
        <v>27</v>
      </c>
      <c r="G155" s="263">
        <v>38</v>
      </c>
      <c r="H155" s="263">
        <v>1</v>
      </c>
      <c r="I155" s="263">
        <v>6</v>
      </c>
      <c r="J155" s="265">
        <v>-5</v>
      </c>
      <c r="K155" s="262">
        <v>408</v>
      </c>
      <c r="L155" s="263">
        <v>250</v>
      </c>
      <c r="M155" s="263">
        <v>158</v>
      </c>
      <c r="N155" s="263">
        <v>338</v>
      </c>
      <c r="O155" s="263">
        <v>204</v>
      </c>
      <c r="P155" s="263">
        <v>134</v>
      </c>
      <c r="Q155" s="263">
        <v>70</v>
      </c>
      <c r="R155" s="263">
        <v>46</v>
      </c>
      <c r="S155" s="266">
        <v>24</v>
      </c>
      <c r="T155" s="264">
        <v>71</v>
      </c>
      <c r="U155" s="263">
        <v>42</v>
      </c>
      <c r="V155" s="265">
        <v>29</v>
      </c>
      <c r="W155" s="262">
        <v>46</v>
      </c>
      <c r="X155" s="266">
        <v>7</v>
      </c>
    </row>
    <row r="156" spans="1:24" ht="20.25" customHeight="1" x14ac:dyDescent="0.15">
      <c r="A156" s="295" t="s">
        <v>32</v>
      </c>
      <c r="B156" s="264">
        <v>78</v>
      </c>
      <c r="C156" s="263">
        <v>38</v>
      </c>
      <c r="D156" s="263">
        <v>40</v>
      </c>
      <c r="E156" s="263">
        <v>64</v>
      </c>
      <c r="F156" s="263">
        <v>29</v>
      </c>
      <c r="G156" s="263">
        <v>35</v>
      </c>
      <c r="H156" s="263">
        <v>14</v>
      </c>
      <c r="I156" s="263">
        <v>9</v>
      </c>
      <c r="J156" s="265">
        <v>5</v>
      </c>
      <c r="K156" s="262">
        <v>205</v>
      </c>
      <c r="L156" s="263">
        <v>138</v>
      </c>
      <c r="M156" s="263">
        <v>67</v>
      </c>
      <c r="N156" s="263">
        <v>202</v>
      </c>
      <c r="O156" s="263">
        <v>133</v>
      </c>
      <c r="P156" s="263">
        <v>69</v>
      </c>
      <c r="Q156" s="263">
        <v>3</v>
      </c>
      <c r="R156" s="263">
        <v>5</v>
      </c>
      <c r="S156" s="266">
        <v>-2</v>
      </c>
      <c r="T156" s="264">
        <v>17</v>
      </c>
      <c r="U156" s="263">
        <v>26</v>
      </c>
      <c r="V156" s="265">
        <v>-9</v>
      </c>
      <c r="W156" s="262">
        <v>37</v>
      </c>
      <c r="X156" s="266">
        <v>15</v>
      </c>
    </row>
    <row r="157" spans="1:24" ht="20.25" customHeight="1" x14ac:dyDescent="0.15">
      <c r="A157" s="295" t="s">
        <v>33</v>
      </c>
      <c r="B157" s="264">
        <v>78</v>
      </c>
      <c r="C157" s="263">
        <v>46</v>
      </c>
      <c r="D157" s="263">
        <v>32</v>
      </c>
      <c r="E157" s="263">
        <v>54</v>
      </c>
      <c r="F157" s="263">
        <v>28</v>
      </c>
      <c r="G157" s="263">
        <v>26</v>
      </c>
      <c r="H157" s="263">
        <v>24</v>
      </c>
      <c r="I157" s="263">
        <v>18</v>
      </c>
      <c r="J157" s="265">
        <v>6</v>
      </c>
      <c r="K157" s="262">
        <v>153</v>
      </c>
      <c r="L157" s="263">
        <v>115</v>
      </c>
      <c r="M157" s="263">
        <v>38</v>
      </c>
      <c r="N157" s="263">
        <v>182</v>
      </c>
      <c r="O157" s="263">
        <v>104</v>
      </c>
      <c r="P157" s="263">
        <v>78</v>
      </c>
      <c r="Q157" s="263">
        <v>-29</v>
      </c>
      <c r="R157" s="263">
        <v>11</v>
      </c>
      <c r="S157" s="266">
        <v>-40</v>
      </c>
      <c r="T157" s="264">
        <v>-5</v>
      </c>
      <c r="U157" s="263">
        <v>0</v>
      </c>
      <c r="V157" s="265">
        <v>-5</v>
      </c>
      <c r="W157" s="262">
        <v>29</v>
      </c>
      <c r="X157" s="266">
        <v>15</v>
      </c>
    </row>
    <row r="158" spans="1:24" ht="20.25" customHeight="1" x14ac:dyDescent="0.15">
      <c r="A158" s="295" t="s">
        <v>34</v>
      </c>
      <c r="B158" s="264">
        <v>79</v>
      </c>
      <c r="C158" s="263">
        <v>36</v>
      </c>
      <c r="D158" s="263">
        <v>43</v>
      </c>
      <c r="E158" s="263">
        <v>59</v>
      </c>
      <c r="F158" s="263">
        <v>32</v>
      </c>
      <c r="G158" s="263">
        <v>27</v>
      </c>
      <c r="H158" s="263">
        <v>20</v>
      </c>
      <c r="I158" s="263">
        <v>4</v>
      </c>
      <c r="J158" s="265">
        <v>16</v>
      </c>
      <c r="K158" s="262">
        <v>212</v>
      </c>
      <c r="L158" s="263">
        <v>120</v>
      </c>
      <c r="M158" s="263">
        <v>92</v>
      </c>
      <c r="N158" s="263">
        <v>206</v>
      </c>
      <c r="O158" s="263">
        <v>110</v>
      </c>
      <c r="P158" s="263">
        <v>96</v>
      </c>
      <c r="Q158" s="263">
        <v>6</v>
      </c>
      <c r="R158" s="263">
        <v>10</v>
      </c>
      <c r="S158" s="266">
        <v>-4</v>
      </c>
      <c r="T158" s="264">
        <v>26</v>
      </c>
      <c r="U158" s="263">
        <v>11</v>
      </c>
      <c r="V158" s="265">
        <v>15</v>
      </c>
      <c r="W158" s="262">
        <v>44</v>
      </c>
      <c r="X158" s="266">
        <v>14</v>
      </c>
    </row>
    <row r="159" spans="1:24" ht="20.25" customHeight="1" x14ac:dyDescent="0.15">
      <c r="A159" s="295" t="s">
        <v>35</v>
      </c>
      <c r="B159" s="264">
        <v>73</v>
      </c>
      <c r="C159" s="263">
        <v>34</v>
      </c>
      <c r="D159" s="263">
        <v>39</v>
      </c>
      <c r="E159" s="263">
        <v>51</v>
      </c>
      <c r="F159" s="263">
        <v>28</v>
      </c>
      <c r="G159" s="263">
        <v>23</v>
      </c>
      <c r="H159" s="263">
        <v>22</v>
      </c>
      <c r="I159" s="263">
        <v>6</v>
      </c>
      <c r="J159" s="265">
        <v>16</v>
      </c>
      <c r="K159" s="262">
        <v>241</v>
      </c>
      <c r="L159" s="263">
        <v>171</v>
      </c>
      <c r="M159" s="263">
        <v>70</v>
      </c>
      <c r="N159" s="263">
        <v>210</v>
      </c>
      <c r="O159" s="263">
        <v>118</v>
      </c>
      <c r="P159" s="263">
        <v>92</v>
      </c>
      <c r="Q159" s="263">
        <v>31</v>
      </c>
      <c r="R159" s="263">
        <v>53</v>
      </c>
      <c r="S159" s="266">
        <v>-22</v>
      </c>
      <c r="T159" s="264">
        <v>53</v>
      </c>
      <c r="U159" s="263">
        <v>27</v>
      </c>
      <c r="V159" s="265">
        <v>26</v>
      </c>
      <c r="W159" s="262">
        <v>36</v>
      </c>
      <c r="X159" s="266">
        <v>4</v>
      </c>
    </row>
    <row r="160" spans="1:24" ht="20.25" customHeight="1" x14ac:dyDescent="0.15">
      <c r="A160" s="295" t="s">
        <v>36</v>
      </c>
      <c r="B160" s="264">
        <v>82</v>
      </c>
      <c r="C160" s="263">
        <v>50</v>
      </c>
      <c r="D160" s="263">
        <v>32</v>
      </c>
      <c r="E160" s="263">
        <v>59</v>
      </c>
      <c r="F160" s="263">
        <v>35</v>
      </c>
      <c r="G160" s="263">
        <v>24</v>
      </c>
      <c r="H160" s="263">
        <v>23</v>
      </c>
      <c r="I160" s="263">
        <v>15</v>
      </c>
      <c r="J160" s="265">
        <v>8</v>
      </c>
      <c r="K160" s="262">
        <v>181</v>
      </c>
      <c r="L160" s="263">
        <v>127</v>
      </c>
      <c r="M160" s="263">
        <v>54</v>
      </c>
      <c r="N160" s="263">
        <v>174</v>
      </c>
      <c r="O160" s="263">
        <v>110</v>
      </c>
      <c r="P160" s="263">
        <v>64</v>
      </c>
      <c r="Q160" s="263">
        <v>7</v>
      </c>
      <c r="R160" s="263">
        <v>17</v>
      </c>
      <c r="S160" s="266">
        <v>-10</v>
      </c>
      <c r="T160" s="264">
        <v>30</v>
      </c>
      <c r="U160" s="263">
        <v>14</v>
      </c>
      <c r="V160" s="265">
        <v>16</v>
      </c>
      <c r="W160" s="262">
        <v>34</v>
      </c>
      <c r="X160" s="266">
        <v>9</v>
      </c>
    </row>
    <row r="161" spans="1:24" ht="20.25" customHeight="1" x14ac:dyDescent="0.15">
      <c r="A161" s="295" t="s">
        <v>37</v>
      </c>
      <c r="B161" s="264">
        <v>72</v>
      </c>
      <c r="C161" s="263">
        <v>35</v>
      </c>
      <c r="D161" s="263">
        <v>37</v>
      </c>
      <c r="E161" s="263">
        <v>55</v>
      </c>
      <c r="F161" s="263">
        <v>25</v>
      </c>
      <c r="G161" s="263">
        <v>30</v>
      </c>
      <c r="H161" s="263">
        <v>17</v>
      </c>
      <c r="I161" s="263">
        <v>10</v>
      </c>
      <c r="J161" s="265">
        <v>7</v>
      </c>
      <c r="K161" s="262">
        <v>207</v>
      </c>
      <c r="L161" s="263">
        <v>133</v>
      </c>
      <c r="M161" s="263">
        <v>74</v>
      </c>
      <c r="N161" s="263">
        <v>202</v>
      </c>
      <c r="O161" s="263">
        <v>123</v>
      </c>
      <c r="P161" s="263">
        <v>79</v>
      </c>
      <c r="Q161" s="263">
        <v>5</v>
      </c>
      <c r="R161" s="263">
        <v>10</v>
      </c>
      <c r="S161" s="266">
        <v>-5</v>
      </c>
      <c r="T161" s="264">
        <v>22</v>
      </c>
      <c r="U161" s="263">
        <v>27</v>
      </c>
      <c r="V161" s="265">
        <v>-5</v>
      </c>
      <c r="W161" s="262">
        <v>44</v>
      </c>
      <c r="X161" s="266">
        <v>13</v>
      </c>
    </row>
    <row r="162" spans="1:24" ht="20.25" customHeight="1" x14ac:dyDescent="0.15">
      <c r="A162" s="295" t="s">
        <v>38</v>
      </c>
      <c r="B162" s="264">
        <v>75</v>
      </c>
      <c r="C162" s="263">
        <v>30</v>
      </c>
      <c r="D162" s="263">
        <v>45</v>
      </c>
      <c r="E162" s="263">
        <v>61</v>
      </c>
      <c r="F162" s="263">
        <v>32</v>
      </c>
      <c r="G162" s="263">
        <v>29</v>
      </c>
      <c r="H162" s="263">
        <v>14</v>
      </c>
      <c r="I162" s="263">
        <v>-2</v>
      </c>
      <c r="J162" s="265">
        <v>16</v>
      </c>
      <c r="K162" s="262">
        <v>205</v>
      </c>
      <c r="L162" s="263">
        <v>160</v>
      </c>
      <c r="M162" s="263">
        <v>45</v>
      </c>
      <c r="N162" s="263">
        <v>232</v>
      </c>
      <c r="O162" s="263">
        <v>162</v>
      </c>
      <c r="P162" s="263">
        <v>70</v>
      </c>
      <c r="Q162" s="263">
        <v>-27</v>
      </c>
      <c r="R162" s="263">
        <v>-2</v>
      </c>
      <c r="S162" s="266">
        <v>-25</v>
      </c>
      <c r="T162" s="264">
        <v>-13</v>
      </c>
      <c r="U162" s="263">
        <v>-21</v>
      </c>
      <c r="V162" s="265">
        <v>8</v>
      </c>
      <c r="W162" s="262">
        <v>54</v>
      </c>
      <c r="X162" s="266">
        <v>12</v>
      </c>
    </row>
    <row r="163" spans="1:24" ht="20.25" customHeight="1" thickBot="1" x14ac:dyDescent="0.2">
      <c r="A163" s="296" t="s">
        <v>41</v>
      </c>
      <c r="B163" s="297">
        <v>66</v>
      </c>
      <c r="C163" s="298">
        <v>35</v>
      </c>
      <c r="D163" s="298">
        <v>31</v>
      </c>
      <c r="E163" s="298">
        <v>61</v>
      </c>
      <c r="F163" s="298">
        <v>34</v>
      </c>
      <c r="G163" s="298">
        <v>27</v>
      </c>
      <c r="H163" s="298">
        <v>5</v>
      </c>
      <c r="I163" s="298">
        <v>1</v>
      </c>
      <c r="J163" s="299">
        <v>4</v>
      </c>
      <c r="K163" s="300">
        <v>201</v>
      </c>
      <c r="L163" s="298">
        <v>148</v>
      </c>
      <c r="M163" s="298">
        <v>53</v>
      </c>
      <c r="N163" s="298">
        <v>230</v>
      </c>
      <c r="O163" s="298">
        <v>144</v>
      </c>
      <c r="P163" s="298">
        <v>86</v>
      </c>
      <c r="Q163" s="298">
        <v>-29</v>
      </c>
      <c r="R163" s="298">
        <v>4</v>
      </c>
      <c r="S163" s="301">
        <v>-33</v>
      </c>
      <c r="T163" s="297">
        <v>-24</v>
      </c>
      <c r="U163" s="298">
        <v>-27</v>
      </c>
      <c r="V163" s="299">
        <v>3</v>
      </c>
      <c r="W163" s="300">
        <v>40</v>
      </c>
      <c r="X163" s="301">
        <v>11</v>
      </c>
    </row>
    <row r="164" spans="1:24" ht="20.25" customHeight="1" thickBot="1" x14ac:dyDescent="0.2">
      <c r="A164" s="273" t="s">
        <v>40</v>
      </c>
      <c r="B164" s="274">
        <f>SUM(B152:B163)</f>
        <v>902</v>
      </c>
      <c r="C164" s="274">
        <f t="shared" ref="C164:V164" si="22">SUM(C152:C163)</f>
        <v>467</v>
      </c>
      <c r="D164" s="274">
        <f t="shared" si="22"/>
        <v>435</v>
      </c>
      <c r="E164" s="274">
        <f t="shared" si="22"/>
        <v>738</v>
      </c>
      <c r="F164" s="274">
        <f t="shared" si="22"/>
        <v>389</v>
      </c>
      <c r="G164" s="274">
        <f t="shared" si="22"/>
        <v>349</v>
      </c>
      <c r="H164" s="274">
        <f t="shared" si="22"/>
        <v>164</v>
      </c>
      <c r="I164" s="274">
        <f t="shared" si="22"/>
        <v>78</v>
      </c>
      <c r="J164" s="302">
        <f t="shared" si="22"/>
        <v>86</v>
      </c>
      <c r="K164" s="280">
        <f t="shared" si="22"/>
        <v>2978</v>
      </c>
      <c r="L164" s="274">
        <f t="shared" si="22"/>
        <v>1979</v>
      </c>
      <c r="M164" s="274">
        <f t="shared" si="22"/>
        <v>999</v>
      </c>
      <c r="N164" s="274">
        <f t="shared" si="22"/>
        <v>3023</v>
      </c>
      <c r="O164" s="274">
        <f t="shared" si="22"/>
        <v>1867</v>
      </c>
      <c r="P164" s="274">
        <f t="shared" si="22"/>
        <v>1156</v>
      </c>
      <c r="Q164" s="274">
        <f t="shared" si="22"/>
        <v>-45</v>
      </c>
      <c r="R164" s="274">
        <f t="shared" si="22"/>
        <v>112</v>
      </c>
      <c r="S164" s="303">
        <f t="shared" si="22"/>
        <v>-157</v>
      </c>
      <c r="T164" s="274">
        <f t="shared" si="22"/>
        <v>119</v>
      </c>
      <c r="U164" s="274">
        <f t="shared" si="22"/>
        <v>52</v>
      </c>
      <c r="V164" s="302">
        <f t="shared" si="22"/>
        <v>67</v>
      </c>
      <c r="W164" s="280">
        <f>SUM(W152:W163)</f>
        <v>476</v>
      </c>
      <c r="X164" s="303">
        <f>SUM(X152:X163)</f>
        <v>135</v>
      </c>
    </row>
    <row r="165" spans="1:24" x14ac:dyDescent="0.15">
      <c r="A165" s="239" t="s">
        <v>434</v>
      </c>
      <c r="B165" s="239"/>
      <c r="C165" s="176" t="s">
        <v>54</v>
      </c>
    </row>
    <row r="166" spans="1:24" x14ac:dyDescent="0.15">
      <c r="A166" s="232"/>
    </row>
    <row r="167" spans="1:24" ht="14.25" thickBot="1" x14ac:dyDescent="0.2">
      <c r="A167" s="232"/>
    </row>
    <row r="168" spans="1:24" ht="20.25" customHeight="1" thickBot="1" x14ac:dyDescent="0.2">
      <c r="A168" s="234"/>
      <c r="B168" s="235" t="s">
        <v>17</v>
      </c>
      <c r="C168" s="236"/>
      <c r="D168" s="236"/>
      <c r="E168" s="236"/>
      <c r="F168" s="236"/>
      <c r="G168" s="236"/>
      <c r="H168" s="236"/>
      <c r="I168" s="236"/>
      <c r="J168" s="282"/>
      <c r="K168" s="235" t="s">
        <v>18</v>
      </c>
      <c r="L168" s="236"/>
      <c r="M168" s="236"/>
      <c r="N168" s="236"/>
      <c r="O168" s="236"/>
      <c r="P168" s="236"/>
      <c r="Q168" s="236"/>
      <c r="R168" s="236"/>
      <c r="S168" s="237"/>
      <c r="T168" s="238" t="s">
        <v>19</v>
      </c>
      <c r="U168" s="239"/>
      <c r="V168" s="304"/>
      <c r="W168" s="305"/>
      <c r="X168" s="240"/>
    </row>
    <row r="169" spans="1:24" ht="20.25" customHeight="1" x14ac:dyDescent="0.15">
      <c r="A169" s="241" t="s">
        <v>20</v>
      </c>
      <c r="B169" s="242" t="s">
        <v>21</v>
      </c>
      <c r="C169" s="243"/>
      <c r="D169" s="243"/>
      <c r="E169" s="243" t="s">
        <v>22</v>
      </c>
      <c r="F169" s="243"/>
      <c r="G169" s="243"/>
      <c r="H169" s="243" t="s">
        <v>43</v>
      </c>
      <c r="I169" s="243"/>
      <c r="J169" s="183"/>
      <c r="K169" s="242" t="s">
        <v>23</v>
      </c>
      <c r="L169" s="243"/>
      <c r="M169" s="243"/>
      <c r="N169" s="243" t="s">
        <v>24</v>
      </c>
      <c r="O169" s="243"/>
      <c r="P169" s="243"/>
      <c r="Q169" s="243" t="s">
        <v>44</v>
      </c>
      <c r="R169" s="243"/>
      <c r="S169" s="244"/>
      <c r="T169" s="245"/>
      <c r="U169" s="246"/>
      <c r="V169" s="306"/>
      <c r="W169" s="309" t="s">
        <v>25</v>
      </c>
      <c r="X169" s="310" t="s">
        <v>26</v>
      </c>
    </row>
    <row r="170" spans="1:24" ht="20.25" customHeight="1" thickBot="1" x14ac:dyDescent="0.2">
      <c r="A170" s="245"/>
      <c r="B170" s="249" t="s">
        <v>4</v>
      </c>
      <c r="C170" s="250" t="s">
        <v>5</v>
      </c>
      <c r="D170" s="250" t="s">
        <v>6</v>
      </c>
      <c r="E170" s="250" t="s">
        <v>4</v>
      </c>
      <c r="F170" s="250" t="s">
        <v>5</v>
      </c>
      <c r="G170" s="250" t="s">
        <v>6</v>
      </c>
      <c r="H170" s="250" t="s">
        <v>4</v>
      </c>
      <c r="I170" s="250" t="s">
        <v>5</v>
      </c>
      <c r="J170" s="283" t="s">
        <v>6</v>
      </c>
      <c r="K170" s="249" t="s">
        <v>4</v>
      </c>
      <c r="L170" s="250" t="s">
        <v>27</v>
      </c>
      <c r="M170" s="250" t="s">
        <v>28</v>
      </c>
      <c r="N170" s="250" t="s">
        <v>4</v>
      </c>
      <c r="O170" s="250" t="s">
        <v>27</v>
      </c>
      <c r="P170" s="250" t="s">
        <v>28</v>
      </c>
      <c r="Q170" s="250" t="s">
        <v>4</v>
      </c>
      <c r="R170" s="250" t="s">
        <v>27</v>
      </c>
      <c r="S170" s="251" t="s">
        <v>28</v>
      </c>
      <c r="T170" s="252" t="s">
        <v>4</v>
      </c>
      <c r="U170" s="253" t="s">
        <v>5</v>
      </c>
      <c r="V170" s="307" t="s">
        <v>6</v>
      </c>
      <c r="W170" s="248"/>
      <c r="X170" s="255"/>
    </row>
    <row r="171" spans="1:24" ht="20.25" customHeight="1" x14ac:dyDescent="0.15">
      <c r="A171" s="294" t="s">
        <v>94</v>
      </c>
      <c r="B171" s="258">
        <v>90</v>
      </c>
      <c r="C171" s="257">
        <v>47</v>
      </c>
      <c r="D171" s="257">
        <v>43</v>
      </c>
      <c r="E171" s="257">
        <v>72</v>
      </c>
      <c r="F171" s="257">
        <v>30</v>
      </c>
      <c r="G171" s="257">
        <v>42</v>
      </c>
      <c r="H171" s="257">
        <v>18</v>
      </c>
      <c r="I171" s="257">
        <v>17</v>
      </c>
      <c r="J171" s="259">
        <v>1</v>
      </c>
      <c r="K171" s="256">
        <v>217</v>
      </c>
      <c r="L171" s="257">
        <v>124</v>
      </c>
      <c r="M171" s="257">
        <v>93</v>
      </c>
      <c r="N171" s="257">
        <v>208</v>
      </c>
      <c r="O171" s="257">
        <v>150</v>
      </c>
      <c r="P171" s="257">
        <v>58</v>
      </c>
      <c r="Q171" s="257">
        <v>9</v>
      </c>
      <c r="R171" s="257">
        <v>-26</v>
      </c>
      <c r="S171" s="260">
        <v>35</v>
      </c>
      <c r="T171" s="256">
        <v>27</v>
      </c>
      <c r="U171" s="257">
        <v>29</v>
      </c>
      <c r="V171" s="260">
        <v>-2</v>
      </c>
      <c r="W171" s="256">
        <v>24</v>
      </c>
      <c r="X171" s="260">
        <v>6</v>
      </c>
    </row>
    <row r="172" spans="1:24" ht="20.25" customHeight="1" x14ac:dyDescent="0.15">
      <c r="A172" s="295" t="s">
        <v>29</v>
      </c>
      <c r="B172" s="264">
        <v>65</v>
      </c>
      <c r="C172" s="263">
        <v>27</v>
      </c>
      <c r="D172" s="263">
        <v>38</v>
      </c>
      <c r="E172" s="263">
        <v>83</v>
      </c>
      <c r="F172" s="263">
        <v>49</v>
      </c>
      <c r="G172" s="263">
        <v>34</v>
      </c>
      <c r="H172" s="263">
        <v>-18</v>
      </c>
      <c r="I172" s="263">
        <v>-22</v>
      </c>
      <c r="J172" s="265">
        <v>4</v>
      </c>
      <c r="K172" s="262">
        <v>230</v>
      </c>
      <c r="L172" s="263">
        <v>168</v>
      </c>
      <c r="M172" s="263">
        <v>62</v>
      </c>
      <c r="N172" s="263">
        <v>211</v>
      </c>
      <c r="O172" s="263">
        <v>145</v>
      </c>
      <c r="P172" s="263">
        <v>66</v>
      </c>
      <c r="Q172" s="263">
        <v>19</v>
      </c>
      <c r="R172" s="263">
        <v>23</v>
      </c>
      <c r="S172" s="266">
        <v>-4</v>
      </c>
      <c r="T172" s="262">
        <v>1</v>
      </c>
      <c r="U172" s="263">
        <v>-15</v>
      </c>
      <c r="V172" s="266">
        <v>16</v>
      </c>
      <c r="W172" s="262">
        <v>46</v>
      </c>
      <c r="X172" s="266">
        <v>13</v>
      </c>
    </row>
    <row r="173" spans="1:24" ht="20.25" customHeight="1" x14ac:dyDescent="0.15">
      <c r="A173" s="295" t="s">
        <v>30</v>
      </c>
      <c r="B173" s="264">
        <v>70</v>
      </c>
      <c r="C173" s="263">
        <v>24</v>
      </c>
      <c r="D173" s="263">
        <v>46</v>
      </c>
      <c r="E173" s="263">
        <v>55</v>
      </c>
      <c r="F173" s="263">
        <v>26</v>
      </c>
      <c r="G173" s="263">
        <v>29</v>
      </c>
      <c r="H173" s="263">
        <v>15</v>
      </c>
      <c r="I173" s="263">
        <v>-2</v>
      </c>
      <c r="J173" s="265">
        <v>17</v>
      </c>
      <c r="K173" s="262">
        <v>529</v>
      </c>
      <c r="L173" s="263">
        <v>315</v>
      </c>
      <c r="M173" s="263">
        <v>214</v>
      </c>
      <c r="N173" s="263">
        <v>610</v>
      </c>
      <c r="O173" s="263">
        <v>321</v>
      </c>
      <c r="P173" s="263">
        <v>289</v>
      </c>
      <c r="Q173" s="263">
        <v>-81</v>
      </c>
      <c r="R173" s="263">
        <v>-6</v>
      </c>
      <c r="S173" s="266">
        <v>-75</v>
      </c>
      <c r="T173" s="262">
        <v>-66</v>
      </c>
      <c r="U173" s="263">
        <v>-36</v>
      </c>
      <c r="V173" s="266">
        <v>-30</v>
      </c>
      <c r="W173" s="262">
        <v>56</v>
      </c>
      <c r="X173" s="266">
        <v>20</v>
      </c>
    </row>
    <row r="174" spans="1:24" ht="20.25" customHeight="1" x14ac:dyDescent="0.15">
      <c r="A174" s="295" t="s">
        <v>31</v>
      </c>
      <c r="B174" s="264">
        <v>63</v>
      </c>
      <c r="C174" s="263">
        <v>28</v>
      </c>
      <c r="D174" s="263">
        <v>35</v>
      </c>
      <c r="E174" s="263">
        <v>58</v>
      </c>
      <c r="F174" s="263">
        <v>35</v>
      </c>
      <c r="G174" s="263">
        <v>23</v>
      </c>
      <c r="H174" s="263">
        <v>5</v>
      </c>
      <c r="I174" s="263">
        <v>-7</v>
      </c>
      <c r="J174" s="265">
        <v>12</v>
      </c>
      <c r="K174" s="262">
        <v>369</v>
      </c>
      <c r="L174" s="263">
        <v>233</v>
      </c>
      <c r="M174" s="263">
        <v>136</v>
      </c>
      <c r="N174" s="263">
        <v>304</v>
      </c>
      <c r="O174" s="263">
        <v>177</v>
      </c>
      <c r="P174" s="263">
        <v>127</v>
      </c>
      <c r="Q174" s="263">
        <v>65</v>
      </c>
      <c r="R174" s="263">
        <v>56</v>
      </c>
      <c r="S174" s="266">
        <v>9</v>
      </c>
      <c r="T174" s="262">
        <v>70</v>
      </c>
      <c r="U174" s="263">
        <v>43</v>
      </c>
      <c r="V174" s="266">
        <v>27</v>
      </c>
      <c r="W174" s="262">
        <v>47</v>
      </c>
      <c r="X174" s="266">
        <v>13</v>
      </c>
    </row>
    <row r="175" spans="1:24" ht="20.25" customHeight="1" x14ac:dyDescent="0.15">
      <c r="A175" s="295" t="s">
        <v>32</v>
      </c>
      <c r="B175" s="264">
        <v>66</v>
      </c>
      <c r="C175" s="263">
        <v>31</v>
      </c>
      <c r="D175" s="263">
        <v>35</v>
      </c>
      <c r="E175" s="263">
        <v>68</v>
      </c>
      <c r="F175" s="263">
        <v>43</v>
      </c>
      <c r="G175" s="263">
        <v>25</v>
      </c>
      <c r="H175" s="263">
        <v>-2</v>
      </c>
      <c r="I175" s="263">
        <v>-12</v>
      </c>
      <c r="J175" s="265">
        <v>10</v>
      </c>
      <c r="K175" s="262">
        <v>203</v>
      </c>
      <c r="L175" s="263">
        <v>150</v>
      </c>
      <c r="M175" s="263">
        <v>53</v>
      </c>
      <c r="N175" s="263">
        <v>205</v>
      </c>
      <c r="O175" s="263">
        <v>144</v>
      </c>
      <c r="P175" s="263">
        <v>61</v>
      </c>
      <c r="Q175" s="263">
        <v>-2</v>
      </c>
      <c r="R175" s="263">
        <v>6</v>
      </c>
      <c r="S175" s="266">
        <v>-8</v>
      </c>
      <c r="T175" s="262">
        <v>-4</v>
      </c>
      <c r="U175" s="263">
        <v>-13</v>
      </c>
      <c r="V175" s="266">
        <v>9</v>
      </c>
      <c r="W175" s="262">
        <v>36</v>
      </c>
      <c r="X175" s="266">
        <v>18</v>
      </c>
    </row>
    <row r="176" spans="1:24" ht="20.25" customHeight="1" x14ac:dyDescent="0.15">
      <c r="A176" s="295" t="s">
        <v>33</v>
      </c>
      <c r="B176" s="264">
        <v>78</v>
      </c>
      <c r="C176" s="263">
        <v>36</v>
      </c>
      <c r="D176" s="263">
        <v>42</v>
      </c>
      <c r="E176" s="263">
        <v>59</v>
      </c>
      <c r="F176" s="263">
        <v>26</v>
      </c>
      <c r="G176" s="263">
        <v>33</v>
      </c>
      <c r="H176" s="263">
        <v>19</v>
      </c>
      <c r="I176" s="263">
        <v>10</v>
      </c>
      <c r="J176" s="265">
        <v>9</v>
      </c>
      <c r="K176" s="262">
        <v>230</v>
      </c>
      <c r="L176" s="263">
        <v>147</v>
      </c>
      <c r="M176" s="263">
        <v>83</v>
      </c>
      <c r="N176" s="263">
        <v>195</v>
      </c>
      <c r="O176" s="263">
        <v>127</v>
      </c>
      <c r="P176" s="263">
        <v>68</v>
      </c>
      <c r="Q176" s="263">
        <v>35</v>
      </c>
      <c r="R176" s="263">
        <v>20</v>
      </c>
      <c r="S176" s="266">
        <v>15</v>
      </c>
      <c r="T176" s="262">
        <v>54</v>
      </c>
      <c r="U176" s="263">
        <v>20</v>
      </c>
      <c r="V176" s="266">
        <v>34</v>
      </c>
      <c r="W176" s="262">
        <v>32</v>
      </c>
      <c r="X176" s="266">
        <v>16</v>
      </c>
    </row>
    <row r="177" spans="1:24" ht="20.25" customHeight="1" x14ac:dyDescent="0.15">
      <c r="A177" s="295" t="s">
        <v>34</v>
      </c>
      <c r="B177" s="264">
        <v>95</v>
      </c>
      <c r="C177" s="263">
        <v>52</v>
      </c>
      <c r="D177" s="263">
        <v>43</v>
      </c>
      <c r="E177" s="263">
        <v>60</v>
      </c>
      <c r="F177" s="263">
        <v>34</v>
      </c>
      <c r="G177" s="263">
        <v>26</v>
      </c>
      <c r="H177" s="263">
        <v>35</v>
      </c>
      <c r="I177" s="263">
        <v>18</v>
      </c>
      <c r="J177" s="265">
        <v>17</v>
      </c>
      <c r="K177" s="262">
        <v>211</v>
      </c>
      <c r="L177" s="263">
        <v>151</v>
      </c>
      <c r="M177" s="263">
        <v>60</v>
      </c>
      <c r="N177" s="263">
        <v>187</v>
      </c>
      <c r="O177" s="263">
        <v>128</v>
      </c>
      <c r="P177" s="263">
        <v>59</v>
      </c>
      <c r="Q177" s="263">
        <v>24</v>
      </c>
      <c r="R177" s="263">
        <v>23</v>
      </c>
      <c r="S177" s="266">
        <v>1</v>
      </c>
      <c r="T177" s="262">
        <v>59</v>
      </c>
      <c r="U177" s="263">
        <v>31</v>
      </c>
      <c r="V177" s="266">
        <v>28</v>
      </c>
      <c r="W177" s="262">
        <v>47</v>
      </c>
      <c r="X177" s="266">
        <v>9</v>
      </c>
    </row>
    <row r="178" spans="1:24" ht="20.25" customHeight="1" x14ac:dyDescent="0.15">
      <c r="A178" s="295" t="s">
        <v>35</v>
      </c>
      <c r="B178" s="264">
        <v>75</v>
      </c>
      <c r="C178" s="263">
        <v>37</v>
      </c>
      <c r="D178" s="263">
        <v>38</v>
      </c>
      <c r="E178" s="263">
        <v>51</v>
      </c>
      <c r="F178" s="263">
        <v>29</v>
      </c>
      <c r="G178" s="263">
        <v>22</v>
      </c>
      <c r="H178" s="263">
        <v>24</v>
      </c>
      <c r="I178" s="263">
        <v>8</v>
      </c>
      <c r="J178" s="265">
        <v>16</v>
      </c>
      <c r="K178" s="262">
        <v>187</v>
      </c>
      <c r="L178" s="263">
        <v>138</v>
      </c>
      <c r="M178" s="263">
        <v>49</v>
      </c>
      <c r="N178" s="263">
        <v>209</v>
      </c>
      <c r="O178" s="263">
        <v>127</v>
      </c>
      <c r="P178" s="263">
        <v>82</v>
      </c>
      <c r="Q178" s="263">
        <v>-22</v>
      </c>
      <c r="R178" s="263">
        <v>11</v>
      </c>
      <c r="S178" s="266">
        <v>-33</v>
      </c>
      <c r="T178" s="262">
        <v>2</v>
      </c>
      <c r="U178" s="263">
        <v>0</v>
      </c>
      <c r="V178" s="266">
        <v>2</v>
      </c>
      <c r="W178" s="262">
        <v>44</v>
      </c>
      <c r="X178" s="266">
        <v>10</v>
      </c>
    </row>
    <row r="179" spans="1:24" ht="20.25" customHeight="1" x14ac:dyDescent="0.15">
      <c r="A179" s="295" t="s">
        <v>36</v>
      </c>
      <c r="B179" s="264">
        <v>80</v>
      </c>
      <c r="C179" s="263">
        <v>43</v>
      </c>
      <c r="D179" s="263">
        <v>37</v>
      </c>
      <c r="E179" s="263">
        <v>69</v>
      </c>
      <c r="F179" s="263">
        <v>28</v>
      </c>
      <c r="G179" s="263">
        <v>41</v>
      </c>
      <c r="H179" s="263">
        <v>11</v>
      </c>
      <c r="I179" s="263">
        <v>15</v>
      </c>
      <c r="J179" s="265">
        <v>-4</v>
      </c>
      <c r="K179" s="262">
        <v>250</v>
      </c>
      <c r="L179" s="263">
        <v>177</v>
      </c>
      <c r="M179" s="263">
        <v>73</v>
      </c>
      <c r="N179" s="263">
        <v>210</v>
      </c>
      <c r="O179" s="263">
        <v>148</v>
      </c>
      <c r="P179" s="263">
        <v>62</v>
      </c>
      <c r="Q179" s="263">
        <v>40</v>
      </c>
      <c r="R179" s="263">
        <v>29</v>
      </c>
      <c r="S179" s="266">
        <v>11</v>
      </c>
      <c r="T179" s="262">
        <v>51</v>
      </c>
      <c r="U179" s="263">
        <v>51</v>
      </c>
      <c r="V179" s="266">
        <v>0</v>
      </c>
      <c r="W179" s="262">
        <v>29</v>
      </c>
      <c r="X179" s="266">
        <v>10</v>
      </c>
    </row>
    <row r="180" spans="1:24" ht="20.25" customHeight="1" x14ac:dyDescent="0.15">
      <c r="A180" s="295" t="s">
        <v>37</v>
      </c>
      <c r="B180" s="264">
        <v>72</v>
      </c>
      <c r="C180" s="263">
        <v>38</v>
      </c>
      <c r="D180" s="263">
        <v>34</v>
      </c>
      <c r="E180" s="263">
        <v>60</v>
      </c>
      <c r="F180" s="263">
        <v>35</v>
      </c>
      <c r="G180" s="263">
        <v>25</v>
      </c>
      <c r="H180" s="263">
        <v>12</v>
      </c>
      <c r="I180" s="263">
        <v>3</v>
      </c>
      <c r="J180" s="265">
        <v>9</v>
      </c>
      <c r="K180" s="262">
        <v>191</v>
      </c>
      <c r="L180" s="263">
        <v>125</v>
      </c>
      <c r="M180" s="263">
        <v>66</v>
      </c>
      <c r="N180" s="263">
        <v>209</v>
      </c>
      <c r="O180" s="263">
        <v>137</v>
      </c>
      <c r="P180" s="263">
        <v>72</v>
      </c>
      <c r="Q180" s="263">
        <v>-18</v>
      </c>
      <c r="R180" s="263">
        <v>-12</v>
      </c>
      <c r="S180" s="266">
        <v>-6</v>
      </c>
      <c r="T180" s="262">
        <v>-6</v>
      </c>
      <c r="U180" s="263">
        <v>0</v>
      </c>
      <c r="V180" s="266">
        <v>-6</v>
      </c>
      <c r="W180" s="262">
        <v>43</v>
      </c>
      <c r="X180" s="266">
        <v>13</v>
      </c>
    </row>
    <row r="181" spans="1:24" ht="20.25" customHeight="1" x14ac:dyDescent="0.15">
      <c r="A181" s="295" t="s">
        <v>38</v>
      </c>
      <c r="B181" s="264">
        <v>71</v>
      </c>
      <c r="C181" s="263">
        <v>41</v>
      </c>
      <c r="D181" s="263">
        <v>30</v>
      </c>
      <c r="E181" s="263">
        <v>66</v>
      </c>
      <c r="F181" s="263">
        <v>42</v>
      </c>
      <c r="G181" s="263">
        <v>24</v>
      </c>
      <c r="H181" s="263">
        <v>5</v>
      </c>
      <c r="I181" s="263">
        <v>-1</v>
      </c>
      <c r="J181" s="265">
        <v>6</v>
      </c>
      <c r="K181" s="262">
        <v>166</v>
      </c>
      <c r="L181" s="263">
        <v>128</v>
      </c>
      <c r="M181" s="263">
        <v>38</v>
      </c>
      <c r="N181" s="263">
        <v>162</v>
      </c>
      <c r="O181" s="263">
        <v>117</v>
      </c>
      <c r="P181" s="263">
        <v>45</v>
      </c>
      <c r="Q181" s="263">
        <v>4</v>
      </c>
      <c r="R181" s="263">
        <v>11</v>
      </c>
      <c r="S181" s="266">
        <v>-7</v>
      </c>
      <c r="T181" s="262">
        <v>9</v>
      </c>
      <c r="U181" s="263">
        <v>7</v>
      </c>
      <c r="V181" s="266">
        <v>2</v>
      </c>
      <c r="W181" s="262">
        <v>47</v>
      </c>
      <c r="X181" s="266">
        <v>12</v>
      </c>
    </row>
    <row r="182" spans="1:24" ht="20.25" customHeight="1" thickBot="1" x14ac:dyDescent="0.2">
      <c r="A182" s="296" t="s">
        <v>41</v>
      </c>
      <c r="B182" s="297">
        <v>78</v>
      </c>
      <c r="C182" s="298">
        <v>39</v>
      </c>
      <c r="D182" s="298">
        <v>39</v>
      </c>
      <c r="E182" s="298">
        <v>68</v>
      </c>
      <c r="F182" s="298">
        <v>41</v>
      </c>
      <c r="G182" s="298">
        <v>27</v>
      </c>
      <c r="H182" s="298">
        <v>10</v>
      </c>
      <c r="I182" s="298">
        <v>-2</v>
      </c>
      <c r="J182" s="299">
        <v>12</v>
      </c>
      <c r="K182" s="300">
        <v>198</v>
      </c>
      <c r="L182" s="298">
        <v>131</v>
      </c>
      <c r="M182" s="298">
        <v>67</v>
      </c>
      <c r="N182" s="298">
        <v>255</v>
      </c>
      <c r="O182" s="298">
        <v>145</v>
      </c>
      <c r="P182" s="298">
        <v>110</v>
      </c>
      <c r="Q182" s="298">
        <v>-57</v>
      </c>
      <c r="R182" s="298">
        <v>-14</v>
      </c>
      <c r="S182" s="301">
        <v>-43</v>
      </c>
      <c r="T182" s="300">
        <v>-47</v>
      </c>
      <c r="U182" s="298">
        <v>-47</v>
      </c>
      <c r="V182" s="301">
        <v>0</v>
      </c>
      <c r="W182" s="300">
        <v>44</v>
      </c>
      <c r="X182" s="301">
        <v>10</v>
      </c>
    </row>
    <row r="183" spans="1:24" ht="20.25" customHeight="1" thickBot="1" x14ac:dyDescent="0.2">
      <c r="A183" s="273" t="s">
        <v>40</v>
      </c>
      <c r="B183" s="274">
        <v>903</v>
      </c>
      <c r="C183" s="274">
        <v>443</v>
      </c>
      <c r="D183" s="274">
        <v>460</v>
      </c>
      <c r="E183" s="274">
        <v>769</v>
      </c>
      <c r="F183" s="274">
        <v>418</v>
      </c>
      <c r="G183" s="274">
        <v>351</v>
      </c>
      <c r="H183" s="274">
        <v>134</v>
      </c>
      <c r="I183" s="274">
        <v>25</v>
      </c>
      <c r="J183" s="302">
        <v>109</v>
      </c>
      <c r="K183" s="280">
        <v>2981</v>
      </c>
      <c r="L183" s="274">
        <v>1987</v>
      </c>
      <c r="M183" s="274">
        <v>994</v>
      </c>
      <c r="N183" s="274">
        <v>2965</v>
      </c>
      <c r="O183" s="274">
        <v>1866</v>
      </c>
      <c r="P183" s="274">
        <v>1099</v>
      </c>
      <c r="Q183" s="274">
        <v>16</v>
      </c>
      <c r="R183" s="274">
        <v>121</v>
      </c>
      <c r="S183" s="303">
        <v>-105</v>
      </c>
      <c r="T183" s="280">
        <v>150</v>
      </c>
      <c r="U183" s="274">
        <v>70</v>
      </c>
      <c r="V183" s="303">
        <v>80</v>
      </c>
      <c r="W183" s="280">
        <v>495</v>
      </c>
      <c r="X183" s="303">
        <v>150</v>
      </c>
    </row>
    <row r="184" spans="1:24" x14ac:dyDescent="0.15">
      <c r="A184" s="239" t="s">
        <v>434</v>
      </c>
      <c r="B184" s="239"/>
      <c r="C184" s="176" t="s">
        <v>54</v>
      </c>
    </row>
    <row r="185" spans="1:24" ht="18" thickBot="1" x14ac:dyDescent="0.25">
      <c r="A185" s="311" t="s">
        <v>89</v>
      </c>
      <c r="B185" s="311"/>
    </row>
    <row r="186" spans="1:24" ht="20.25" customHeight="1" x14ac:dyDescent="0.15">
      <c r="A186" s="234"/>
      <c r="B186" s="235" t="s">
        <v>17</v>
      </c>
      <c r="C186" s="236"/>
      <c r="D186" s="236"/>
      <c r="E186" s="236"/>
      <c r="F186" s="236"/>
      <c r="G186" s="236"/>
      <c r="H186" s="236"/>
      <c r="I186" s="236"/>
      <c r="J186" s="237"/>
      <c r="K186" s="235" t="s">
        <v>18</v>
      </c>
      <c r="L186" s="236"/>
      <c r="M186" s="236"/>
      <c r="N186" s="236"/>
      <c r="O186" s="236"/>
      <c r="P186" s="236"/>
      <c r="Q186" s="236"/>
      <c r="R186" s="236"/>
      <c r="S186" s="237"/>
      <c r="T186" s="238" t="s">
        <v>19</v>
      </c>
      <c r="U186" s="239"/>
      <c r="V186" s="304"/>
      <c r="W186" s="305"/>
      <c r="X186" s="240"/>
    </row>
    <row r="187" spans="1:24" ht="20.25" customHeight="1" x14ac:dyDescent="0.15">
      <c r="A187" s="241" t="s">
        <v>20</v>
      </c>
      <c r="B187" s="242" t="s">
        <v>21</v>
      </c>
      <c r="C187" s="243"/>
      <c r="D187" s="243"/>
      <c r="E187" s="243" t="s">
        <v>22</v>
      </c>
      <c r="F187" s="243"/>
      <c r="G187" s="243"/>
      <c r="H187" s="243" t="s">
        <v>43</v>
      </c>
      <c r="I187" s="243"/>
      <c r="J187" s="244"/>
      <c r="K187" s="242" t="s">
        <v>23</v>
      </c>
      <c r="L187" s="243"/>
      <c r="M187" s="243"/>
      <c r="N187" s="243" t="s">
        <v>24</v>
      </c>
      <c r="O187" s="243"/>
      <c r="P187" s="243"/>
      <c r="Q187" s="243" t="s">
        <v>44</v>
      </c>
      <c r="R187" s="243"/>
      <c r="S187" s="244"/>
      <c r="T187" s="245"/>
      <c r="U187" s="246"/>
      <c r="V187" s="306"/>
      <c r="W187" s="179" t="s">
        <v>25</v>
      </c>
      <c r="X187" s="247" t="s">
        <v>26</v>
      </c>
    </row>
    <row r="188" spans="1:24" ht="20.25" customHeight="1" thickBot="1" x14ac:dyDescent="0.2">
      <c r="A188" s="245"/>
      <c r="B188" s="249" t="s">
        <v>4</v>
      </c>
      <c r="C188" s="250" t="s">
        <v>5</v>
      </c>
      <c r="D188" s="250" t="s">
        <v>6</v>
      </c>
      <c r="E188" s="250" t="s">
        <v>4</v>
      </c>
      <c r="F188" s="250" t="s">
        <v>5</v>
      </c>
      <c r="G188" s="250" t="s">
        <v>6</v>
      </c>
      <c r="H188" s="250" t="s">
        <v>4</v>
      </c>
      <c r="I188" s="250" t="s">
        <v>5</v>
      </c>
      <c r="J188" s="251" t="s">
        <v>6</v>
      </c>
      <c r="K188" s="249" t="s">
        <v>4</v>
      </c>
      <c r="L188" s="250" t="s">
        <v>27</v>
      </c>
      <c r="M188" s="250" t="s">
        <v>28</v>
      </c>
      <c r="N188" s="250" t="s">
        <v>4</v>
      </c>
      <c r="O188" s="250" t="s">
        <v>27</v>
      </c>
      <c r="P188" s="250" t="s">
        <v>28</v>
      </c>
      <c r="Q188" s="250" t="s">
        <v>4</v>
      </c>
      <c r="R188" s="250" t="s">
        <v>27</v>
      </c>
      <c r="S188" s="251" t="s">
        <v>28</v>
      </c>
      <c r="T188" s="252" t="s">
        <v>4</v>
      </c>
      <c r="U188" s="253" t="s">
        <v>5</v>
      </c>
      <c r="V188" s="307" t="s">
        <v>6</v>
      </c>
      <c r="W188" s="308"/>
      <c r="X188" s="255"/>
    </row>
    <row r="189" spans="1:24" ht="20.25" customHeight="1" x14ac:dyDescent="0.15">
      <c r="A189" s="294" t="s">
        <v>96</v>
      </c>
      <c r="B189" s="258">
        <f>SUM(C189:D189)</f>
        <v>87</v>
      </c>
      <c r="C189" s="257">
        <v>42</v>
      </c>
      <c r="D189" s="257">
        <v>45</v>
      </c>
      <c r="E189" s="257">
        <f>SUM(F189:G189)</f>
        <v>90</v>
      </c>
      <c r="F189" s="257">
        <v>48</v>
      </c>
      <c r="G189" s="257">
        <v>42</v>
      </c>
      <c r="H189" s="257">
        <f>SUM(I189:J189)</f>
        <v>-3</v>
      </c>
      <c r="I189" s="257">
        <v>-6</v>
      </c>
      <c r="J189" s="312">
        <v>3</v>
      </c>
      <c r="K189" s="258">
        <f>SUM(L189:M189)</f>
        <v>258</v>
      </c>
      <c r="L189" s="257">
        <v>151</v>
      </c>
      <c r="M189" s="257">
        <v>107</v>
      </c>
      <c r="N189" s="257">
        <f>SUM(O189:P189)</f>
        <v>221</v>
      </c>
      <c r="O189" s="257">
        <v>141</v>
      </c>
      <c r="P189" s="257">
        <v>80</v>
      </c>
      <c r="Q189" s="257">
        <f>SUM(R189:S189)</f>
        <v>37</v>
      </c>
      <c r="R189" s="257">
        <v>10</v>
      </c>
      <c r="S189" s="312">
        <v>27</v>
      </c>
      <c r="T189" s="258">
        <f>SUM(U189:V189)</f>
        <v>34</v>
      </c>
      <c r="U189" s="257">
        <v>31</v>
      </c>
      <c r="V189" s="312">
        <v>3</v>
      </c>
      <c r="W189" s="258">
        <v>34</v>
      </c>
      <c r="X189" s="260">
        <v>15</v>
      </c>
    </row>
    <row r="190" spans="1:24" ht="20.25" customHeight="1" x14ac:dyDescent="0.15">
      <c r="A190" s="295" t="s">
        <v>29</v>
      </c>
      <c r="B190" s="264">
        <f>SUM(C190:D190)</f>
        <v>77</v>
      </c>
      <c r="C190" s="263">
        <v>41</v>
      </c>
      <c r="D190" s="263">
        <v>36</v>
      </c>
      <c r="E190" s="263">
        <f>SUM(F190:G190)</f>
        <v>52</v>
      </c>
      <c r="F190" s="263">
        <v>27</v>
      </c>
      <c r="G190" s="263">
        <v>25</v>
      </c>
      <c r="H190" s="263">
        <f>SUM(I190:J190)</f>
        <v>25</v>
      </c>
      <c r="I190" s="263">
        <v>14</v>
      </c>
      <c r="J190" s="266">
        <v>11</v>
      </c>
      <c r="K190" s="264">
        <f>SUM(L190:M190)</f>
        <v>279</v>
      </c>
      <c r="L190" s="263">
        <v>173</v>
      </c>
      <c r="M190" s="263">
        <v>106</v>
      </c>
      <c r="N190" s="263">
        <f>SUM(O190:P190)</f>
        <v>259</v>
      </c>
      <c r="O190" s="263">
        <v>159</v>
      </c>
      <c r="P190" s="263">
        <v>100</v>
      </c>
      <c r="Q190" s="263">
        <f>SUM(R190:S190)</f>
        <v>20</v>
      </c>
      <c r="R190" s="263">
        <v>14</v>
      </c>
      <c r="S190" s="266">
        <v>6</v>
      </c>
      <c r="T190" s="264">
        <f>SUM(U190:V190)</f>
        <v>45</v>
      </c>
      <c r="U190" s="263">
        <v>47</v>
      </c>
      <c r="V190" s="266">
        <v>-2</v>
      </c>
      <c r="W190" s="264">
        <v>33</v>
      </c>
      <c r="X190" s="266">
        <v>13</v>
      </c>
    </row>
    <row r="191" spans="1:24" ht="20.25" customHeight="1" x14ac:dyDescent="0.15">
      <c r="A191" s="295" t="s">
        <v>30</v>
      </c>
      <c r="B191" s="264">
        <f t="shared" ref="B191:B200" si="23">SUM(C191:D191)</f>
        <v>66</v>
      </c>
      <c r="C191" s="263">
        <v>32</v>
      </c>
      <c r="D191" s="263">
        <v>34</v>
      </c>
      <c r="E191" s="263">
        <f t="shared" ref="E191:E200" si="24">SUM(F191:G191)</f>
        <v>83</v>
      </c>
      <c r="F191" s="263">
        <v>43</v>
      </c>
      <c r="G191" s="263">
        <v>40</v>
      </c>
      <c r="H191" s="263">
        <f t="shared" ref="H191:H200" si="25">SUM(I191:J191)</f>
        <v>-17</v>
      </c>
      <c r="I191" s="263">
        <v>-11</v>
      </c>
      <c r="J191" s="266">
        <v>-6</v>
      </c>
      <c r="K191" s="264">
        <f t="shared" ref="K191:K200" si="26">SUM(L191:M191)</f>
        <v>602</v>
      </c>
      <c r="L191" s="263">
        <v>339</v>
      </c>
      <c r="M191" s="263">
        <v>263</v>
      </c>
      <c r="N191" s="263">
        <f t="shared" ref="N191:N200" si="27">SUM(O191:P191)</f>
        <v>672</v>
      </c>
      <c r="O191" s="263">
        <v>340</v>
      </c>
      <c r="P191" s="263">
        <v>332</v>
      </c>
      <c r="Q191" s="263">
        <f t="shared" ref="Q191:Q200" si="28">SUM(R191:S191)</f>
        <v>-70</v>
      </c>
      <c r="R191" s="263">
        <v>-1</v>
      </c>
      <c r="S191" s="266">
        <v>-69</v>
      </c>
      <c r="T191" s="264">
        <f t="shared" ref="T191:T200" si="29">SUM(U191:V191)</f>
        <v>-87</v>
      </c>
      <c r="U191" s="263">
        <v>-35</v>
      </c>
      <c r="V191" s="266">
        <v>-52</v>
      </c>
      <c r="W191" s="264">
        <v>51</v>
      </c>
      <c r="X191" s="266">
        <v>18</v>
      </c>
    </row>
    <row r="192" spans="1:24" ht="20.25" customHeight="1" x14ac:dyDescent="0.15">
      <c r="A192" s="295" t="s">
        <v>31</v>
      </c>
      <c r="B192" s="264">
        <f t="shared" si="23"/>
        <v>62</v>
      </c>
      <c r="C192" s="263">
        <v>38</v>
      </c>
      <c r="D192" s="263">
        <v>24</v>
      </c>
      <c r="E192" s="263">
        <f t="shared" si="24"/>
        <v>82</v>
      </c>
      <c r="F192" s="263">
        <v>40</v>
      </c>
      <c r="G192" s="263">
        <v>42</v>
      </c>
      <c r="H192" s="263">
        <f t="shared" si="25"/>
        <v>-20</v>
      </c>
      <c r="I192" s="263">
        <v>-2</v>
      </c>
      <c r="J192" s="266">
        <f>+-18</f>
        <v>-18</v>
      </c>
      <c r="K192" s="264">
        <f t="shared" si="26"/>
        <v>434</v>
      </c>
      <c r="L192" s="263">
        <v>219</v>
      </c>
      <c r="M192" s="263">
        <v>215</v>
      </c>
      <c r="N192" s="263">
        <f t="shared" si="27"/>
        <v>402</v>
      </c>
      <c r="O192" s="263">
        <v>217</v>
      </c>
      <c r="P192" s="263">
        <v>185</v>
      </c>
      <c r="Q192" s="263">
        <f t="shared" si="28"/>
        <v>32</v>
      </c>
      <c r="R192" s="263">
        <v>2</v>
      </c>
      <c r="S192" s="266">
        <v>30</v>
      </c>
      <c r="T192" s="264">
        <f t="shared" si="29"/>
        <v>12</v>
      </c>
      <c r="U192" s="263">
        <v>38</v>
      </c>
      <c r="V192" s="266">
        <v>-26</v>
      </c>
      <c r="W192" s="264">
        <v>40</v>
      </c>
      <c r="X192" s="266">
        <v>17</v>
      </c>
    </row>
    <row r="193" spans="1:24" ht="20.25" customHeight="1" x14ac:dyDescent="0.15">
      <c r="A193" s="295" t="s">
        <v>32</v>
      </c>
      <c r="B193" s="264">
        <f t="shared" si="23"/>
        <v>74</v>
      </c>
      <c r="C193" s="263">
        <v>24</v>
      </c>
      <c r="D193" s="263">
        <v>50</v>
      </c>
      <c r="E193" s="263">
        <f t="shared" si="24"/>
        <v>62</v>
      </c>
      <c r="F193" s="263">
        <v>33</v>
      </c>
      <c r="G193" s="263">
        <v>29</v>
      </c>
      <c r="H193" s="263">
        <f t="shared" si="25"/>
        <v>12</v>
      </c>
      <c r="I193" s="263">
        <v>-9</v>
      </c>
      <c r="J193" s="266">
        <v>21</v>
      </c>
      <c r="K193" s="264">
        <f t="shared" si="26"/>
        <v>229</v>
      </c>
      <c r="L193" s="263">
        <v>142</v>
      </c>
      <c r="M193" s="263">
        <v>87</v>
      </c>
      <c r="N193" s="263">
        <f t="shared" si="27"/>
        <v>233</v>
      </c>
      <c r="O193" s="263">
        <v>137</v>
      </c>
      <c r="P193" s="263">
        <v>96</v>
      </c>
      <c r="Q193" s="263">
        <f t="shared" si="28"/>
        <v>-4</v>
      </c>
      <c r="R193" s="263">
        <v>5</v>
      </c>
      <c r="S193" s="266">
        <v>-9</v>
      </c>
      <c r="T193" s="264">
        <f t="shared" si="29"/>
        <v>8</v>
      </c>
      <c r="U193" s="263">
        <v>-6</v>
      </c>
      <c r="V193" s="266">
        <v>14</v>
      </c>
      <c r="W193" s="264">
        <v>42</v>
      </c>
      <c r="X193" s="266">
        <v>13</v>
      </c>
    </row>
    <row r="194" spans="1:24" ht="20.25" customHeight="1" x14ac:dyDescent="0.15">
      <c r="A194" s="295" t="s">
        <v>33</v>
      </c>
      <c r="B194" s="264">
        <f t="shared" si="23"/>
        <v>76</v>
      </c>
      <c r="C194" s="263">
        <v>35</v>
      </c>
      <c r="D194" s="263">
        <v>41</v>
      </c>
      <c r="E194" s="263">
        <f t="shared" si="24"/>
        <v>52</v>
      </c>
      <c r="F194" s="263">
        <v>24</v>
      </c>
      <c r="G194" s="263">
        <v>28</v>
      </c>
      <c r="H194" s="263">
        <f t="shared" si="25"/>
        <v>24</v>
      </c>
      <c r="I194" s="263">
        <v>11</v>
      </c>
      <c r="J194" s="266">
        <v>13</v>
      </c>
      <c r="K194" s="264">
        <f t="shared" si="26"/>
        <v>301</v>
      </c>
      <c r="L194" s="263">
        <v>174</v>
      </c>
      <c r="M194" s="263">
        <v>127</v>
      </c>
      <c r="N194" s="263">
        <f t="shared" si="27"/>
        <v>251</v>
      </c>
      <c r="O194" s="263">
        <v>139</v>
      </c>
      <c r="P194" s="263">
        <v>112</v>
      </c>
      <c r="Q194" s="263">
        <f t="shared" si="28"/>
        <v>50</v>
      </c>
      <c r="R194" s="263">
        <v>35</v>
      </c>
      <c r="S194" s="266">
        <v>15</v>
      </c>
      <c r="T194" s="264">
        <f t="shared" si="29"/>
        <v>74</v>
      </c>
      <c r="U194" s="263">
        <v>24</v>
      </c>
      <c r="V194" s="266">
        <v>50</v>
      </c>
      <c r="W194" s="264">
        <v>38</v>
      </c>
      <c r="X194" s="266">
        <v>14</v>
      </c>
    </row>
    <row r="195" spans="1:24" ht="20.25" customHeight="1" x14ac:dyDescent="0.15">
      <c r="A195" s="295" t="s">
        <v>34</v>
      </c>
      <c r="B195" s="264">
        <f t="shared" si="23"/>
        <v>96</v>
      </c>
      <c r="C195" s="263">
        <v>39</v>
      </c>
      <c r="D195" s="263">
        <v>57</v>
      </c>
      <c r="E195" s="263">
        <f t="shared" si="24"/>
        <v>71</v>
      </c>
      <c r="F195" s="263">
        <v>34</v>
      </c>
      <c r="G195" s="263">
        <v>37</v>
      </c>
      <c r="H195" s="263">
        <f t="shared" si="25"/>
        <v>25</v>
      </c>
      <c r="I195" s="263">
        <v>5</v>
      </c>
      <c r="J195" s="266">
        <v>20</v>
      </c>
      <c r="K195" s="264">
        <f t="shared" si="26"/>
        <v>255</v>
      </c>
      <c r="L195" s="263">
        <v>156</v>
      </c>
      <c r="M195" s="263">
        <v>99</v>
      </c>
      <c r="N195" s="263">
        <f t="shared" si="27"/>
        <v>267</v>
      </c>
      <c r="O195" s="263">
        <v>163</v>
      </c>
      <c r="P195" s="263">
        <v>104</v>
      </c>
      <c r="Q195" s="263">
        <f t="shared" si="28"/>
        <v>-12</v>
      </c>
      <c r="R195" s="263">
        <v>-7</v>
      </c>
      <c r="S195" s="266">
        <v>-5</v>
      </c>
      <c r="T195" s="264">
        <f t="shared" si="29"/>
        <v>13</v>
      </c>
      <c r="U195" s="263">
        <v>10</v>
      </c>
      <c r="V195" s="266">
        <v>3</v>
      </c>
      <c r="W195" s="264">
        <v>44</v>
      </c>
      <c r="X195" s="266">
        <v>14</v>
      </c>
    </row>
    <row r="196" spans="1:24" ht="20.25" customHeight="1" x14ac:dyDescent="0.15">
      <c r="A196" s="295" t="s">
        <v>35</v>
      </c>
      <c r="B196" s="264">
        <f t="shared" si="23"/>
        <v>81</v>
      </c>
      <c r="C196" s="263">
        <v>44</v>
      </c>
      <c r="D196" s="263">
        <v>37</v>
      </c>
      <c r="E196" s="263">
        <f t="shared" si="24"/>
        <v>74</v>
      </c>
      <c r="F196" s="263">
        <v>47</v>
      </c>
      <c r="G196" s="263">
        <v>27</v>
      </c>
      <c r="H196" s="263">
        <f t="shared" si="25"/>
        <v>7</v>
      </c>
      <c r="I196" s="263">
        <v>-3</v>
      </c>
      <c r="J196" s="266">
        <v>10</v>
      </c>
      <c r="K196" s="264">
        <f t="shared" si="26"/>
        <v>253</v>
      </c>
      <c r="L196" s="263">
        <v>145</v>
      </c>
      <c r="M196" s="263">
        <v>108</v>
      </c>
      <c r="N196" s="263">
        <f t="shared" si="27"/>
        <v>307</v>
      </c>
      <c r="O196" s="263">
        <v>161</v>
      </c>
      <c r="P196" s="263">
        <v>146</v>
      </c>
      <c r="Q196" s="263">
        <f t="shared" si="28"/>
        <v>-54</v>
      </c>
      <c r="R196" s="263">
        <v>-16</v>
      </c>
      <c r="S196" s="266">
        <v>-38</v>
      </c>
      <c r="T196" s="264">
        <f t="shared" si="29"/>
        <v>-47</v>
      </c>
      <c r="U196" s="263">
        <v>-22</v>
      </c>
      <c r="V196" s="266">
        <v>-25</v>
      </c>
      <c r="W196" s="264">
        <v>33</v>
      </c>
      <c r="X196" s="266">
        <v>10</v>
      </c>
    </row>
    <row r="197" spans="1:24" ht="20.25" customHeight="1" x14ac:dyDescent="0.15">
      <c r="A197" s="295" t="s">
        <v>36</v>
      </c>
      <c r="B197" s="264">
        <f t="shared" si="23"/>
        <v>79</v>
      </c>
      <c r="C197" s="263">
        <v>40</v>
      </c>
      <c r="D197" s="263">
        <v>39</v>
      </c>
      <c r="E197" s="263">
        <f t="shared" si="24"/>
        <v>63</v>
      </c>
      <c r="F197" s="263">
        <v>35</v>
      </c>
      <c r="G197" s="263">
        <v>28</v>
      </c>
      <c r="H197" s="263">
        <f t="shared" si="25"/>
        <v>16</v>
      </c>
      <c r="I197" s="263">
        <v>5</v>
      </c>
      <c r="J197" s="266">
        <v>11</v>
      </c>
      <c r="K197" s="264">
        <f t="shared" si="26"/>
        <v>278</v>
      </c>
      <c r="L197" s="263">
        <v>152</v>
      </c>
      <c r="M197" s="263">
        <v>126</v>
      </c>
      <c r="N197" s="263">
        <f t="shared" si="27"/>
        <v>314</v>
      </c>
      <c r="O197" s="263">
        <v>183</v>
      </c>
      <c r="P197" s="263">
        <v>131</v>
      </c>
      <c r="Q197" s="263">
        <f t="shared" si="28"/>
        <v>-36</v>
      </c>
      <c r="R197" s="263">
        <v>-31</v>
      </c>
      <c r="S197" s="266">
        <v>-5</v>
      </c>
      <c r="T197" s="264">
        <f t="shared" si="29"/>
        <v>-20</v>
      </c>
      <c r="U197" s="263">
        <v>10</v>
      </c>
      <c r="V197" s="266">
        <v>-30</v>
      </c>
      <c r="W197" s="264">
        <v>34</v>
      </c>
      <c r="X197" s="266">
        <v>8</v>
      </c>
    </row>
    <row r="198" spans="1:24" ht="20.25" customHeight="1" x14ac:dyDescent="0.15">
      <c r="A198" s="295" t="s">
        <v>37</v>
      </c>
      <c r="B198" s="264">
        <f t="shared" si="23"/>
        <v>67</v>
      </c>
      <c r="C198" s="263">
        <v>29</v>
      </c>
      <c r="D198" s="263">
        <v>38</v>
      </c>
      <c r="E198" s="263">
        <f t="shared" si="24"/>
        <v>65</v>
      </c>
      <c r="F198" s="263">
        <v>38</v>
      </c>
      <c r="G198" s="263">
        <v>27</v>
      </c>
      <c r="H198" s="263">
        <f t="shared" si="25"/>
        <v>2</v>
      </c>
      <c r="I198" s="263">
        <v>-9</v>
      </c>
      <c r="J198" s="266">
        <v>11</v>
      </c>
      <c r="K198" s="264">
        <f t="shared" si="26"/>
        <v>305</v>
      </c>
      <c r="L198" s="263">
        <v>197</v>
      </c>
      <c r="M198" s="263">
        <v>108</v>
      </c>
      <c r="N198" s="263">
        <f t="shared" si="27"/>
        <v>262</v>
      </c>
      <c r="O198" s="263">
        <v>156</v>
      </c>
      <c r="P198" s="263">
        <v>106</v>
      </c>
      <c r="Q198" s="263">
        <f t="shared" si="28"/>
        <v>43</v>
      </c>
      <c r="R198" s="263">
        <v>41</v>
      </c>
      <c r="S198" s="266">
        <v>2</v>
      </c>
      <c r="T198" s="264">
        <f t="shared" si="29"/>
        <v>45</v>
      </c>
      <c r="U198" s="263">
        <v>19</v>
      </c>
      <c r="V198" s="266">
        <v>26</v>
      </c>
      <c r="W198" s="264">
        <v>29</v>
      </c>
      <c r="X198" s="266">
        <v>15</v>
      </c>
    </row>
    <row r="199" spans="1:24" ht="20.25" customHeight="1" x14ac:dyDescent="0.15">
      <c r="A199" s="295" t="s">
        <v>38</v>
      </c>
      <c r="B199" s="264">
        <f t="shared" si="23"/>
        <v>64</v>
      </c>
      <c r="C199" s="263">
        <v>33</v>
      </c>
      <c r="D199" s="263">
        <v>31</v>
      </c>
      <c r="E199" s="263">
        <f t="shared" si="24"/>
        <v>61</v>
      </c>
      <c r="F199" s="263">
        <v>25</v>
      </c>
      <c r="G199" s="263">
        <v>36</v>
      </c>
      <c r="H199" s="263">
        <f t="shared" si="25"/>
        <v>3</v>
      </c>
      <c r="I199" s="263">
        <v>8</v>
      </c>
      <c r="J199" s="266">
        <v>-5</v>
      </c>
      <c r="K199" s="264">
        <f t="shared" si="26"/>
        <v>273</v>
      </c>
      <c r="L199" s="263">
        <v>177</v>
      </c>
      <c r="M199" s="263">
        <v>96</v>
      </c>
      <c r="N199" s="263">
        <f t="shared" si="27"/>
        <v>247</v>
      </c>
      <c r="O199" s="263">
        <v>149</v>
      </c>
      <c r="P199" s="263">
        <v>98</v>
      </c>
      <c r="Q199" s="263">
        <f t="shared" si="28"/>
        <v>26</v>
      </c>
      <c r="R199" s="263">
        <v>28</v>
      </c>
      <c r="S199" s="266">
        <v>-2</v>
      </c>
      <c r="T199" s="264">
        <f t="shared" si="29"/>
        <v>29</v>
      </c>
      <c r="U199" s="263">
        <v>20</v>
      </c>
      <c r="V199" s="266">
        <v>9</v>
      </c>
      <c r="W199" s="264">
        <v>50</v>
      </c>
      <c r="X199" s="266">
        <v>8</v>
      </c>
    </row>
    <row r="200" spans="1:24" ht="20.25" customHeight="1" thickBot="1" x14ac:dyDescent="0.2">
      <c r="A200" s="296" t="s">
        <v>41</v>
      </c>
      <c r="B200" s="264">
        <f t="shared" si="23"/>
        <v>60</v>
      </c>
      <c r="C200" s="298">
        <v>30</v>
      </c>
      <c r="D200" s="298">
        <v>30</v>
      </c>
      <c r="E200" s="263">
        <f t="shared" si="24"/>
        <v>75</v>
      </c>
      <c r="F200" s="298">
        <v>37</v>
      </c>
      <c r="G200" s="298">
        <v>38</v>
      </c>
      <c r="H200" s="263">
        <f t="shared" si="25"/>
        <v>-15</v>
      </c>
      <c r="I200" s="298">
        <v>-7</v>
      </c>
      <c r="J200" s="301">
        <v>-8</v>
      </c>
      <c r="K200" s="264">
        <f t="shared" si="26"/>
        <v>258</v>
      </c>
      <c r="L200" s="298">
        <v>186</v>
      </c>
      <c r="M200" s="298">
        <v>72</v>
      </c>
      <c r="N200" s="263">
        <f t="shared" si="27"/>
        <v>258</v>
      </c>
      <c r="O200" s="298">
        <v>140</v>
      </c>
      <c r="P200" s="298">
        <v>118</v>
      </c>
      <c r="Q200" s="263">
        <f t="shared" si="28"/>
        <v>0</v>
      </c>
      <c r="R200" s="298">
        <v>46</v>
      </c>
      <c r="S200" s="301">
        <v>-46</v>
      </c>
      <c r="T200" s="264">
        <f t="shared" si="29"/>
        <v>-15</v>
      </c>
      <c r="U200" s="298">
        <v>0</v>
      </c>
      <c r="V200" s="301">
        <v>-15</v>
      </c>
      <c r="W200" s="297">
        <v>32</v>
      </c>
      <c r="X200" s="301">
        <v>18</v>
      </c>
    </row>
    <row r="201" spans="1:24" ht="20.25" customHeight="1" thickBot="1" x14ac:dyDescent="0.2">
      <c r="A201" s="273" t="s">
        <v>40</v>
      </c>
      <c r="B201" s="274">
        <f>SUM(B189:B200)</f>
        <v>889</v>
      </c>
      <c r="C201" s="274">
        <f t="shared" ref="C201:V201" si="30">SUM(C189:C200)</f>
        <v>427</v>
      </c>
      <c r="D201" s="274">
        <f t="shared" si="30"/>
        <v>462</v>
      </c>
      <c r="E201" s="274">
        <f t="shared" si="30"/>
        <v>830</v>
      </c>
      <c r="F201" s="274">
        <f t="shared" si="30"/>
        <v>431</v>
      </c>
      <c r="G201" s="274">
        <f t="shared" si="30"/>
        <v>399</v>
      </c>
      <c r="H201" s="274">
        <f t="shared" si="30"/>
        <v>59</v>
      </c>
      <c r="I201" s="274">
        <f t="shared" si="30"/>
        <v>-4</v>
      </c>
      <c r="J201" s="276">
        <f t="shared" si="30"/>
        <v>63</v>
      </c>
      <c r="K201" s="274">
        <f t="shared" si="30"/>
        <v>3725</v>
      </c>
      <c r="L201" s="274">
        <f t="shared" si="30"/>
        <v>2211</v>
      </c>
      <c r="M201" s="274">
        <f t="shared" si="30"/>
        <v>1514</v>
      </c>
      <c r="N201" s="274">
        <f t="shared" si="30"/>
        <v>3693</v>
      </c>
      <c r="O201" s="274">
        <f t="shared" si="30"/>
        <v>2085</v>
      </c>
      <c r="P201" s="274">
        <f t="shared" si="30"/>
        <v>1608</v>
      </c>
      <c r="Q201" s="274">
        <f t="shared" si="30"/>
        <v>32</v>
      </c>
      <c r="R201" s="274">
        <f t="shared" si="30"/>
        <v>126</v>
      </c>
      <c r="S201" s="276">
        <f t="shared" si="30"/>
        <v>-94</v>
      </c>
      <c r="T201" s="274">
        <f t="shared" si="30"/>
        <v>91</v>
      </c>
      <c r="U201" s="274">
        <f t="shared" si="30"/>
        <v>136</v>
      </c>
      <c r="V201" s="276">
        <f t="shared" si="30"/>
        <v>-45</v>
      </c>
      <c r="W201" s="274">
        <f>SUM(W189:W200)</f>
        <v>460</v>
      </c>
      <c r="X201" s="274">
        <f>SUM(X189:X200)</f>
        <v>163</v>
      </c>
    </row>
    <row r="202" spans="1:24" x14ac:dyDescent="0.15">
      <c r="A202" s="176" t="s">
        <v>436</v>
      </c>
      <c r="C202" s="176" t="s">
        <v>98</v>
      </c>
    </row>
    <row r="204" spans="1:24" ht="14.25" thickBot="1" x14ac:dyDescent="0.2"/>
    <row r="205" spans="1:24" ht="20.25" customHeight="1" x14ac:dyDescent="0.15">
      <c r="A205" s="234"/>
      <c r="B205" s="235" t="s">
        <v>17</v>
      </c>
      <c r="C205" s="236"/>
      <c r="D205" s="236"/>
      <c r="E205" s="236"/>
      <c r="F205" s="236"/>
      <c r="G205" s="236"/>
      <c r="H205" s="236"/>
      <c r="I205" s="236"/>
      <c r="J205" s="282"/>
      <c r="K205" s="235" t="s">
        <v>18</v>
      </c>
      <c r="L205" s="236"/>
      <c r="M205" s="236"/>
      <c r="N205" s="236"/>
      <c r="O205" s="236"/>
      <c r="P205" s="236"/>
      <c r="Q205" s="236"/>
      <c r="R205" s="236"/>
      <c r="S205" s="237"/>
      <c r="T205" s="239" t="s">
        <v>19</v>
      </c>
      <c r="U205" s="239"/>
      <c r="V205" s="239"/>
      <c r="W205" s="234"/>
      <c r="X205" s="240"/>
    </row>
    <row r="206" spans="1:24" ht="20.25" customHeight="1" x14ac:dyDescent="0.15">
      <c r="A206" s="241" t="s">
        <v>20</v>
      </c>
      <c r="B206" s="242" t="s">
        <v>21</v>
      </c>
      <c r="C206" s="243"/>
      <c r="D206" s="243"/>
      <c r="E206" s="243" t="s">
        <v>22</v>
      </c>
      <c r="F206" s="243"/>
      <c r="G206" s="243"/>
      <c r="H206" s="243" t="s">
        <v>43</v>
      </c>
      <c r="I206" s="243"/>
      <c r="J206" s="183"/>
      <c r="K206" s="242" t="s">
        <v>23</v>
      </c>
      <c r="L206" s="243"/>
      <c r="M206" s="243"/>
      <c r="N206" s="243" t="s">
        <v>24</v>
      </c>
      <c r="O206" s="243"/>
      <c r="P206" s="243"/>
      <c r="Q206" s="243" t="s">
        <v>44</v>
      </c>
      <c r="R206" s="243"/>
      <c r="S206" s="244"/>
      <c r="T206" s="246"/>
      <c r="U206" s="246"/>
      <c r="V206" s="246"/>
      <c r="W206" s="241" t="s">
        <v>25</v>
      </c>
      <c r="X206" s="247" t="s">
        <v>26</v>
      </c>
    </row>
    <row r="207" spans="1:24" ht="20.25" customHeight="1" thickBot="1" x14ac:dyDescent="0.2">
      <c r="A207" s="245"/>
      <c r="B207" s="249" t="s">
        <v>4</v>
      </c>
      <c r="C207" s="250" t="s">
        <v>5</v>
      </c>
      <c r="D207" s="250" t="s">
        <v>6</v>
      </c>
      <c r="E207" s="250" t="s">
        <v>4</v>
      </c>
      <c r="F207" s="250" t="s">
        <v>5</v>
      </c>
      <c r="G207" s="250" t="s">
        <v>6</v>
      </c>
      <c r="H207" s="250" t="s">
        <v>4</v>
      </c>
      <c r="I207" s="250" t="s">
        <v>5</v>
      </c>
      <c r="J207" s="283" t="s">
        <v>6</v>
      </c>
      <c r="K207" s="249" t="s">
        <v>4</v>
      </c>
      <c r="L207" s="250" t="s">
        <v>27</v>
      </c>
      <c r="M207" s="250" t="s">
        <v>28</v>
      </c>
      <c r="N207" s="250" t="s">
        <v>4</v>
      </c>
      <c r="O207" s="250" t="s">
        <v>27</v>
      </c>
      <c r="P207" s="250" t="s">
        <v>28</v>
      </c>
      <c r="Q207" s="250" t="s">
        <v>4</v>
      </c>
      <c r="R207" s="250" t="s">
        <v>27</v>
      </c>
      <c r="S207" s="251" t="s">
        <v>28</v>
      </c>
      <c r="T207" s="284" t="s">
        <v>4</v>
      </c>
      <c r="U207" s="253" t="s">
        <v>5</v>
      </c>
      <c r="V207" s="254" t="s">
        <v>6</v>
      </c>
      <c r="W207" s="248"/>
      <c r="X207" s="255"/>
    </row>
    <row r="208" spans="1:24" ht="20.25" customHeight="1" x14ac:dyDescent="0.15">
      <c r="A208" s="294" t="s">
        <v>97</v>
      </c>
      <c r="B208" s="258">
        <f>SUM(C208:D208)</f>
        <v>69</v>
      </c>
      <c r="C208" s="257">
        <v>28</v>
      </c>
      <c r="D208" s="257">
        <v>41</v>
      </c>
      <c r="E208" s="257">
        <f>SUM(F208:G208)</f>
        <v>81</v>
      </c>
      <c r="F208" s="257">
        <v>41</v>
      </c>
      <c r="G208" s="257">
        <v>40</v>
      </c>
      <c r="H208" s="257">
        <f>SUM(I208:J208)</f>
        <v>-12</v>
      </c>
      <c r="I208" s="257">
        <f>C208-F208</f>
        <v>-13</v>
      </c>
      <c r="J208" s="259">
        <f>D208-G208</f>
        <v>1</v>
      </c>
      <c r="K208" s="256">
        <f>SUM(L208:M208)</f>
        <v>259</v>
      </c>
      <c r="L208" s="257">
        <v>154</v>
      </c>
      <c r="M208" s="257">
        <v>105</v>
      </c>
      <c r="N208" s="257">
        <f>SUM(O208:P208)</f>
        <v>284</v>
      </c>
      <c r="O208" s="257">
        <v>168</v>
      </c>
      <c r="P208" s="257">
        <v>116</v>
      </c>
      <c r="Q208" s="257">
        <f>SUM(R208:S208)</f>
        <v>-25</v>
      </c>
      <c r="R208" s="257">
        <f>L208-O208</f>
        <v>-14</v>
      </c>
      <c r="S208" s="260">
        <f>M208-P208</f>
        <v>-11</v>
      </c>
      <c r="T208" s="258">
        <f>SUM(U208+V208)</f>
        <v>-37</v>
      </c>
      <c r="U208" s="257">
        <v>-25</v>
      </c>
      <c r="V208" s="312">
        <v>-12</v>
      </c>
      <c r="W208" s="258">
        <v>26</v>
      </c>
      <c r="X208" s="260">
        <v>15</v>
      </c>
    </row>
    <row r="209" spans="1:24" ht="20.25" customHeight="1" x14ac:dyDescent="0.15">
      <c r="A209" s="295" t="s">
        <v>29</v>
      </c>
      <c r="B209" s="258">
        <f t="shared" ref="B209:B219" si="31">SUM(C209:D209)</f>
        <v>70</v>
      </c>
      <c r="C209" s="263">
        <v>34</v>
      </c>
      <c r="D209" s="263">
        <v>36</v>
      </c>
      <c r="E209" s="257">
        <f t="shared" ref="E209:E219" si="32">SUM(F209:G209)</f>
        <v>65</v>
      </c>
      <c r="F209" s="263">
        <v>34</v>
      </c>
      <c r="G209" s="263">
        <v>31</v>
      </c>
      <c r="H209" s="257">
        <f t="shared" ref="H209:H219" si="33">SUM(I209:J209)</f>
        <v>5</v>
      </c>
      <c r="I209" s="257">
        <f t="shared" ref="I209:I219" si="34">C209-F209</f>
        <v>0</v>
      </c>
      <c r="J209" s="259">
        <f t="shared" ref="J209:J219" si="35">D209-G209</f>
        <v>5</v>
      </c>
      <c r="K209" s="256">
        <f t="shared" ref="K209:K219" si="36">SUM(L209:M209)</f>
        <v>256</v>
      </c>
      <c r="L209" s="263">
        <v>128</v>
      </c>
      <c r="M209" s="263">
        <v>128</v>
      </c>
      <c r="N209" s="257">
        <f t="shared" ref="N209:N219" si="37">SUM(O209:P209)</f>
        <v>252</v>
      </c>
      <c r="O209" s="263">
        <v>156</v>
      </c>
      <c r="P209" s="263">
        <v>96</v>
      </c>
      <c r="Q209" s="257">
        <f t="shared" ref="Q209:Q219" si="38">SUM(R209:S209)</f>
        <v>4</v>
      </c>
      <c r="R209" s="257">
        <f t="shared" ref="R209:R219" si="39">L209-O209</f>
        <v>-28</v>
      </c>
      <c r="S209" s="260">
        <f t="shared" ref="S209:S219" si="40">M209-P209</f>
        <v>32</v>
      </c>
      <c r="T209" s="258">
        <f t="shared" ref="T209:T219" si="41">SUM(U209+V209)</f>
        <v>9</v>
      </c>
      <c r="U209" s="257">
        <v>13</v>
      </c>
      <c r="V209" s="260">
        <v>-4</v>
      </c>
      <c r="W209" s="264">
        <v>39</v>
      </c>
      <c r="X209" s="266">
        <v>11</v>
      </c>
    </row>
    <row r="210" spans="1:24" ht="20.25" customHeight="1" x14ac:dyDescent="0.15">
      <c r="A210" s="295" t="s">
        <v>30</v>
      </c>
      <c r="B210" s="258">
        <f t="shared" si="31"/>
        <v>88</v>
      </c>
      <c r="C210" s="263">
        <v>46</v>
      </c>
      <c r="D210" s="263">
        <v>42</v>
      </c>
      <c r="E210" s="257">
        <f t="shared" si="32"/>
        <v>84</v>
      </c>
      <c r="F210" s="263">
        <v>48</v>
      </c>
      <c r="G210" s="263">
        <v>36</v>
      </c>
      <c r="H210" s="257">
        <f t="shared" si="33"/>
        <v>4</v>
      </c>
      <c r="I210" s="257">
        <f t="shared" si="34"/>
        <v>-2</v>
      </c>
      <c r="J210" s="259">
        <f t="shared" si="35"/>
        <v>6</v>
      </c>
      <c r="K210" s="256">
        <f t="shared" si="36"/>
        <v>661</v>
      </c>
      <c r="L210" s="263">
        <v>324</v>
      </c>
      <c r="M210" s="263">
        <v>337</v>
      </c>
      <c r="N210" s="257">
        <f t="shared" si="37"/>
        <v>717</v>
      </c>
      <c r="O210" s="263">
        <v>380</v>
      </c>
      <c r="P210" s="263">
        <v>337</v>
      </c>
      <c r="Q210" s="257">
        <f t="shared" si="38"/>
        <v>-56</v>
      </c>
      <c r="R210" s="257">
        <f t="shared" si="39"/>
        <v>-56</v>
      </c>
      <c r="S210" s="260">
        <f t="shared" si="40"/>
        <v>0</v>
      </c>
      <c r="T210" s="258">
        <f t="shared" si="41"/>
        <v>-52</v>
      </c>
      <c r="U210" s="257">
        <v>-8</v>
      </c>
      <c r="V210" s="260">
        <v>-44</v>
      </c>
      <c r="W210" s="264">
        <v>56</v>
      </c>
      <c r="X210" s="266">
        <v>10</v>
      </c>
    </row>
    <row r="211" spans="1:24" ht="20.25" customHeight="1" x14ac:dyDescent="0.15">
      <c r="A211" s="295" t="s">
        <v>31</v>
      </c>
      <c r="B211" s="258">
        <f t="shared" si="31"/>
        <v>53</v>
      </c>
      <c r="C211" s="263">
        <v>32</v>
      </c>
      <c r="D211" s="263">
        <v>21</v>
      </c>
      <c r="E211" s="257">
        <f t="shared" si="32"/>
        <v>52</v>
      </c>
      <c r="F211" s="263">
        <v>31</v>
      </c>
      <c r="G211" s="263">
        <v>21</v>
      </c>
      <c r="H211" s="257">
        <f t="shared" si="33"/>
        <v>1</v>
      </c>
      <c r="I211" s="257">
        <f t="shared" si="34"/>
        <v>1</v>
      </c>
      <c r="J211" s="259">
        <f t="shared" si="35"/>
        <v>0</v>
      </c>
      <c r="K211" s="256">
        <f t="shared" si="36"/>
        <v>442</v>
      </c>
      <c r="L211" s="263">
        <v>209</v>
      </c>
      <c r="M211" s="263">
        <v>233</v>
      </c>
      <c r="N211" s="257">
        <f t="shared" si="37"/>
        <v>396</v>
      </c>
      <c r="O211" s="263">
        <v>225</v>
      </c>
      <c r="P211" s="263">
        <v>171</v>
      </c>
      <c r="Q211" s="257">
        <f t="shared" si="38"/>
        <v>46</v>
      </c>
      <c r="R211" s="257">
        <f t="shared" si="39"/>
        <v>-16</v>
      </c>
      <c r="S211" s="260">
        <f t="shared" si="40"/>
        <v>62</v>
      </c>
      <c r="T211" s="258">
        <f t="shared" si="41"/>
        <v>47</v>
      </c>
      <c r="U211" s="257">
        <v>56</v>
      </c>
      <c r="V211" s="260">
        <v>-9</v>
      </c>
      <c r="W211" s="264">
        <v>36</v>
      </c>
      <c r="X211" s="266">
        <v>14</v>
      </c>
    </row>
    <row r="212" spans="1:24" ht="20.25" customHeight="1" x14ac:dyDescent="0.15">
      <c r="A212" s="295" t="s">
        <v>32</v>
      </c>
      <c r="B212" s="258">
        <f t="shared" si="31"/>
        <v>65</v>
      </c>
      <c r="C212" s="263">
        <v>32</v>
      </c>
      <c r="D212" s="263">
        <v>33</v>
      </c>
      <c r="E212" s="257">
        <f t="shared" si="32"/>
        <v>55</v>
      </c>
      <c r="F212" s="263">
        <v>31</v>
      </c>
      <c r="G212" s="263">
        <v>24</v>
      </c>
      <c r="H212" s="257">
        <f t="shared" si="33"/>
        <v>10</v>
      </c>
      <c r="I212" s="257">
        <f t="shared" si="34"/>
        <v>1</v>
      </c>
      <c r="J212" s="259">
        <f t="shared" si="35"/>
        <v>9</v>
      </c>
      <c r="K212" s="256">
        <f t="shared" si="36"/>
        <v>312</v>
      </c>
      <c r="L212" s="263">
        <v>179</v>
      </c>
      <c r="M212" s="263">
        <v>133</v>
      </c>
      <c r="N212" s="257">
        <f t="shared" si="37"/>
        <v>243</v>
      </c>
      <c r="O212" s="263">
        <v>128</v>
      </c>
      <c r="P212" s="263">
        <v>115</v>
      </c>
      <c r="Q212" s="257">
        <f t="shared" si="38"/>
        <v>69</v>
      </c>
      <c r="R212" s="257">
        <f t="shared" si="39"/>
        <v>51</v>
      </c>
      <c r="S212" s="260">
        <f t="shared" si="40"/>
        <v>18</v>
      </c>
      <c r="T212" s="258">
        <f t="shared" si="41"/>
        <v>79</v>
      </c>
      <c r="U212" s="257">
        <v>43</v>
      </c>
      <c r="V212" s="260">
        <v>36</v>
      </c>
      <c r="W212" s="264">
        <v>33</v>
      </c>
      <c r="X212" s="266">
        <v>11</v>
      </c>
    </row>
    <row r="213" spans="1:24" ht="20.25" customHeight="1" x14ac:dyDescent="0.15">
      <c r="A213" s="295" t="s">
        <v>33</v>
      </c>
      <c r="B213" s="258">
        <f t="shared" si="31"/>
        <v>80</v>
      </c>
      <c r="C213" s="263">
        <v>32</v>
      </c>
      <c r="D213" s="263">
        <v>48</v>
      </c>
      <c r="E213" s="257">
        <f t="shared" si="32"/>
        <v>52</v>
      </c>
      <c r="F213" s="263">
        <v>29</v>
      </c>
      <c r="G213" s="263">
        <v>23</v>
      </c>
      <c r="H213" s="257">
        <f t="shared" si="33"/>
        <v>28</v>
      </c>
      <c r="I213" s="257">
        <f t="shared" si="34"/>
        <v>3</v>
      </c>
      <c r="J213" s="259">
        <f t="shared" si="35"/>
        <v>25</v>
      </c>
      <c r="K213" s="256">
        <f t="shared" si="36"/>
        <v>290</v>
      </c>
      <c r="L213" s="263">
        <v>155</v>
      </c>
      <c r="M213" s="263">
        <v>135</v>
      </c>
      <c r="N213" s="257">
        <f t="shared" si="37"/>
        <v>277</v>
      </c>
      <c r="O213" s="263">
        <v>155</v>
      </c>
      <c r="P213" s="263">
        <v>122</v>
      </c>
      <c r="Q213" s="257">
        <f t="shared" si="38"/>
        <v>13</v>
      </c>
      <c r="R213" s="257">
        <f t="shared" si="39"/>
        <v>0</v>
      </c>
      <c r="S213" s="260">
        <f t="shared" si="40"/>
        <v>13</v>
      </c>
      <c r="T213" s="258">
        <f t="shared" si="41"/>
        <v>41</v>
      </c>
      <c r="U213" s="257">
        <v>1</v>
      </c>
      <c r="V213" s="260">
        <v>40</v>
      </c>
      <c r="W213" s="264">
        <v>40</v>
      </c>
      <c r="X213" s="266">
        <v>15</v>
      </c>
    </row>
    <row r="214" spans="1:24" ht="20.25" customHeight="1" x14ac:dyDescent="0.15">
      <c r="A214" s="295" t="s">
        <v>34</v>
      </c>
      <c r="B214" s="258">
        <f t="shared" si="31"/>
        <v>56</v>
      </c>
      <c r="C214" s="263">
        <v>21</v>
      </c>
      <c r="D214" s="263">
        <v>35</v>
      </c>
      <c r="E214" s="257">
        <f t="shared" si="32"/>
        <v>51</v>
      </c>
      <c r="F214" s="263">
        <v>29</v>
      </c>
      <c r="G214" s="263">
        <v>22</v>
      </c>
      <c r="H214" s="257">
        <f t="shared" si="33"/>
        <v>5</v>
      </c>
      <c r="I214" s="257">
        <f t="shared" si="34"/>
        <v>-8</v>
      </c>
      <c r="J214" s="259">
        <f t="shared" si="35"/>
        <v>13</v>
      </c>
      <c r="K214" s="256">
        <f t="shared" si="36"/>
        <v>270</v>
      </c>
      <c r="L214" s="263">
        <v>154</v>
      </c>
      <c r="M214" s="263">
        <v>116</v>
      </c>
      <c r="N214" s="257">
        <f t="shared" si="37"/>
        <v>282</v>
      </c>
      <c r="O214" s="263">
        <v>151</v>
      </c>
      <c r="P214" s="263">
        <v>131</v>
      </c>
      <c r="Q214" s="257">
        <f t="shared" si="38"/>
        <v>-12</v>
      </c>
      <c r="R214" s="257">
        <f t="shared" si="39"/>
        <v>3</v>
      </c>
      <c r="S214" s="260">
        <f t="shared" si="40"/>
        <v>-15</v>
      </c>
      <c r="T214" s="258">
        <f t="shared" si="41"/>
        <v>-7</v>
      </c>
      <c r="U214" s="257">
        <v>-8</v>
      </c>
      <c r="V214" s="260">
        <v>1</v>
      </c>
      <c r="W214" s="264">
        <v>32</v>
      </c>
      <c r="X214" s="266">
        <v>5</v>
      </c>
    </row>
    <row r="215" spans="1:24" ht="20.25" customHeight="1" x14ac:dyDescent="0.15">
      <c r="A215" s="295" t="s">
        <v>35</v>
      </c>
      <c r="B215" s="258">
        <f t="shared" si="31"/>
        <v>70</v>
      </c>
      <c r="C215" s="263">
        <v>42</v>
      </c>
      <c r="D215" s="263">
        <v>28</v>
      </c>
      <c r="E215" s="257">
        <f t="shared" si="32"/>
        <v>58</v>
      </c>
      <c r="F215" s="263">
        <v>25</v>
      </c>
      <c r="G215" s="263">
        <v>33</v>
      </c>
      <c r="H215" s="257">
        <f t="shared" si="33"/>
        <v>12</v>
      </c>
      <c r="I215" s="257">
        <f t="shared" si="34"/>
        <v>17</v>
      </c>
      <c r="J215" s="259">
        <f t="shared" si="35"/>
        <v>-5</v>
      </c>
      <c r="K215" s="256">
        <f t="shared" si="36"/>
        <v>367</v>
      </c>
      <c r="L215" s="263">
        <v>196</v>
      </c>
      <c r="M215" s="263">
        <v>171</v>
      </c>
      <c r="N215" s="257">
        <f t="shared" si="37"/>
        <v>252</v>
      </c>
      <c r="O215" s="263">
        <v>127</v>
      </c>
      <c r="P215" s="263">
        <v>125</v>
      </c>
      <c r="Q215" s="257">
        <f t="shared" si="38"/>
        <v>115</v>
      </c>
      <c r="R215" s="257">
        <f t="shared" si="39"/>
        <v>69</v>
      </c>
      <c r="S215" s="260">
        <f t="shared" si="40"/>
        <v>46</v>
      </c>
      <c r="T215" s="258">
        <f t="shared" si="41"/>
        <v>127</v>
      </c>
      <c r="U215" s="257">
        <v>90</v>
      </c>
      <c r="V215" s="260">
        <v>37</v>
      </c>
      <c r="W215" s="264">
        <v>42</v>
      </c>
      <c r="X215" s="266">
        <v>15</v>
      </c>
    </row>
    <row r="216" spans="1:24" ht="20.25" customHeight="1" x14ac:dyDescent="0.15">
      <c r="A216" s="295" t="s">
        <v>36</v>
      </c>
      <c r="B216" s="258">
        <f t="shared" si="31"/>
        <v>75</v>
      </c>
      <c r="C216" s="263">
        <v>41</v>
      </c>
      <c r="D216" s="263">
        <v>34</v>
      </c>
      <c r="E216" s="257">
        <f t="shared" si="32"/>
        <v>63</v>
      </c>
      <c r="F216" s="263">
        <v>34</v>
      </c>
      <c r="G216" s="263">
        <v>29</v>
      </c>
      <c r="H216" s="257">
        <f t="shared" si="33"/>
        <v>12</v>
      </c>
      <c r="I216" s="257">
        <f t="shared" si="34"/>
        <v>7</v>
      </c>
      <c r="J216" s="259">
        <f t="shared" si="35"/>
        <v>5</v>
      </c>
      <c r="K216" s="256">
        <f t="shared" si="36"/>
        <v>349</v>
      </c>
      <c r="L216" s="263">
        <v>145</v>
      </c>
      <c r="M216" s="263">
        <v>204</v>
      </c>
      <c r="N216" s="257">
        <f t="shared" si="37"/>
        <v>277</v>
      </c>
      <c r="O216" s="263">
        <v>171</v>
      </c>
      <c r="P216" s="263">
        <v>106</v>
      </c>
      <c r="Q216" s="257">
        <f t="shared" si="38"/>
        <v>72</v>
      </c>
      <c r="R216" s="257">
        <f t="shared" si="39"/>
        <v>-26</v>
      </c>
      <c r="S216" s="260">
        <f t="shared" si="40"/>
        <v>98</v>
      </c>
      <c r="T216" s="258">
        <f t="shared" si="41"/>
        <v>84</v>
      </c>
      <c r="U216" s="257">
        <v>55</v>
      </c>
      <c r="V216" s="260">
        <v>29</v>
      </c>
      <c r="W216" s="264">
        <v>26</v>
      </c>
      <c r="X216" s="266">
        <v>13</v>
      </c>
    </row>
    <row r="217" spans="1:24" ht="20.25" customHeight="1" x14ac:dyDescent="0.15">
      <c r="A217" s="295" t="s">
        <v>37</v>
      </c>
      <c r="B217" s="258">
        <f t="shared" si="31"/>
        <v>86</v>
      </c>
      <c r="C217" s="263">
        <v>40</v>
      </c>
      <c r="D217" s="263">
        <v>46</v>
      </c>
      <c r="E217" s="257">
        <f t="shared" si="32"/>
        <v>64</v>
      </c>
      <c r="F217" s="263">
        <v>30</v>
      </c>
      <c r="G217" s="263">
        <v>34</v>
      </c>
      <c r="H217" s="257">
        <f t="shared" si="33"/>
        <v>22</v>
      </c>
      <c r="I217" s="257">
        <f t="shared" si="34"/>
        <v>10</v>
      </c>
      <c r="J217" s="259">
        <f t="shared" si="35"/>
        <v>12</v>
      </c>
      <c r="K217" s="256">
        <f t="shared" si="36"/>
        <v>363</v>
      </c>
      <c r="L217" s="263">
        <v>163</v>
      </c>
      <c r="M217" s="263">
        <v>200</v>
      </c>
      <c r="N217" s="257">
        <f t="shared" si="37"/>
        <v>327</v>
      </c>
      <c r="O217" s="263">
        <v>189</v>
      </c>
      <c r="P217" s="263">
        <v>138</v>
      </c>
      <c r="Q217" s="257">
        <f t="shared" si="38"/>
        <v>36</v>
      </c>
      <c r="R217" s="257">
        <f t="shared" si="39"/>
        <v>-26</v>
      </c>
      <c r="S217" s="260">
        <f t="shared" si="40"/>
        <v>62</v>
      </c>
      <c r="T217" s="258">
        <f t="shared" si="41"/>
        <v>58</v>
      </c>
      <c r="U217" s="257">
        <v>36</v>
      </c>
      <c r="V217" s="260">
        <v>22</v>
      </c>
      <c r="W217" s="264">
        <v>21</v>
      </c>
      <c r="X217" s="266">
        <v>10</v>
      </c>
    </row>
    <row r="218" spans="1:24" ht="20.25" customHeight="1" x14ac:dyDescent="0.15">
      <c r="A218" s="295" t="s">
        <v>38</v>
      </c>
      <c r="B218" s="258">
        <f t="shared" si="31"/>
        <v>64</v>
      </c>
      <c r="C218" s="263">
        <v>35</v>
      </c>
      <c r="D218" s="263">
        <v>29</v>
      </c>
      <c r="E218" s="257">
        <f t="shared" si="32"/>
        <v>67</v>
      </c>
      <c r="F218" s="263">
        <v>33</v>
      </c>
      <c r="G218" s="263">
        <v>34</v>
      </c>
      <c r="H218" s="257">
        <f t="shared" si="33"/>
        <v>-3</v>
      </c>
      <c r="I218" s="257">
        <f t="shared" si="34"/>
        <v>2</v>
      </c>
      <c r="J218" s="259">
        <f t="shared" si="35"/>
        <v>-5</v>
      </c>
      <c r="K218" s="256">
        <f t="shared" si="36"/>
        <v>302</v>
      </c>
      <c r="L218" s="263">
        <v>177</v>
      </c>
      <c r="M218" s="263">
        <v>125</v>
      </c>
      <c r="N218" s="257">
        <f t="shared" si="37"/>
        <v>260</v>
      </c>
      <c r="O218" s="263">
        <v>177</v>
      </c>
      <c r="P218" s="263">
        <v>83</v>
      </c>
      <c r="Q218" s="257">
        <f t="shared" si="38"/>
        <v>42</v>
      </c>
      <c r="R218" s="257">
        <f t="shared" si="39"/>
        <v>0</v>
      </c>
      <c r="S218" s="260">
        <f t="shared" si="40"/>
        <v>42</v>
      </c>
      <c r="T218" s="258">
        <f t="shared" si="41"/>
        <v>39</v>
      </c>
      <c r="U218" s="257">
        <v>17</v>
      </c>
      <c r="V218" s="260">
        <v>22</v>
      </c>
      <c r="W218" s="264">
        <v>51</v>
      </c>
      <c r="X218" s="266">
        <v>10</v>
      </c>
    </row>
    <row r="219" spans="1:24" ht="20.25" customHeight="1" thickBot="1" x14ac:dyDescent="0.2">
      <c r="A219" s="296" t="s">
        <v>41</v>
      </c>
      <c r="B219" s="258">
        <f t="shared" si="31"/>
        <v>71</v>
      </c>
      <c r="C219" s="269">
        <v>43</v>
      </c>
      <c r="D219" s="269">
        <v>28</v>
      </c>
      <c r="E219" s="257">
        <f t="shared" si="32"/>
        <v>71</v>
      </c>
      <c r="F219" s="269">
        <v>36</v>
      </c>
      <c r="G219" s="269">
        <v>35</v>
      </c>
      <c r="H219" s="257">
        <f t="shared" si="33"/>
        <v>0</v>
      </c>
      <c r="I219" s="257">
        <f t="shared" si="34"/>
        <v>7</v>
      </c>
      <c r="J219" s="259">
        <f t="shared" si="35"/>
        <v>-7</v>
      </c>
      <c r="K219" s="256">
        <f t="shared" si="36"/>
        <v>304</v>
      </c>
      <c r="L219" s="269">
        <v>194</v>
      </c>
      <c r="M219" s="269">
        <v>110</v>
      </c>
      <c r="N219" s="257">
        <f t="shared" si="37"/>
        <v>343</v>
      </c>
      <c r="O219" s="269">
        <v>179</v>
      </c>
      <c r="P219" s="269">
        <v>164</v>
      </c>
      <c r="Q219" s="257">
        <f t="shared" si="38"/>
        <v>-39</v>
      </c>
      <c r="R219" s="257">
        <f t="shared" si="39"/>
        <v>15</v>
      </c>
      <c r="S219" s="260">
        <f t="shared" si="40"/>
        <v>-54</v>
      </c>
      <c r="T219" s="258">
        <f t="shared" si="41"/>
        <v>-39</v>
      </c>
      <c r="U219" s="257">
        <v>-3</v>
      </c>
      <c r="V219" s="260">
        <v>-36</v>
      </c>
      <c r="W219" s="297">
        <v>58</v>
      </c>
      <c r="X219" s="301">
        <v>11</v>
      </c>
    </row>
    <row r="220" spans="1:24" ht="20.25" customHeight="1" thickBot="1" x14ac:dyDescent="0.2">
      <c r="A220" s="273" t="s">
        <v>40</v>
      </c>
      <c r="B220" s="274">
        <f>SUM(B208:B219)</f>
        <v>847</v>
      </c>
      <c r="C220" s="274">
        <f t="shared" ref="C220:V220" si="42">SUM(C208:C219)</f>
        <v>426</v>
      </c>
      <c r="D220" s="274">
        <f t="shared" si="42"/>
        <v>421</v>
      </c>
      <c r="E220" s="274">
        <f t="shared" si="42"/>
        <v>763</v>
      </c>
      <c r="F220" s="274">
        <f t="shared" si="42"/>
        <v>401</v>
      </c>
      <c r="G220" s="274">
        <f t="shared" si="42"/>
        <v>362</v>
      </c>
      <c r="H220" s="274">
        <f t="shared" si="42"/>
        <v>84</v>
      </c>
      <c r="I220" s="274">
        <f t="shared" si="42"/>
        <v>25</v>
      </c>
      <c r="J220" s="302">
        <f t="shared" si="42"/>
        <v>59</v>
      </c>
      <c r="K220" s="280">
        <f t="shared" si="42"/>
        <v>4175</v>
      </c>
      <c r="L220" s="274">
        <f t="shared" si="42"/>
        <v>2178</v>
      </c>
      <c r="M220" s="274">
        <f t="shared" si="42"/>
        <v>1997</v>
      </c>
      <c r="N220" s="274">
        <f t="shared" si="42"/>
        <v>3910</v>
      </c>
      <c r="O220" s="274">
        <f t="shared" si="42"/>
        <v>2206</v>
      </c>
      <c r="P220" s="274">
        <f t="shared" si="42"/>
        <v>1704</v>
      </c>
      <c r="Q220" s="274">
        <f t="shared" si="42"/>
        <v>265</v>
      </c>
      <c r="R220" s="274">
        <f t="shared" si="42"/>
        <v>-28</v>
      </c>
      <c r="S220" s="303">
        <f t="shared" si="42"/>
        <v>293</v>
      </c>
      <c r="T220" s="274">
        <f t="shared" si="42"/>
        <v>349</v>
      </c>
      <c r="U220" s="274">
        <f t="shared" si="42"/>
        <v>267</v>
      </c>
      <c r="V220" s="302">
        <f t="shared" si="42"/>
        <v>82</v>
      </c>
      <c r="W220" s="280">
        <f>SUM(W208:W219)</f>
        <v>460</v>
      </c>
      <c r="X220" s="303">
        <f>SUM(X208:X219)</f>
        <v>140</v>
      </c>
    </row>
    <row r="221" spans="1:24" x14ac:dyDescent="0.15">
      <c r="A221" s="176" t="s">
        <v>436</v>
      </c>
      <c r="C221" s="176" t="s">
        <v>98</v>
      </c>
    </row>
    <row r="222" spans="1:24" ht="18" thickBot="1" x14ac:dyDescent="0.25">
      <c r="A222" s="311" t="s">
        <v>89</v>
      </c>
      <c r="B222" s="311"/>
    </row>
    <row r="223" spans="1:24" ht="20.25" customHeight="1" x14ac:dyDescent="0.15">
      <c r="A223" s="234"/>
      <c r="B223" s="235" t="s">
        <v>17</v>
      </c>
      <c r="C223" s="236"/>
      <c r="D223" s="236"/>
      <c r="E223" s="236"/>
      <c r="F223" s="236"/>
      <c r="G223" s="236"/>
      <c r="H223" s="236"/>
      <c r="I223" s="236"/>
      <c r="J223" s="237"/>
      <c r="K223" s="313" t="s">
        <v>18</v>
      </c>
      <c r="L223" s="236"/>
      <c r="M223" s="236"/>
      <c r="N223" s="236"/>
      <c r="O223" s="236"/>
      <c r="P223" s="236"/>
      <c r="Q223" s="236"/>
      <c r="R223" s="236"/>
      <c r="S223" s="237"/>
      <c r="T223" s="238" t="s">
        <v>19</v>
      </c>
      <c r="U223" s="239"/>
      <c r="V223" s="304"/>
      <c r="W223" s="305"/>
      <c r="X223" s="240"/>
    </row>
    <row r="224" spans="1:24" ht="20.25" customHeight="1" x14ac:dyDescent="0.15">
      <c r="A224" s="241" t="s">
        <v>20</v>
      </c>
      <c r="B224" s="242" t="s">
        <v>21</v>
      </c>
      <c r="C224" s="243"/>
      <c r="D224" s="243"/>
      <c r="E224" s="243" t="s">
        <v>22</v>
      </c>
      <c r="F224" s="243"/>
      <c r="G224" s="243"/>
      <c r="H224" s="243" t="s">
        <v>43</v>
      </c>
      <c r="I224" s="243"/>
      <c r="J224" s="244"/>
      <c r="K224" s="185" t="s">
        <v>23</v>
      </c>
      <c r="L224" s="243"/>
      <c r="M224" s="243"/>
      <c r="N224" s="243" t="s">
        <v>24</v>
      </c>
      <c r="O224" s="243"/>
      <c r="P224" s="243"/>
      <c r="Q224" s="243" t="s">
        <v>44</v>
      </c>
      <c r="R224" s="243"/>
      <c r="S224" s="244"/>
      <c r="T224" s="245"/>
      <c r="U224" s="246"/>
      <c r="V224" s="306"/>
      <c r="W224" s="179" t="s">
        <v>25</v>
      </c>
      <c r="X224" s="247" t="s">
        <v>26</v>
      </c>
    </row>
    <row r="225" spans="1:24" ht="20.25" customHeight="1" thickBot="1" x14ac:dyDescent="0.2">
      <c r="A225" s="245"/>
      <c r="B225" s="249" t="s">
        <v>4</v>
      </c>
      <c r="C225" s="250" t="s">
        <v>5</v>
      </c>
      <c r="D225" s="250" t="s">
        <v>6</v>
      </c>
      <c r="E225" s="250" t="s">
        <v>4</v>
      </c>
      <c r="F225" s="250" t="s">
        <v>5</v>
      </c>
      <c r="G225" s="250" t="s">
        <v>6</v>
      </c>
      <c r="H225" s="250" t="s">
        <v>4</v>
      </c>
      <c r="I225" s="250" t="s">
        <v>5</v>
      </c>
      <c r="J225" s="251" t="s">
        <v>6</v>
      </c>
      <c r="K225" s="314" t="s">
        <v>4</v>
      </c>
      <c r="L225" s="250" t="s">
        <v>27</v>
      </c>
      <c r="M225" s="250" t="s">
        <v>28</v>
      </c>
      <c r="N225" s="250" t="s">
        <v>4</v>
      </c>
      <c r="O225" s="250" t="s">
        <v>27</v>
      </c>
      <c r="P225" s="250" t="s">
        <v>28</v>
      </c>
      <c r="Q225" s="250" t="s">
        <v>4</v>
      </c>
      <c r="R225" s="250" t="s">
        <v>27</v>
      </c>
      <c r="S225" s="251" t="s">
        <v>28</v>
      </c>
      <c r="T225" s="252" t="s">
        <v>4</v>
      </c>
      <c r="U225" s="253" t="s">
        <v>5</v>
      </c>
      <c r="V225" s="307" t="s">
        <v>6</v>
      </c>
      <c r="W225" s="308"/>
      <c r="X225" s="255"/>
    </row>
    <row r="226" spans="1:24" ht="20.25" customHeight="1" x14ac:dyDescent="0.15">
      <c r="A226" s="294" t="s">
        <v>113</v>
      </c>
      <c r="B226" s="256">
        <f>SUM(C226:D226)</f>
        <v>82</v>
      </c>
      <c r="C226" s="257">
        <v>38</v>
      </c>
      <c r="D226" s="257">
        <v>44</v>
      </c>
      <c r="E226" s="257">
        <f>SUM(F226:G226)</f>
        <v>96</v>
      </c>
      <c r="F226" s="257">
        <v>46</v>
      </c>
      <c r="G226" s="257">
        <v>50</v>
      </c>
      <c r="H226" s="257">
        <f>SUM(I226:J226)</f>
        <v>-14</v>
      </c>
      <c r="I226" s="257">
        <f t="shared" ref="I226:J230" si="43">C226-F226</f>
        <v>-8</v>
      </c>
      <c r="J226" s="260">
        <f t="shared" si="43"/>
        <v>-6</v>
      </c>
      <c r="K226" s="258">
        <f>SUM(L226:M226)</f>
        <v>270</v>
      </c>
      <c r="L226" s="315">
        <v>144</v>
      </c>
      <c r="M226" s="315">
        <v>126</v>
      </c>
      <c r="N226" s="257">
        <f>SUM(O226:P226)</f>
        <v>280</v>
      </c>
      <c r="O226" s="315">
        <v>140</v>
      </c>
      <c r="P226" s="315">
        <v>140</v>
      </c>
      <c r="Q226" s="257">
        <f>SUM(R226:S226)</f>
        <v>-10</v>
      </c>
      <c r="R226" s="257">
        <f>L226-O226</f>
        <v>4</v>
      </c>
      <c r="S226" s="260">
        <f>M226-P226</f>
        <v>-14</v>
      </c>
      <c r="T226" s="258">
        <f>SUM(U226:V226)</f>
        <v>-24</v>
      </c>
      <c r="U226" s="257">
        <v>-4</v>
      </c>
      <c r="V226" s="312">
        <v>-20</v>
      </c>
      <c r="W226" s="258">
        <v>35</v>
      </c>
      <c r="X226" s="260">
        <v>8</v>
      </c>
    </row>
    <row r="227" spans="1:24" ht="20.25" customHeight="1" x14ac:dyDescent="0.15">
      <c r="A227" s="295" t="s">
        <v>29</v>
      </c>
      <c r="B227" s="262">
        <f>SUM(C227:D227)</f>
        <v>79</v>
      </c>
      <c r="C227" s="263">
        <v>42</v>
      </c>
      <c r="D227" s="263">
        <v>37</v>
      </c>
      <c r="E227" s="263">
        <f>SUM(F227:G227)</f>
        <v>73</v>
      </c>
      <c r="F227" s="263">
        <v>36</v>
      </c>
      <c r="G227" s="263">
        <v>37</v>
      </c>
      <c r="H227" s="263">
        <f>SUM(I227:J227)</f>
        <v>6</v>
      </c>
      <c r="I227" s="257">
        <f t="shared" si="43"/>
        <v>6</v>
      </c>
      <c r="J227" s="260">
        <f t="shared" si="43"/>
        <v>0</v>
      </c>
      <c r="K227" s="264">
        <f>SUM(L227:M227)</f>
        <v>295</v>
      </c>
      <c r="L227" s="263">
        <v>189</v>
      </c>
      <c r="M227" s="263">
        <v>106</v>
      </c>
      <c r="N227" s="263">
        <f>SUM(O227:P227)</f>
        <v>253</v>
      </c>
      <c r="O227" s="263">
        <v>182</v>
      </c>
      <c r="P227" s="263">
        <v>71</v>
      </c>
      <c r="Q227" s="263">
        <f>SUM(R227:S227)</f>
        <v>42</v>
      </c>
      <c r="R227" s="257">
        <f t="shared" ref="R227:R237" si="44">L227-O227</f>
        <v>7</v>
      </c>
      <c r="S227" s="260">
        <f t="shared" ref="S227:S237" si="45">M227-P227</f>
        <v>35</v>
      </c>
      <c r="T227" s="264">
        <f>SUM(U227:V227)</f>
        <v>48</v>
      </c>
      <c r="U227" s="257">
        <v>27</v>
      </c>
      <c r="V227" s="260">
        <v>21</v>
      </c>
      <c r="W227" s="264">
        <v>48</v>
      </c>
      <c r="X227" s="266">
        <v>12</v>
      </c>
    </row>
    <row r="228" spans="1:24" ht="20.25" customHeight="1" x14ac:dyDescent="0.15">
      <c r="A228" s="295" t="s">
        <v>30</v>
      </c>
      <c r="B228" s="262">
        <f t="shared" ref="B228:B237" si="46">SUM(C228:D228)</f>
        <v>76</v>
      </c>
      <c r="C228" s="263">
        <v>43</v>
      </c>
      <c r="D228" s="263">
        <v>33</v>
      </c>
      <c r="E228" s="263">
        <f t="shared" ref="E228:E237" si="47">SUM(F228:G228)</f>
        <v>74</v>
      </c>
      <c r="F228" s="263">
        <v>48</v>
      </c>
      <c r="G228" s="263">
        <v>26</v>
      </c>
      <c r="H228" s="263">
        <f t="shared" ref="H228:H237" si="48">SUM(I228:J228)</f>
        <v>2</v>
      </c>
      <c r="I228" s="257">
        <f t="shared" si="43"/>
        <v>-5</v>
      </c>
      <c r="J228" s="260">
        <f t="shared" si="43"/>
        <v>7</v>
      </c>
      <c r="K228" s="264">
        <f t="shared" ref="K228:K237" si="49">SUM(L228:M228)</f>
        <v>589</v>
      </c>
      <c r="L228" s="263">
        <v>287</v>
      </c>
      <c r="M228" s="263">
        <v>302</v>
      </c>
      <c r="N228" s="263">
        <f t="shared" ref="N228:N237" si="50">SUM(O228:P228)</f>
        <v>661</v>
      </c>
      <c r="O228" s="263">
        <v>363</v>
      </c>
      <c r="P228" s="263">
        <v>298</v>
      </c>
      <c r="Q228" s="263">
        <f t="shared" ref="Q228:Q237" si="51">SUM(R228:S228)</f>
        <v>-72</v>
      </c>
      <c r="R228" s="257">
        <f t="shared" si="44"/>
        <v>-76</v>
      </c>
      <c r="S228" s="260">
        <f t="shared" si="45"/>
        <v>4</v>
      </c>
      <c r="T228" s="264">
        <f t="shared" ref="T228:T237" si="52">SUM(U228:V228)</f>
        <v>-70</v>
      </c>
      <c r="U228" s="257">
        <v>-24</v>
      </c>
      <c r="V228" s="260">
        <v>-46</v>
      </c>
      <c r="W228" s="264">
        <v>55</v>
      </c>
      <c r="X228" s="266">
        <v>8</v>
      </c>
    </row>
    <row r="229" spans="1:24" ht="20.25" customHeight="1" x14ac:dyDescent="0.15">
      <c r="A229" s="295" t="s">
        <v>31</v>
      </c>
      <c r="B229" s="262">
        <f t="shared" si="46"/>
        <v>71</v>
      </c>
      <c r="C229" s="263">
        <v>37</v>
      </c>
      <c r="D229" s="263">
        <v>34</v>
      </c>
      <c r="E229" s="263">
        <f t="shared" si="47"/>
        <v>56</v>
      </c>
      <c r="F229" s="263">
        <v>27</v>
      </c>
      <c r="G229" s="263">
        <v>29</v>
      </c>
      <c r="H229" s="263">
        <f t="shared" si="48"/>
        <v>15</v>
      </c>
      <c r="I229" s="257">
        <f t="shared" si="43"/>
        <v>10</v>
      </c>
      <c r="J229" s="260">
        <f t="shared" si="43"/>
        <v>5</v>
      </c>
      <c r="K229" s="264">
        <f t="shared" si="49"/>
        <v>419</v>
      </c>
      <c r="L229" s="263">
        <v>201</v>
      </c>
      <c r="M229" s="263">
        <v>218</v>
      </c>
      <c r="N229" s="263">
        <f t="shared" si="50"/>
        <v>394</v>
      </c>
      <c r="O229" s="263">
        <v>190</v>
      </c>
      <c r="P229" s="263">
        <v>204</v>
      </c>
      <c r="Q229" s="263">
        <f t="shared" si="51"/>
        <v>25</v>
      </c>
      <c r="R229" s="257">
        <f t="shared" si="44"/>
        <v>11</v>
      </c>
      <c r="S229" s="260">
        <f t="shared" si="45"/>
        <v>14</v>
      </c>
      <c r="T229" s="264">
        <f t="shared" si="52"/>
        <v>40</v>
      </c>
      <c r="U229" s="257">
        <v>54</v>
      </c>
      <c r="V229" s="260">
        <v>-14</v>
      </c>
      <c r="W229" s="264">
        <v>39</v>
      </c>
      <c r="X229" s="266">
        <v>10</v>
      </c>
    </row>
    <row r="230" spans="1:24" ht="20.25" customHeight="1" x14ac:dyDescent="0.15">
      <c r="A230" s="295" t="s">
        <v>32</v>
      </c>
      <c r="B230" s="262">
        <f t="shared" si="46"/>
        <v>86</v>
      </c>
      <c r="C230" s="263">
        <v>46</v>
      </c>
      <c r="D230" s="263">
        <v>40</v>
      </c>
      <c r="E230" s="263">
        <f t="shared" si="47"/>
        <v>67</v>
      </c>
      <c r="F230" s="263">
        <v>41</v>
      </c>
      <c r="G230" s="263">
        <v>26</v>
      </c>
      <c r="H230" s="263">
        <f t="shared" si="48"/>
        <v>19</v>
      </c>
      <c r="I230" s="257">
        <f t="shared" si="43"/>
        <v>5</v>
      </c>
      <c r="J230" s="260">
        <f t="shared" si="43"/>
        <v>14</v>
      </c>
      <c r="K230" s="264">
        <f t="shared" si="49"/>
        <v>370</v>
      </c>
      <c r="L230" s="263">
        <v>202</v>
      </c>
      <c r="M230" s="263">
        <v>168</v>
      </c>
      <c r="N230" s="263">
        <f t="shared" si="50"/>
        <v>382</v>
      </c>
      <c r="O230" s="263">
        <v>201</v>
      </c>
      <c r="P230" s="263">
        <v>181</v>
      </c>
      <c r="Q230" s="263">
        <f t="shared" si="51"/>
        <v>-12</v>
      </c>
      <c r="R230" s="257">
        <f t="shared" si="44"/>
        <v>1</v>
      </c>
      <c r="S230" s="260">
        <f t="shared" si="45"/>
        <v>-13</v>
      </c>
      <c r="T230" s="264">
        <f t="shared" si="52"/>
        <v>7</v>
      </c>
      <c r="U230" s="257">
        <v>2</v>
      </c>
      <c r="V230" s="260">
        <v>5</v>
      </c>
      <c r="W230" s="264">
        <v>34</v>
      </c>
      <c r="X230" s="266">
        <v>14</v>
      </c>
    </row>
    <row r="231" spans="1:24" ht="20.25" customHeight="1" x14ac:dyDescent="0.15">
      <c r="A231" s="295" t="s">
        <v>33</v>
      </c>
      <c r="B231" s="262">
        <f t="shared" si="46"/>
        <v>58</v>
      </c>
      <c r="C231" s="263">
        <v>32</v>
      </c>
      <c r="D231" s="263">
        <v>26</v>
      </c>
      <c r="E231" s="263">
        <f t="shared" si="47"/>
        <v>55</v>
      </c>
      <c r="F231" s="263">
        <v>34</v>
      </c>
      <c r="G231" s="263">
        <v>21</v>
      </c>
      <c r="H231" s="263">
        <f t="shared" si="48"/>
        <v>3</v>
      </c>
      <c r="I231" s="257">
        <f t="shared" ref="I231:I237" si="53">C231-F231</f>
        <v>-2</v>
      </c>
      <c r="J231" s="260">
        <f t="shared" ref="J231:J237" si="54">D231-G231</f>
        <v>5</v>
      </c>
      <c r="K231" s="264">
        <f t="shared" si="49"/>
        <v>363</v>
      </c>
      <c r="L231" s="263">
        <v>178</v>
      </c>
      <c r="M231" s="263">
        <v>185</v>
      </c>
      <c r="N231" s="263">
        <f t="shared" si="50"/>
        <v>307</v>
      </c>
      <c r="O231" s="263">
        <v>174</v>
      </c>
      <c r="P231" s="263">
        <v>133</v>
      </c>
      <c r="Q231" s="263">
        <f t="shared" si="51"/>
        <v>56</v>
      </c>
      <c r="R231" s="257">
        <f t="shared" si="44"/>
        <v>4</v>
      </c>
      <c r="S231" s="260">
        <f t="shared" si="45"/>
        <v>52</v>
      </c>
      <c r="T231" s="264">
        <f t="shared" si="52"/>
        <v>59</v>
      </c>
      <c r="U231" s="257">
        <v>25</v>
      </c>
      <c r="V231" s="260">
        <v>34</v>
      </c>
      <c r="W231" s="264">
        <v>37</v>
      </c>
      <c r="X231" s="266">
        <v>12</v>
      </c>
    </row>
    <row r="232" spans="1:24" ht="20.25" customHeight="1" x14ac:dyDescent="0.15">
      <c r="A232" s="295" t="s">
        <v>34</v>
      </c>
      <c r="B232" s="262">
        <f t="shared" si="46"/>
        <v>72</v>
      </c>
      <c r="C232" s="263">
        <v>47</v>
      </c>
      <c r="D232" s="263">
        <v>25</v>
      </c>
      <c r="E232" s="263">
        <f t="shared" si="47"/>
        <v>44</v>
      </c>
      <c r="F232" s="263">
        <v>26</v>
      </c>
      <c r="G232" s="263">
        <v>18</v>
      </c>
      <c r="H232" s="263">
        <f t="shared" si="48"/>
        <v>28</v>
      </c>
      <c r="I232" s="257">
        <f t="shared" si="53"/>
        <v>21</v>
      </c>
      <c r="J232" s="260">
        <f t="shared" si="54"/>
        <v>7</v>
      </c>
      <c r="K232" s="264">
        <f t="shared" si="49"/>
        <v>289</v>
      </c>
      <c r="L232" s="263">
        <v>175</v>
      </c>
      <c r="M232" s="263">
        <v>114</v>
      </c>
      <c r="N232" s="263">
        <f t="shared" si="50"/>
        <v>289</v>
      </c>
      <c r="O232" s="263">
        <v>176</v>
      </c>
      <c r="P232" s="263">
        <v>113</v>
      </c>
      <c r="Q232" s="263">
        <f t="shared" si="51"/>
        <v>0</v>
      </c>
      <c r="R232" s="257">
        <f t="shared" si="44"/>
        <v>-1</v>
      </c>
      <c r="S232" s="260">
        <f t="shared" si="45"/>
        <v>1</v>
      </c>
      <c r="T232" s="264">
        <f t="shared" si="52"/>
        <v>28</v>
      </c>
      <c r="U232" s="257">
        <v>21</v>
      </c>
      <c r="V232" s="260">
        <v>7</v>
      </c>
      <c r="W232" s="264">
        <v>42</v>
      </c>
      <c r="X232" s="266">
        <v>12</v>
      </c>
    </row>
    <row r="233" spans="1:24" ht="20.25" customHeight="1" x14ac:dyDescent="0.15">
      <c r="A233" s="295" t="s">
        <v>35</v>
      </c>
      <c r="B233" s="262">
        <f t="shared" si="46"/>
        <v>71</v>
      </c>
      <c r="C233" s="263">
        <v>41</v>
      </c>
      <c r="D233" s="263">
        <v>30</v>
      </c>
      <c r="E233" s="263">
        <f t="shared" si="47"/>
        <v>70</v>
      </c>
      <c r="F233" s="263">
        <v>38</v>
      </c>
      <c r="G233" s="263">
        <v>32</v>
      </c>
      <c r="H233" s="263">
        <f t="shared" si="48"/>
        <v>1</v>
      </c>
      <c r="I233" s="257">
        <f t="shared" si="53"/>
        <v>3</v>
      </c>
      <c r="J233" s="260">
        <f t="shared" si="54"/>
        <v>-2</v>
      </c>
      <c r="K233" s="264">
        <f t="shared" si="49"/>
        <v>301</v>
      </c>
      <c r="L233" s="263">
        <v>177</v>
      </c>
      <c r="M233" s="263">
        <v>124</v>
      </c>
      <c r="N233" s="263">
        <f t="shared" si="50"/>
        <v>364</v>
      </c>
      <c r="O233" s="263">
        <v>169</v>
      </c>
      <c r="P233" s="263">
        <v>195</v>
      </c>
      <c r="Q233" s="263">
        <f t="shared" si="51"/>
        <v>-63</v>
      </c>
      <c r="R233" s="257">
        <f t="shared" si="44"/>
        <v>8</v>
      </c>
      <c r="S233" s="260">
        <f t="shared" si="45"/>
        <v>-71</v>
      </c>
      <c r="T233" s="264">
        <f t="shared" si="52"/>
        <v>-62</v>
      </c>
      <c r="U233" s="257">
        <v>-67</v>
      </c>
      <c r="V233" s="260">
        <v>5</v>
      </c>
      <c r="W233" s="264">
        <v>36</v>
      </c>
      <c r="X233" s="266">
        <v>8</v>
      </c>
    </row>
    <row r="234" spans="1:24" ht="20.25" customHeight="1" x14ac:dyDescent="0.15">
      <c r="A234" s="295" t="s">
        <v>36</v>
      </c>
      <c r="B234" s="262">
        <f t="shared" si="46"/>
        <v>93</v>
      </c>
      <c r="C234" s="263">
        <v>41</v>
      </c>
      <c r="D234" s="263">
        <v>52</v>
      </c>
      <c r="E234" s="263">
        <f t="shared" si="47"/>
        <v>45</v>
      </c>
      <c r="F234" s="263">
        <v>26</v>
      </c>
      <c r="G234" s="263">
        <v>19</v>
      </c>
      <c r="H234" s="263">
        <f t="shared" si="48"/>
        <v>48</v>
      </c>
      <c r="I234" s="257">
        <f t="shared" si="53"/>
        <v>15</v>
      </c>
      <c r="J234" s="260">
        <f t="shared" si="54"/>
        <v>33</v>
      </c>
      <c r="K234" s="264">
        <f t="shared" si="49"/>
        <v>352</v>
      </c>
      <c r="L234" s="263">
        <v>209</v>
      </c>
      <c r="M234" s="263">
        <v>143</v>
      </c>
      <c r="N234" s="263">
        <f t="shared" si="50"/>
        <v>290</v>
      </c>
      <c r="O234" s="263">
        <v>161</v>
      </c>
      <c r="P234" s="263">
        <v>129</v>
      </c>
      <c r="Q234" s="263">
        <f t="shared" si="51"/>
        <v>62</v>
      </c>
      <c r="R234" s="257">
        <f t="shared" si="44"/>
        <v>48</v>
      </c>
      <c r="S234" s="260">
        <f t="shared" si="45"/>
        <v>14</v>
      </c>
      <c r="T234" s="264">
        <f t="shared" si="52"/>
        <v>110</v>
      </c>
      <c r="U234" s="257">
        <v>42</v>
      </c>
      <c r="V234" s="260">
        <v>68</v>
      </c>
      <c r="W234" s="264">
        <v>29</v>
      </c>
      <c r="X234" s="266">
        <v>9</v>
      </c>
    </row>
    <row r="235" spans="1:24" ht="20.25" customHeight="1" x14ac:dyDescent="0.15">
      <c r="A235" s="295" t="s">
        <v>37</v>
      </c>
      <c r="B235" s="262">
        <f t="shared" si="46"/>
        <v>72</v>
      </c>
      <c r="C235" s="263">
        <v>29</v>
      </c>
      <c r="D235" s="263">
        <v>43</v>
      </c>
      <c r="E235" s="263">
        <f t="shared" si="47"/>
        <v>83</v>
      </c>
      <c r="F235" s="263">
        <v>46</v>
      </c>
      <c r="G235" s="263">
        <v>37</v>
      </c>
      <c r="H235" s="263">
        <f t="shared" si="48"/>
        <v>-11</v>
      </c>
      <c r="I235" s="257">
        <f t="shared" si="53"/>
        <v>-17</v>
      </c>
      <c r="J235" s="260">
        <f t="shared" si="54"/>
        <v>6</v>
      </c>
      <c r="K235" s="264">
        <f t="shared" si="49"/>
        <v>334</v>
      </c>
      <c r="L235" s="263">
        <v>145</v>
      </c>
      <c r="M235" s="263">
        <v>189</v>
      </c>
      <c r="N235" s="263">
        <f t="shared" si="50"/>
        <v>250</v>
      </c>
      <c r="O235" s="263">
        <v>145</v>
      </c>
      <c r="P235" s="263">
        <v>105</v>
      </c>
      <c r="Q235" s="263">
        <f t="shared" si="51"/>
        <v>84</v>
      </c>
      <c r="R235" s="257">
        <f t="shared" si="44"/>
        <v>0</v>
      </c>
      <c r="S235" s="260">
        <f t="shared" si="45"/>
        <v>84</v>
      </c>
      <c r="T235" s="264">
        <f t="shared" si="52"/>
        <v>73</v>
      </c>
      <c r="U235" s="257">
        <v>33</v>
      </c>
      <c r="V235" s="260">
        <v>40</v>
      </c>
      <c r="W235" s="264">
        <v>30</v>
      </c>
      <c r="X235" s="266">
        <v>10</v>
      </c>
    </row>
    <row r="236" spans="1:24" ht="20.25" customHeight="1" x14ac:dyDescent="0.15">
      <c r="A236" s="295" t="s">
        <v>38</v>
      </c>
      <c r="B236" s="262">
        <f t="shared" si="46"/>
        <v>72</v>
      </c>
      <c r="C236" s="263">
        <v>44</v>
      </c>
      <c r="D236" s="263">
        <v>28</v>
      </c>
      <c r="E236" s="263">
        <f t="shared" si="47"/>
        <v>83</v>
      </c>
      <c r="F236" s="263">
        <v>39</v>
      </c>
      <c r="G236" s="263">
        <v>44</v>
      </c>
      <c r="H236" s="263">
        <f t="shared" si="48"/>
        <v>-11</v>
      </c>
      <c r="I236" s="257">
        <f t="shared" si="53"/>
        <v>5</v>
      </c>
      <c r="J236" s="260">
        <f t="shared" si="54"/>
        <v>-16</v>
      </c>
      <c r="K236" s="264">
        <f t="shared" si="49"/>
        <v>330</v>
      </c>
      <c r="L236" s="263">
        <v>175</v>
      </c>
      <c r="M236" s="263">
        <v>155</v>
      </c>
      <c r="N236" s="263">
        <f t="shared" si="50"/>
        <v>218</v>
      </c>
      <c r="O236" s="263">
        <v>134</v>
      </c>
      <c r="P236" s="263">
        <v>84</v>
      </c>
      <c r="Q236" s="263">
        <f t="shared" si="51"/>
        <v>112</v>
      </c>
      <c r="R236" s="257">
        <f t="shared" si="44"/>
        <v>41</v>
      </c>
      <c r="S236" s="260">
        <f t="shared" si="45"/>
        <v>71</v>
      </c>
      <c r="T236" s="264">
        <f t="shared" si="52"/>
        <v>101</v>
      </c>
      <c r="U236" s="257">
        <v>84</v>
      </c>
      <c r="V236" s="260">
        <v>17</v>
      </c>
      <c r="W236" s="264">
        <v>56</v>
      </c>
      <c r="X236" s="266">
        <v>13</v>
      </c>
    </row>
    <row r="237" spans="1:24" ht="20.25" customHeight="1" thickBot="1" x14ac:dyDescent="0.2">
      <c r="A237" s="296" t="s">
        <v>41</v>
      </c>
      <c r="B237" s="268">
        <f t="shared" si="46"/>
        <v>78</v>
      </c>
      <c r="C237" s="269">
        <v>42</v>
      </c>
      <c r="D237" s="269">
        <v>36</v>
      </c>
      <c r="E237" s="269">
        <f t="shared" si="47"/>
        <v>61</v>
      </c>
      <c r="F237" s="269">
        <v>37</v>
      </c>
      <c r="G237" s="269">
        <v>24</v>
      </c>
      <c r="H237" s="269">
        <f t="shared" si="48"/>
        <v>17</v>
      </c>
      <c r="I237" s="287">
        <f t="shared" si="53"/>
        <v>5</v>
      </c>
      <c r="J237" s="255">
        <f t="shared" si="54"/>
        <v>12</v>
      </c>
      <c r="K237" s="264">
        <f t="shared" si="49"/>
        <v>257</v>
      </c>
      <c r="L237" s="269">
        <v>148</v>
      </c>
      <c r="M237" s="269">
        <v>109</v>
      </c>
      <c r="N237" s="263">
        <f t="shared" si="50"/>
        <v>279</v>
      </c>
      <c r="O237" s="269">
        <v>158</v>
      </c>
      <c r="P237" s="269">
        <v>121</v>
      </c>
      <c r="Q237" s="263">
        <f t="shared" si="51"/>
        <v>-22</v>
      </c>
      <c r="R237" s="257">
        <f t="shared" si="44"/>
        <v>-10</v>
      </c>
      <c r="S237" s="260">
        <f t="shared" si="45"/>
        <v>-12</v>
      </c>
      <c r="T237" s="264">
        <f t="shared" si="52"/>
        <v>-5</v>
      </c>
      <c r="U237" s="257">
        <v>-24</v>
      </c>
      <c r="V237" s="260">
        <v>19</v>
      </c>
      <c r="W237" s="297">
        <v>42</v>
      </c>
      <c r="X237" s="301">
        <v>13</v>
      </c>
    </row>
    <row r="238" spans="1:24" ht="20.25" customHeight="1" thickBot="1" x14ac:dyDescent="0.2">
      <c r="A238" s="273" t="s">
        <v>40</v>
      </c>
      <c r="B238" s="274">
        <f>SUM(B226:B237)</f>
        <v>910</v>
      </c>
      <c r="C238" s="274">
        <f t="shared" ref="C238:V238" si="55">SUM(C226:C237)</f>
        <v>482</v>
      </c>
      <c r="D238" s="274">
        <f t="shared" si="55"/>
        <v>428</v>
      </c>
      <c r="E238" s="274">
        <f t="shared" si="55"/>
        <v>807</v>
      </c>
      <c r="F238" s="274">
        <f t="shared" si="55"/>
        <v>444</v>
      </c>
      <c r="G238" s="274">
        <f t="shared" si="55"/>
        <v>363</v>
      </c>
      <c r="H238" s="274">
        <f t="shared" si="55"/>
        <v>103</v>
      </c>
      <c r="I238" s="274">
        <f t="shared" si="55"/>
        <v>38</v>
      </c>
      <c r="J238" s="276">
        <f t="shared" si="55"/>
        <v>65</v>
      </c>
      <c r="K238" s="274">
        <f t="shared" si="55"/>
        <v>4169</v>
      </c>
      <c r="L238" s="274">
        <f t="shared" si="55"/>
        <v>2230</v>
      </c>
      <c r="M238" s="274">
        <f t="shared" si="55"/>
        <v>1939</v>
      </c>
      <c r="N238" s="274">
        <f t="shared" si="55"/>
        <v>3967</v>
      </c>
      <c r="O238" s="274">
        <f t="shared" si="55"/>
        <v>2193</v>
      </c>
      <c r="P238" s="274">
        <f t="shared" si="55"/>
        <v>1774</v>
      </c>
      <c r="Q238" s="274">
        <f t="shared" si="55"/>
        <v>202</v>
      </c>
      <c r="R238" s="274">
        <f t="shared" si="55"/>
        <v>37</v>
      </c>
      <c r="S238" s="276">
        <f t="shared" si="55"/>
        <v>165</v>
      </c>
      <c r="T238" s="274">
        <f t="shared" si="55"/>
        <v>305</v>
      </c>
      <c r="U238" s="274">
        <f t="shared" si="55"/>
        <v>169</v>
      </c>
      <c r="V238" s="276">
        <f t="shared" si="55"/>
        <v>136</v>
      </c>
      <c r="W238" s="274">
        <f>SUM(W226:W237)</f>
        <v>483</v>
      </c>
      <c r="X238" s="274">
        <f>SUM(X226:X237)</f>
        <v>129</v>
      </c>
    </row>
    <row r="239" spans="1:24" x14ac:dyDescent="0.15">
      <c r="A239" s="176" t="s">
        <v>436</v>
      </c>
      <c r="C239" s="176" t="s">
        <v>98</v>
      </c>
    </row>
    <row r="241" spans="1:24" ht="14.25" thickBot="1" x14ac:dyDescent="0.2"/>
    <row r="242" spans="1:24" ht="20.25" customHeight="1" x14ac:dyDescent="0.15">
      <c r="A242" s="234"/>
      <c r="B242" s="235" t="s">
        <v>17</v>
      </c>
      <c r="C242" s="236"/>
      <c r="D242" s="236"/>
      <c r="E242" s="236"/>
      <c r="F242" s="236"/>
      <c r="G242" s="236"/>
      <c r="H242" s="236"/>
      <c r="I242" s="236"/>
      <c r="J242" s="282"/>
      <c r="K242" s="235" t="s">
        <v>18</v>
      </c>
      <c r="L242" s="236"/>
      <c r="M242" s="236"/>
      <c r="N242" s="236"/>
      <c r="O242" s="236"/>
      <c r="P242" s="236"/>
      <c r="Q242" s="236"/>
      <c r="R242" s="236"/>
      <c r="S242" s="237"/>
      <c r="T242" s="239" t="s">
        <v>19</v>
      </c>
      <c r="U242" s="239"/>
      <c r="V242" s="239"/>
      <c r="W242" s="234"/>
      <c r="X242" s="240"/>
    </row>
    <row r="243" spans="1:24" ht="20.25" customHeight="1" x14ac:dyDescent="0.15">
      <c r="A243" s="241" t="s">
        <v>20</v>
      </c>
      <c r="B243" s="242" t="s">
        <v>21</v>
      </c>
      <c r="C243" s="243"/>
      <c r="D243" s="243"/>
      <c r="E243" s="243" t="s">
        <v>22</v>
      </c>
      <c r="F243" s="243"/>
      <c r="G243" s="243"/>
      <c r="H243" s="243" t="s">
        <v>43</v>
      </c>
      <c r="I243" s="243"/>
      <c r="J243" s="183"/>
      <c r="K243" s="242" t="s">
        <v>23</v>
      </c>
      <c r="L243" s="243"/>
      <c r="M243" s="243"/>
      <c r="N243" s="243" t="s">
        <v>24</v>
      </c>
      <c r="O243" s="243"/>
      <c r="P243" s="243"/>
      <c r="Q243" s="243" t="s">
        <v>44</v>
      </c>
      <c r="R243" s="243"/>
      <c r="S243" s="244"/>
      <c r="T243" s="246"/>
      <c r="U243" s="246"/>
      <c r="V243" s="246"/>
      <c r="W243" s="241" t="s">
        <v>25</v>
      </c>
      <c r="X243" s="247" t="s">
        <v>26</v>
      </c>
    </row>
    <row r="244" spans="1:24" ht="20.25" customHeight="1" thickBot="1" x14ac:dyDescent="0.2">
      <c r="A244" s="245"/>
      <c r="B244" s="249" t="s">
        <v>4</v>
      </c>
      <c r="C244" s="250" t="s">
        <v>5</v>
      </c>
      <c r="D244" s="250" t="s">
        <v>6</v>
      </c>
      <c r="E244" s="250" t="s">
        <v>4</v>
      </c>
      <c r="F244" s="250" t="s">
        <v>5</v>
      </c>
      <c r="G244" s="250" t="s">
        <v>6</v>
      </c>
      <c r="H244" s="250" t="s">
        <v>4</v>
      </c>
      <c r="I244" s="250" t="s">
        <v>5</v>
      </c>
      <c r="J244" s="283" t="s">
        <v>6</v>
      </c>
      <c r="K244" s="249" t="s">
        <v>4</v>
      </c>
      <c r="L244" s="250" t="s">
        <v>27</v>
      </c>
      <c r="M244" s="250" t="s">
        <v>28</v>
      </c>
      <c r="N244" s="250" t="s">
        <v>4</v>
      </c>
      <c r="O244" s="250" t="s">
        <v>27</v>
      </c>
      <c r="P244" s="250" t="s">
        <v>28</v>
      </c>
      <c r="Q244" s="250" t="s">
        <v>4</v>
      </c>
      <c r="R244" s="250" t="s">
        <v>27</v>
      </c>
      <c r="S244" s="251" t="s">
        <v>28</v>
      </c>
      <c r="T244" s="284" t="s">
        <v>4</v>
      </c>
      <c r="U244" s="253" t="s">
        <v>5</v>
      </c>
      <c r="V244" s="254" t="s">
        <v>6</v>
      </c>
      <c r="W244" s="248"/>
      <c r="X244" s="255"/>
    </row>
    <row r="245" spans="1:24" ht="20.25" customHeight="1" x14ac:dyDescent="0.15">
      <c r="A245" s="294" t="s">
        <v>114</v>
      </c>
      <c r="B245" s="258">
        <f>SUM(C245:D245)</f>
        <v>71</v>
      </c>
      <c r="C245" s="257">
        <v>38</v>
      </c>
      <c r="D245" s="257">
        <v>33</v>
      </c>
      <c r="E245" s="257">
        <f>SUM(F245:G245)</f>
        <v>94</v>
      </c>
      <c r="F245" s="257">
        <v>45</v>
      </c>
      <c r="G245" s="257">
        <v>49</v>
      </c>
      <c r="H245" s="257">
        <f>SUM(I245:J245)</f>
        <v>-23</v>
      </c>
      <c r="I245" s="257">
        <f>C245-F245</f>
        <v>-7</v>
      </c>
      <c r="J245" s="259">
        <f>D245-G245</f>
        <v>-16</v>
      </c>
      <c r="K245" s="256">
        <f>SUM(L245:M245)</f>
        <v>329</v>
      </c>
      <c r="L245" s="257">
        <v>191</v>
      </c>
      <c r="M245" s="257">
        <v>138</v>
      </c>
      <c r="N245" s="257">
        <f>SUM(O245:P245)</f>
        <v>234</v>
      </c>
      <c r="O245" s="257">
        <v>127</v>
      </c>
      <c r="P245" s="257">
        <v>107</v>
      </c>
      <c r="Q245" s="257">
        <f>SUM(R245:S245)</f>
        <v>95</v>
      </c>
      <c r="R245" s="257">
        <f>L245-O245</f>
        <v>64</v>
      </c>
      <c r="S245" s="260">
        <f>M245-P245</f>
        <v>31</v>
      </c>
      <c r="T245" s="258">
        <f>SUM(U245+V245)</f>
        <v>72</v>
      </c>
      <c r="U245" s="257">
        <v>57</v>
      </c>
      <c r="V245" s="312">
        <v>15</v>
      </c>
      <c r="W245" s="258">
        <v>31</v>
      </c>
      <c r="X245" s="260">
        <v>6</v>
      </c>
    </row>
    <row r="246" spans="1:24" ht="20.25" customHeight="1" x14ac:dyDescent="0.15">
      <c r="A246" s="295" t="s">
        <v>29</v>
      </c>
      <c r="B246" s="258">
        <f t="shared" ref="B246:B256" si="56">SUM(C246:D246)</f>
        <v>61</v>
      </c>
      <c r="C246" s="263">
        <v>22</v>
      </c>
      <c r="D246" s="263">
        <v>39</v>
      </c>
      <c r="E246" s="257">
        <f t="shared" ref="E246:E256" si="57">SUM(F246:G246)</f>
        <v>72</v>
      </c>
      <c r="F246" s="263">
        <v>32</v>
      </c>
      <c r="G246" s="263">
        <v>40</v>
      </c>
      <c r="H246" s="257">
        <f t="shared" ref="H246:H256" si="58">SUM(I246:J246)</f>
        <v>-11</v>
      </c>
      <c r="I246" s="257">
        <f t="shared" ref="I246:I256" si="59">C246-F246</f>
        <v>-10</v>
      </c>
      <c r="J246" s="259">
        <f t="shared" ref="J246:J256" si="60">D246-G246</f>
        <v>-1</v>
      </c>
      <c r="K246" s="256">
        <f t="shared" ref="K246:K256" si="61">SUM(L246:M246)</f>
        <v>323</v>
      </c>
      <c r="L246" s="263">
        <v>187</v>
      </c>
      <c r="M246" s="263">
        <v>136</v>
      </c>
      <c r="N246" s="257">
        <f t="shared" ref="N246:N256" si="62">SUM(O246:P246)</f>
        <v>284</v>
      </c>
      <c r="O246" s="263">
        <v>165</v>
      </c>
      <c r="P246" s="263">
        <v>119</v>
      </c>
      <c r="Q246" s="257">
        <f t="shared" ref="Q246:Q256" si="63">SUM(R246:S246)</f>
        <v>39</v>
      </c>
      <c r="R246" s="257">
        <f t="shared" ref="R246:R256" si="64">L246-O246</f>
        <v>22</v>
      </c>
      <c r="S246" s="260">
        <f t="shared" ref="S246:S256" si="65">M246-P246</f>
        <v>17</v>
      </c>
      <c r="T246" s="258">
        <f t="shared" ref="T246:T256" si="66">SUM(U246+V246)</f>
        <v>28</v>
      </c>
      <c r="U246" s="257">
        <v>-9</v>
      </c>
      <c r="V246" s="260">
        <v>37</v>
      </c>
      <c r="W246" s="264">
        <v>49</v>
      </c>
      <c r="X246" s="266">
        <v>11</v>
      </c>
    </row>
    <row r="247" spans="1:24" ht="20.25" customHeight="1" x14ac:dyDescent="0.15">
      <c r="A247" s="295" t="s">
        <v>30</v>
      </c>
      <c r="B247" s="258">
        <f t="shared" si="56"/>
        <v>65</v>
      </c>
      <c r="C247" s="263">
        <v>35</v>
      </c>
      <c r="D247" s="263">
        <v>30</v>
      </c>
      <c r="E247" s="257">
        <f t="shared" si="57"/>
        <v>77</v>
      </c>
      <c r="F247" s="263">
        <v>37</v>
      </c>
      <c r="G247" s="263">
        <v>40</v>
      </c>
      <c r="H247" s="257">
        <f t="shared" si="58"/>
        <v>-12</v>
      </c>
      <c r="I247" s="257">
        <f t="shared" si="59"/>
        <v>-2</v>
      </c>
      <c r="J247" s="259">
        <f t="shared" si="60"/>
        <v>-10</v>
      </c>
      <c r="K247" s="256">
        <f t="shared" si="61"/>
        <v>571</v>
      </c>
      <c r="L247" s="263">
        <v>311</v>
      </c>
      <c r="M247" s="263">
        <v>260</v>
      </c>
      <c r="N247" s="257">
        <f t="shared" si="62"/>
        <v>629</v>
      </c>
      <c r="O247" s="263">
        <v>311</v>
      </c>
      <c r="P247" s="263">
        <v>318</v>
      </c>
      <c r="Q247" s="257">
        <f t="shared" si="63"/>
        <v>-58</v>
      </c>
      <c r="R247" s="257">
        <f t="shared" si="64"/>
        <v>0</v>
      </c>
      <c r="S247" s="260">
        <f t="shared" si="65"/>
        <v>-58</v>
      </c>
      <c r="T247" s="258">
        <f t="shared" si="66"/>
        <v>-70</v>
      </c>
      <c r="U247" s="257">
        <v>-34</v>
      </c>
      <c r="V247" s="260">
        <v>-36</v>
      </c>
      <c r="W247" s="264">
        <v>47</v>
      </c>
      <c r="X247" s="266">
        <v>14</v>
      </c>
    </row>
    <row r="248" spans="1:24" ht="20.25" customHeight="1" x14ac:dyDescent="0.15">
      <c r="A248" s="295" t="s">
        <v>31</v>
      </c>
      <c r="B248" s="258">
        <f t="shared" si="56"/>
        <v>60</v>
      </c>
      <c r="C248" s="263">
        <v>36</v>
      </c>
      <c r="D248" s="263">
        <v>24</v>
      </c>
      <c r="E248" s="257">
        <f t="shared" si="57"/>
        <v>58</v>
      </c>
      <c r="F248" s="263">
        <v>25</v>
      </c>
      <c r="G248" s="263">
        <v>33</v>
      </c>
      <c r="H248" s="257">
        <f t="shared" si="58"/>
        <v>2</v>
      </c>
      <c r="I248" s="257">
        <f t="shared" si="59"/>
        <v>11</v>
      </c>
      <c r="J248" s="259">
        <f t="shared" si="60"/>
        <v>-9</v>
      </c>
      <c r="K248" s="256">
        <f t="shared" si="61"/>
        <v>539</v>
      </c>
      <c r="L248" s="263">
        <v>231</v>
      </c>
      <c r="M248" s="263">
        <v>308</v>
      </c>
      <c r="N248" s="257">
        <f t="shared" si="62"/>
        <v>386</v>
      </c>
      <c r="O248" s="263">
        <v>223</v>
      </c>
      <c r="P248" s="263">
        <v>163</v>
      </c>
      <c r="Q248" s="257">
        <f t="shared" si="63"/>
        <v>153</v>
      </c>
      <c r="R248" s="257">
        <f t="shared" si="64"/>
        <v>8</v>
      </c>
      <c r="S248" s="260">
        <f t="shared" si="65"/>
        <v>145</v>
      </c>
      <c r="T248" s="258">
        <f t="shared" si="66"/>
        <v>155</v>
      </c>
      <c r="U248" s="257">
        <v>86</v>
      </c>
      <c r="V248" s="260">
        <v>69</v>
      </c>
      <c r="W248" s="264">
        <v>52</v>
      </c>
      <c r="X248" s="266">
        <v>12</v>
      </c>
    </row>
    <row r="249" spans="1:24" ht="20.25" customHeight="1" x14ac:dyDescent="0.15">
      <c r="A249" s="295" t="s">
        <v>32</v>
      </c>
      <c r="B249" s="258">
        <f t="shared" si="56"/>
        <v>67</v>
      </c>
      <c r="C249" s="263">
        <v>27</v>
      </c>
      <c r="D249" s="263">
        <v>40</v>
      </c>
      <c r="E249" s="257">
        <f t="shared" si="57"/>
        <v>74</v>
      </c>
      <c r="F249" s="263">
        <v>39</v>
      </c>
      <c r="G249" s="263">
        <v>35</v>
      </c>
      <c r="H249" s="257">
        <f t="shared" si="58"/>
        <v>-7</v>
      </c>
      <c r="I249" s="257">
        <f t="shared" si="59"/>
        <v>-12</v>
      </c>
      <c r="J249" s="259">
        <f t="shared" si="60"/>
        <v>5</v>
      </c>
      <c r="K249" s="256">
        <f t="shared" si="61"/>
        <v>297</v>
      </c>
      <c r="L249" s="263">
        <v>171</v>
      </c>
      <c r="M249" s="263">
        <v>126</v>
      </c>
      <c r="N249" s="257">
        <f t="shared" si="62"/>
        <v>296</v>
      </c>
      <c r="O249" s="263">
        <v>159</v>
      </c>
      <c r="P249" s="263">
        <v>137</v>
      </c>
      <c r="Q249" s="257">
        <f t="shared" si="63"/>
        <v>1</v>
      </c>
      <c r="R249" s="257">
        <f t="shared" si="64"/>
        <v>12</v>
      </c>
      <c r="S249" s="260">
        <f t="shared" si="65"/>
        <v>-11</v>
      </c>
      <c r="T249" s="258">
        <f t="shared" si="66"/>
        <v>-6</v>
      </c>
      <c r="U249" s="257">
        <v>1</v>
      </c>
      <c r="V249" s="260">
        <v>-7</v>
      </c>
      <c r="W249" s="264">
        <v>39</v>
      </c>
      <c r="X249" s="266">
        <v>9</v>
      </c>
    </row>
    <row r="250" spans="1:24" ht="20.25" customHeight="1" x14ac:dyDescent="0.15">
      <c r="A250" s="295" t="s">
        <v>33</v>
      </c>
      <c r="B250" s="258">
        <f t="shared" si="56"/>
        <v>68</v>
      </c>
      <c r="C250" s="263">
        <v>35</v>
      </c>
      <c r="D250" s="263">
        <v>33</v>
      </c>
      <c r="E250" s="257">
        <f t="shared" si="57"/>
        <v>51</v>
      </c>
      <c r="F250" s="263">
        <v>27</v>
      </c>
      <c r="G250" s="263">
        <v>24</v>
      </c>
      <c r="H250" s="257">
        <f t="shared" si="58"/>
        <v>17</v>
      </c>
      <c r="I250" s="257">
        <f t="shared" si="59"/>
        <v>8</v>
      </c>
      <c r="J250" s="259">
        <f t="shared" si="60"/>
        <v>9</v>
      </c>
      <c r="K250" s="256">
        <f t="shared" si="61"/>
        <v>308</v>
      </c>
      <c r="L250" s="263">
        <v>151</v>
      </c>
      <c r="M250" s="263">
        <v>157</v>
      </c>
      <c r="N250" s="257">
        <f t="shared" si="62"/>
        <v>250</v>
      </c>
      <c r="O250" s="263">
        <v>116</v>
      </c>
      <c r="P250" s="263">
        <v>134</v>
      </c>
      <c r="Q250" s="257">
        <f t="shared" si="63"/>
        <v>58</v>
      </c>
      <c r="R250" s="257">
        <f t="shared" si="64"/>
        <v>35</v>
      </c>
      <c r="S250" s="260">
        <f t="shared" si="65"/>
        <v>23</v>
      </c>
      <c r="T250" s="258">
        <f t="shared" si="66"/>
        <v>75</v>
      </c>
      <c r="U250" s="257">
        <v>24</v>
      </c>
      <c r="V250" s="260">
        <v>51</v>
      </c>
      <c r="W250" s="264">
        <v>24</v>
      </c>
      <c r="X250" s="266">
        <v>9</v>
      </c>
    </row>
    <row r="251" spans="1:24" ht="20.25" customHeight="1" x14ac:dyDescent="0.15">
      <c r="A251" s="295" t="s">
        <v>34</v>
      </c>
      <c r="B251" s="258">
        <f t="shared" si="56"/>
        <v>83</v>
      </c>
      <c r="C251" s="263">
        <v>50</v>
      </c>
      <c r="D251" s="263">
        <v>33</v>
      </c>
      <c r="E251" s="257">
        <f t="shared" si="57"/>
        <v>68</v>
      </c>
      <c r="F251" s="263">
        <v>31</v>
      </c>
      <c r="G251" s="263">
        <v>37</v>
      </c>
      <c r="H251" s="257">
        <f t="shared" si="58"/>
        <v>15</v>
      </c>
      <c r="I251" s="257">
        <f t="shared" si="59"/>
        <v>19</v>
      </c>
      <c r="J251" s="259">
        <f t="shared" si="60"/>
        <v>-4</v>
      </c>
      <c r="K251" s="256">
        <f t="shared" si="61"/>
        <v>305</v>
      </c>
      <c r="L251" s="263">
        <v>156</v>
      </c>
      <c r="M251" s="263">
        <v>149</v>
      </c>
      <c r="N251" s="257">
        <f t="shared" si="62"/>
        <v>271</v>
      </c>
      <c r="O251" s="263">
        <v>145</v>
      </c>
      <c r="P251" s="263">
        <v>126</v>
      </c>
      <c r="Q251" s="257">
        <f t="shared" si="63"/>
        <v>34</v>
      </c>
      <c r="R251" s="257">
        <f t="shared" si="64"/>
        <v>11</v>
      </c>
      <c r="S251" s="260">
        <f t="shared" si="65"/>
        <v>23</v>
      </c>
      <c r="T251" s="258">
        <f t="shared" si="66"/>
        <v>49</v>
      </c>
      <c r="U251" s="257">
        <v>34</v>
      </c>
      <c r="V251" s="260">
        <v>15</v>
      </c>
      <c r="W251" s="264">
        <v>21</v>
      </c>
      <c r="X251" s="266">
        <v>10</v>
      </c>
    </row>
    <row r="252" spans="1:24" ht="20.25" customHeight="1" x14ac:dyDescent="0.15">
      <c r="A252" s="295" t="s">
        <v>35</v>
      </c>
      <c r="B252" s="258">
        <f t="shared" si="56"/>
        <v>70</v>
      </c>
      <c r="C252" s="263">
        <v>39</v>
      </c>
      <c r="D252" s="263">
        <v>31</v>
      </c>
      <c r="E252" s="257">
        <f t="shared" si="57"/>
        <v>67</v>
      </c>
      <c r="F252" s="263">
        <v>29</v>
      </c>
      <c r="G252" s="263">
        <v>38</v>
      </c>
      <c r="H252" s="257">
        <f t="shared" si="58"/>
        <v>3</v>
      </c>
      <c r="I252" s="257">
        <f t="shared" si="59"/>
        <v>10</v>
      </c>
      <c r="J252" s="259">
        <f t="shared" si="60"/>
        <v>-7</v>
      </c>
      <c r="K252" s="256">
        <f t="shared" si="61"/>
        <v>266</v>
      </c>
      <c r="L252" s="263">
        <v>135</v>
      </c>
      <c r="M252" s="263">
        <v>131</v>
      </c>
      <c r="N252" s="257">
        <f t="shared" si="62"/>
        <v>398</v>
      </c>
      <c r="O252" s="263">
        <v>213</v>
      </c>
      <c r="P252" s="263">
        <v>185</v>
      </c>
      <c r="Q252" s="257">
        <f t="shared" si="63"/>
        <v>-132</v>
      </c>
      <c r="R252" s="257">
        <f t="shared" si="64"/>
        <v>-78</v>
      </c>
      <c r="S252" s="260">
        <f t="shared" si="65"/>
        <v>-54</v>
      </c>
      <c r="T252" s="258">
        <f t="shared" si="66"/>
        <v>-129</v>
      </c>
      <c r="U252" s="257">
        <v>-46</v>
      </c>
      <c r="V252" s="260">
        <v>-83</v>
      </c>
      <c r="W252" s="264">
        <v>25</v>
      </c>
      <c r="X252" s="266">
        <v>9</v>
      </c>
    </row>
    <row r="253" spans="1:24" ht="20.25" customHeight="1" x14ac:dyDescent="0.15">
      <c r="A253" s="295" t="s">
        <v>36</v>
      </c>
      <c r="B253" s="258">
        <f t="shared" si="56"/>
        <v>63</v>
      </c>
      <c r="C253" s="263">
        <v>33</v>
      </c>
      <c r="D253" s="263">
        <v>30</v>
      </c>
      <c r="E253" s="257">
        <f t="shared" si="57"/>
        <v>50</v>
      </c>
      <c r="F253" s="263">
        <v>26</v>
      </c>
      <c r="G253" s="263">
        <v>24</v>
      </c>
      <c r="H253" s="257">
        <f t="shared" si="58"/>
        <v>13</v>
      </c>
      <c r="I253" s="257">
        <f t="shared" si="59"/>
        <v>7</v>
      </c>
      <c r="J253" s="259">
        <f t="shared" si="60"/>
        <v>6</v>
      </c>
      <c r="K253" s="256">
        <f t="shared" si="61"/>
        <v>224</v>
      </c>
      <c r="L253" s="263">
        <v>123</v>
      </c>
      <c r="M253" s="263">
        <v>101</v>
      </c>
      <c r="N253" s="257">
        <f t="shared" si="62"/>
        <v>289</v>
      </c>
      <c r="O253" s="263">
        <v>176</v>
      </c>
      <c r="P253" s="263">
        <v>113</v>
      </c>
      <c r="Q253" s="257">
        <f t="shared" si="63"/>
        <v>-65</v>
      </c>
      <c r="R253" s="257">
        <f t="shared" si="64"/>
        <v>-53</v>
      </c>
      <c r="S253" s="260">
        <f t="shared" si="65"/>
        <v>-12</v>
      </c>
      <c r="T253" s="258">
        <f t="shared" si="66"/>
        <v>-52</v>
      </c>
      <c r="U253" s="257">
        <v>-22</v>
      </c>
      <c r="V253" s="260">
        <v>-30</v>
      </c>
      <c r="W253" s="264">
        <v>41</v>
      </c>
      <c r="X253" s="266">
        <v>12</v>
      </c>
    </row>
    <row r="254" spans="1:24" ht="20.25" customHeight="1" x14ac:dyDescent="0.15">
      <c r="A254" s="295" t="s">
        <v>37</v>
      </c>
      <c r="B254" s="258">
        <f t="shared" si="56"/>
        <v>89</v>
      </c>
      <c r="C254" s="263">
        <v>41</v>
      </c>
      <c r="D254" s="263">
        <v>48</v>
      </c>
      <c r="E254" s="257">
        <f t="shared" si="57"/>
        <v>63</v>
      </c>
      <c r="F254" s="263">
        <v>29</v>
      </c>
      <c r="G254" s="263">
        <v>34</v>
      </c>
      <c r="H254" s="257">
        <f t="shared" si="58"/>
        <v>26</v>
      </c>
      <c r="I254" s="257">
        <f t="shared" si="59"/>
        <v>12</v>
      </c>
      <c r="J254" s="259">
        <f t="shared" si="60"/>
        <v>14</v>
      </c>
      <c r="K254" s="256">
        <f t="shared" si="61"/>
        <v>423</v>
      </c>
      <c r="L254" s="263">
        <v>206</v>
      </c>
      <c r="M254" s="263">
        <v>217</v>
      </c>
      <c r="N254" s="257">
        <f t="shared" si="62"/>
        <v>281</v>
      </c>
      <c r="O254" s="263">
        <v>155</v>
      </c>
      <c r="P254" s="263">
        <v>126</v>
      </c>
      <c r="Q254" s="257">
        <f t="shared" si="63"/>
        <v>142</v>
      </c>
      <c r="R254" s="257">
        <f t="shared" si="64"/>
        <v>51</v>
      </c>
      <c r="S254" s="260">
        <f t="shared" si="65"/>
        <v>91</v>
      </c>
      <c r="T254" s="258">
        <f t="shared" si="66"/>
        <v>168</v>
      </c>
      <c r="U254" s="257">
        <v>92</v>
      </c>
      <c r="V254" s="260">
        <v>76</v>
      </c>
      <c r="W254" s="264">
        <v>32</v>
      </c>
      <c r="X254" s="266">
        <v>9</v>
      </c>
    </row>
    <row r="255" spans="1:24" ht="20.25" customHeight="1" x14ac:dyDescent="0.15">
      <c r="A255" s="295" t="s">
        <v>38</v>
      </c>
      <c r="B255" s="258">
        <f t="shared" si="56"/>
        <v>80</v>
      </c>
      <c r="C255" s="263">
        <v>44</v>
      </c>
      <c r="D255" s="263">
        <v>36</v>
      </c>
      <c r="E255" s="257">
        <f t="shared" si="57"/>
        <v>59</v>
      </c>
      <c r="F255" s="263">
        <v>31</v>
      </c>
      <c r="G255" s="263">
        <v>28</v>
      </c>
      <c r="H255" s="257">
        <f t="shared" si="58"/>
        <v>21</v>
      </c>
      <c r="I255" s="257">
        <f t="shared" si="59"/>
        <v>13</v>
      </c>
      <c r="J255" s="259">
        <f t="shared" si="60"/>
        <v>8</v>
      </c>
      <c r="K255" s="256">
        <f t="shared" si="61"/>
        <v>285</v>
      </c>
      <c r="L255" s="263">
        <v>179</v>
      </c>
      <c r="M255" s="263">
        <v>106</v>
      </c>
      <c r="N255" s="257">
        <f t="shared" si="62"/>
        <v>240</v>
      </c>
      <c r="O255" s="263">
        <v>140</v>
      </c>
      <c r="P255" s="263">
        <v>100</v>
      </c>
      <c r="Q255" s="257">
        <f t="shared" si="63"/>
        <v>45</v>
      </c>
      <c r="R255" s="257">
        <f t="shared" si="64"/>
        <v>39</v>
      </c>
      <c r="S255" s="260">
        <f t="shared" si="65"/>
        <v>6</v>
      </c>
      <c r="T255" s="258">
        <f t="shared" si="66"/>
        <v>66</v>
      </c>
      <c r="U255" s="257">
        <v>43</v>
      </c>
      <c r="V255" s="260">
        <v>23</v>
      </c>
      <c r="W255" s="264">
        <v>36</v>
      </c>
      <c r="X255" s="266">
        <v>9</v>
      </c>
    </row>
    <row r="256" spans="1:24" ht="20.25" customHeight="1" thickBot="1" x14ac:dyDescent="0.2">
      <c r="A256" s="296" t="s">
        <v>41</v>
      </c>
      <c r="B256" s="258">
        <f t="shared" si="56"/>
        <v>65</v>
      </c>
      <c r="C256" s="269">
        <v>35</v>
      </c>
      <c r="D256" s="269">
        <v>30</v>
      </c>
      <c r="E256" s="257">
        <f t="shared" si="57"/>
        <v>58</v>
      </c>
      <c r="F256" s="269">
        <v>29</v>
      </c>
      <c r="G256" s="269">
        <v>29</v>
      </c>
      <c r="H256" s="257">
        <f t="shared" si="58"/>
        <v>7</v>
      </c>
      <c r="I256" s="257">
        <f t="shared" si="59"/>
        <v>6</v>
      </c>
      <c r="J256" s="259">
        <f t="shared" si="60"/>
        <v>1</v>
      </c>
      <c r="K256" s="256">
        <f t="shared" si="61"/>
        <v>240</v>
      </c>
      <c r="L256" s="269">
        <v>141</v>
      </c>
      <c r="M256" s="269">
        <v>99</v>
      </c>
      <c r="N256" s="257">
        <f t="shared" si="62"/>
        <v>277</v>
      </c>
      <c r="O256" s="269">
        <v>137</v>
      </c>
      <c r="P256" s="269">
        <v>140</v>
      </c>
      <c r="Q256" s="257">
        <f t="shared" si="63"/>
        <v>-37</v>
      </c>
      <c r="R256" s="257">
        <f t="shared" si="64"/>
        <v>4</v>
      </c>
      <c r="S256" s="260">
        <f t="shared" si="65"/>
        <v>-41</v>
      </c>
      <c r="T256" s="258">
        <f t="shared" si="66"/>
        <v>-30</v>
      </c>
      <c r="U256" s="257">
        <v>-23</v>
      </c>
      <c r="V256" s="260">
        <v>-7</v>
      </c>
      <c r="W256" s="297">
        <v>40</v>
      </c>
      <c r="X256" s="301">
        <v>13</v>
      </c>
    </row>
    <row r="257" spans="1:24" ht="20.25" customHeight="1" thickBot="1" x14ac:dyDescent="0.2">
      <c r="A257" s="273" t="s">
        <v>40</v>
      </c>
      <c r="B257" s="274">
        <f>SUM(B245:B256)</f>
        <v>842</v>
      </c>
      <c r="C257" s="274">
        <f t="shared" ref="C257:V257" si="67">SUM(C245:C256)</f>
        <v>435</v>
      </c>
      <c r="D257" s="274">
        <f t="shared" si="67"/>
        <v>407</v>
      </c>
      <c r="E257" s="274">
        <f t="shared" si="67"/>
        <v>791</v>
      </c>
      <c r="F257" s="274">
        <f t="shared" si="67"/>
        <v>380</v>
      </c>
      <c r="G257" s="274">
        <f t="shared" si="67"/>
        <v>411</v>
      </c>
      <c r="H257" s="274">
        <f t="shared" si="67"/>
        <v>51</v>
      </c>
      <c r="I257" s="274">
        <f t="shared" si="67"/>
        <v>55</v>
      </c>
      <c r="J257" s="302">
        <f t="shared" si="67"/>
        <v>-4</v>
      </c>
      <c r="K257" s="280">
        <f t="shared" si="67"/>
        <v>4110</v>
      </c>
      <c r="L257" s="274">
        <f t="shared" si="67"/>
        <v>2182</v>
      </c>
      <c r="M257" s="274">
        <f t="shared" si="67"/>
        <v>1928</v>
      </c>
      <c r="N257" s="274">
        <f t="shared" si="67"/>
        <v>3835</v>
      </c>
      <c r="O257" s="274">
        <f t="shared" si="67"/>
        <v>2067</v>
      </c>
      <c r="P257" s="274">
        <f t="shared" si="67"/>
        <v>1768</v>
      </c>
      <c r="Q257" s="274">
        <f t="shared" si="67"/>
        <v>275</v>
      </c>
      <c r="R257" s="274">
        <f t="shared" si="67"/>
        <v>115</v>
      </c>
      <c r="S257" s="303">
        <f t="shared" si="67"/>
        <v>160</v>
      </c>
      <c r="T257" s="274">
        <f t="shared" si="67"/>
        <v>326</v>
      </c>
      <c r="U257" s="274">
        <f t="shared" si="67"/>
        <v>203</v>
      </c>
      <c r="V257" s="302">
        <f t="shared" si="67"/>
        <v>123</v>
      </c>
      <c r="W257" s="280">
        <f>SUM(W245:W256)</f>
        <v>437</v>
      </c>
      <c r="X257" s="303">
        <f>SUM(X245:X256)</f>
        <v>123</v>
      </c>
    </row>
    <row r="258" spans="1:24" x14ac:dyDescent="0.15">
      <c r="A258" s="176" t="s">
        <v>436</v>
      </c>
      <c r="C258" s="176" t="s">
        <v>98</v>
      </c>
    </row>
    <row r="260" spans="1:24" ht="18" thickBot="1" x14ac:dyDescent="0.25">
      <c r="A260" s="311" t="s">
        <v>89</v>
      </c>
      <c r="B260" s="311"/>
    </row>
    <row r="261" spans="1:24" ht="20.25" customHeight="1" x14ac:dyDescent="0.15">
      <c r="A261" s="234"/>
      <c r="B261" s="235" t="s">
        <v>17</v>
      </c>
      <c r="C261" s="236"/>
      <c r="D261" s="236"/>
      <c r="E261" s="236"/>
      <c r="F261" s="236"/>
      <c r="G261" s="236"/>
      <c r="H261" s="236"/>
      <c r="I261" s="236"/>
      <c r="J261" s="237"/>
      <c r="K261" s="235" t="s">
        <v>18</v>
      </c>
      <c r="L261" s="236"/>
      <c r="M261" s="236"/>
      <c r="N261" s="236"/>
      <c r="O261" s="236"/>
      <c r="P261" s="236"/>
      <c r="Q261" s="236"/>
      <c r="R261" s="236"/>
      <c r="S261" s="237"/>
      <c r="T261" s="238" t="s">
        <v>19</v>
      </c>
      <c r="U261" s="239"/>
      <c r="V261" s="304"/>
      <c r="W261" s="305"/>
      <c r="X261" s="240"/>
    </row>
    <row r="262" spans="1:24" ht="20.25" customHeight="1" x14ac:dyDescent="0.15">
      <c r="A262" s="241" t="s">
        <v>20</v>
      </c>
      <c r="B262" s="242" t="s">
        <v>21</v>
      </c>
      <c r="C262" s="243"/>
      <c r="D262" s="243"/>
      <c r="E262" s="243" t="s">
        <v>22</v>
      </c>
      <c r="F262" s="243"/>
      <c r="G262" s="243"/>
      <c r="H262" s="243" t="s">
        <v>43</v>
      </c>
      <c r="I262" s="243"/>
      <c r="J262" s="244"/>
      <c r="K262" s="242" t="s">
        <v>23</v>
      </c>
      <c r="L262" s="243"/>
      <c r="M262" s="243"/>
      <c r="N262" s="243" t="s">
        <v>24</v>
      </c>
      <c r="O262" s="243"/>
      <c r="P262" s="243"/>
      <c r="Q262" s="243" t="s">
        <v>44</v>
      </c>
      <c r="R262" s="243"/>
      <c r="S262" s="244"/>
      <c r="T262" s="245"/>
      <c r="U262" s="246"/>
      <c r="V262" s="306"/>
      <c r="W262" s="179" t="s">
        <v>25</v>
      </c>
      <c r="X262" s="247" t="s">
        <v>26</v>
      </c>
    </row>
    <row r="263" spans="1:24" ht="20.25" customHeight="1" thickBot="1" x14ac:dyDescent="0.2">
      <c r="A263" s="245"/>
      <c r="B263" s="249" t="s">
        <v>4</v>
      </c>
      <c r="C263" s="250" t="s">
        <v>5</v>
      </c>
      <c r="D263" s="250" t="s">
        <v>6</v>
      </c>
      <c r="E263" s="250" t="s">
        <v>4</v>
      </c>
      <c r="F263" s="250" t="s">
        <v>5</v>
      </c>
      <c r="G263" s="250" t="s">
        <v>6</v>
      </c>
      <c r="H263" s="250" t="s">
        <v>4</v>
      </c>
      <c r="I263" s="250" t="s">
        <v>5</v>
      </c>
      <c r="J263" s="251" t="s">
        <v>6</v>
      </c>
      <c r="K263" s="316" t="s">
        <v>4</v>
      </c>
      <c r="L263" s="186" t="s">
        <v>27</v>
      </c>
      <c r="M263" s="186" t="s">
        <v>28</v>
      </c>
      <c r="N263" s="186" t="s">
        <v>4</v>
      </c>
      <c r="O263" s="186" t="s">
        <v>27</v>
      </c>
      <c r="P263" s="186" t="s">
        <v>28</v>
      </c>
      <c r="Q263" s="186" t="s">
        <v>4</v>
      </c>
      <c r="R263" s="186" t="s">
        <v>27</v>
      </c>
      <c r="S263" s="317" t="s">
        <v>28</v>
      </c>
      <c r="T263" s="252" t="s">
        <v>4</v>
      </c>
      <c r="U263" s="253" t="s">
        <v>5</v>
      </c>
      <c r="V263" s="307" t="s">
        <v>6</v>
      </c>
      <c r="W263" s="308"/>
      <c r="X263" s="255"/>
    </row>
    <row r="264" spans="1:24" ht="20.25" customHeight="1" x14ac:dyDescent="0.15">
      <c r="A264" s="318" t="s">
        <v>445</v>
      </c>
      <c r="B264" s="319">
        <v>75</v>
      </c>
      <c r="C264" s="320">
        <v>38</v>
      </c>
      <c r="D264" s="320">
        <v>37</v>
      </c>
      <c r="E264" s="320">
        <v>93</v>
      </c>
      <c r="F264" s="320">
        <v>48</v>
      </c>
      <c r="G264" s="320">
        <v>45</v>
      </c>
      <c r="H264" s="320">
        <v>-18</v>
      </c>
      <c r="I264" s="320">
        <v>-10</v>
      </c>
      <c r="J264" s="321">
        <v>-8</v>
      </c>
      <c r="K264" s="322">
        <v>290</v>
      </c>
      <c r="L264" s="323">
        <v>177</v>
      </c>
      <c r="M264" s="323">
        <v>113</v>
      </c>
      <c r="N264" s="323">
        <v>270</v>
      </c>
      <c r="O264" s="323">
        <v>159</v>
      </c>
      <c r="P264" s="323">
        <v>111</v>
      </c>
      <c r="Q264" s="323">
        <v>20</v>
      </c>
      <c r="R264" s="324">
        <v>18</v>
      </c>
      <c r="S264" s="321">
        <v>2</v>
      </c>
      <c r="T264" s="319">
        <v>2</v>
      </c>
      <c r="U264" s="320">
        <v>0</v>
      </c>
      <c r="V264" s="321">
        <v>2</v>
      </c>
      <c r="W264" s="319">
        <v>39</v>
      </c>
      <c r="X264" s="325">
        <v>14</v>
      </c>
    </row>
    <row r="265" spans="1:24" ht="20.25" customHeight="1" x14ac:dyDescent="0.15">
      <c r="A265" s="295" t="s">
        <v>29</v>
      </c>
      <c r="B265" s="319">
        <v>64</v>
      </c>
      <c r="C265" s="326">
        <v>37</v>
      </c>
      <c r="D265" s="326">
        <v>27</v>
      </c>
      <c r="E265" s="320">
        <v>79</v>
      </c>
      <c r="F265" s="326">
        <v>42</v>
      </c>
      <c r="G265" s="326">
        <v>37</v>
      </c>
      <c r="H265" s="320">
        <v>-15</v>
      </c>
      <c r="I265" s="320">
        <v>-5</v>
      </c>
      <c r="J265" s="327">
        <v>-10</v>
      </c>
      <c r="K265" s="328">
        <v>346</v>
      </c>
      <c r="L265" s="326">
        <v>172</v>
      </c>
      <c r="M265" s="326">
        <v>174</v>
      </c>
      <c r="N265" s="320">
        <v>271</v>
      </c>
      <c r="O265" s="326">
        <v>179</v>
      </c>
      <c r="P265" s="326">
        <v>92</v>
      </c>
      <c r="Q265" s="320">
        <v>75</v>
      </c>
      <c r="R265" s="326">
        <v>-7</v>
      </c>
      <c r="S265" s="327">
        <v>82</v>
      </c>
      <c r="T265" s="319">
        <v>60</v>
      </c>
      <c r="U265" s="320">
        <v>52</v>
      </c>
      <c r="V265" s="325">
        <v>8</v>
      </c>
      <c r="W265" s="329">
        <v>36</v>
      </c>
      <c r="X265" s="327">
        <v>7</v>
      </c>
    </row>
    <row r="266" spans="1:24" ht="20.25" customHeight="1" x14ac:dyDescent="0.15">
      <c r="A266" s="295" t="s">
        <v>30</v>
      </c>
      <c r="B266" s="319">
        <v>62</v>
      </c>
      <c r="C266" s="326">
        <v>32</v>
      </c>
      <c r="D266" s="326">
        <v>30</v>
      </c>
      <c r="E266" s="320">
        <v>64</v>
      </c>
      <c r="F266" s="326">
        <v>36</v>
      </c>
      <c r="G266" s="326">
        <v>28</v>
      </c>
      <c r="H266" s="320">
        <v>-2</v>
      </c>
      <c r="I266" s="320">
        <v>-4</v>
      </c>
      <c r="J266" s="327">
        <v>2</v>
      </c>
      <c r="K266" s="328">
        <v>582</v>
      </c>
      <c r="L266" s="326">
        <v>253</v>
      </c>
      <c r="M266" s="326">
        <v>329</v>
      </c>
      <c r="N266" s="320">
        <v>655</v>
      </c>
      <c r="O266" s="326">
        <v>306</v>
      </c>
      <c r="P266" s="326">
        <v>349</v>
      </c>
      <c r="Q266" s="320">
        <v>-73</v>
      </c>
      <c r="R266" s="326">
        <v>-53</v>
      </c>
      <c r="S266" s="327">
        <v>-20</v>
      </c>
      <c r="T266" s="319">
        <v>-75</v>
      </c>
      <c r="U266" s="320">
        <v>-21</v>
      </c>
      <c r="V266" s="325">
        <v>-54</v>
      </c>
      <c r="W266" s="329">
        <v>44</v>
      </c>
      <c r="X266" s="327">
        <v>15</v>
      </c>
    </row>
    <row r="267" spans="1:24" ht="20.25" customHeight="1" x14ac:dyDescent="0.15">
      <c r="A267" s="295" t="s">
        <v>31</v>
      </c>
      <c r="B267" s="319">
        <v>60</v>
      </c>
      <c r="C267" s="326">
        <v>27</v>
      </c>
      <c r="D267" s="326">
        <v>33</v>
      </c>
      <c r="E267" s="320">
        <v>63</v>
      </c>
      <c r="F267" s="326">
        <v>32</v>
      </c>
      <c r="G267" s="326">
        <v>31</v>
      </c>
      <c r="H267" s="320">
        <v>-3</v>
      </c>
      <c r="I267" s="320">
        <v>-5</v>
      </c>
      <c r="J267" s="330">
        <v>2</v>
      </c>
      <c r="K267" s="328">
        <v>526</v>
      </c>
      <c r="L267" s="326">
        <v>267</v>
      </c>
      <c r="M267" s="326">
        <v>259</v>
      </c>
      <c r="N267" s="320">
        <v>410</v>
      </c>
      <c r="O267" s="326">
        <v>206</v>
      </c>
      <c r="P267" s="326">
        <v>204</v>
      </c>
      <c r="Q267" s="320">
        <v>116</v>
      </c>
      <c r="R267" s="326">
        <v>61</v>
      </c>
      <c r="S267" s="327">
        <v>55</v>
      </c>
      <c r="T267" s="319">
        <v>113</v>
      </c>
      <c r="U267" s="320">
        <v>86</v>
      </c>
      <c r="V267" s="325">
        <v>27</v>
      </c>
      <c r="W267" s="329">
        <v>27</v>
      </c>
      <c r="X267" s="327">
        <v>9</v>
      </c>
    </row>
    <row r="268" spans="1:24" ht="20.25" customHeight="1" x14ac:dyDescent="0.15">
      <c r="A268" s="295" t="s">
        <v>446</v>
      </c>
      <c r="B268" s="319">
        <v>84</v>
      </c>
      <c r="C268" s="326">
        <v>44</v>
      </c>
      <c r="D268" s="326">
        <v>40</v>
      </c>
      <c r="E268" s="320">
        <v>60</v>
      </c>
      <c r="F268" s="326">
        <v>31</v>
      </c>
      <c r="G268" s="326">
        <v>29</v>
      </c>
      <c r="H268" s="320">
        <v>24</v>
      </c>
      <c r="I268" s="320">
        <v>13</v>
      </c>
      <c r="J268" s="327">
        <v>11</v>
      </c>
      <c r="K268" s="328">
        <v>270</v>
      </c>
      <c r="L268" s="326">
        <v>171</v>
      </c>
      <c r="M268" s="326">
        <v>99</v>
      </c>
      <c r="N268" s="320">
        <v>301</v>
      </c>
      <c r="O268" s="326">
        <v>198</v>
      </c>
      <c r="P268" s="326">
        <v>103</v>
      </c>
      <c r="Q268" s="320">
        <v>-31</v>
      </c>
      <c r="R268" s="326">
        <v>-27</v>
      </c>
      <c r="S268" s="327">
        <v>-4</v>
      </c>
      <c r="T268" s="319">
        <v>-7</v>
      </c>
      <c r="U268" s="320">
        <v>-14</v>
      </c>
      <c r="V268" s="325">
        <v>7</v>
      </c>
      <c r="W268" s="329">
        <v>54</v>
      </c>
      <c r="X268" s="327">
        <v>6</v>
      </c>
    </row>
    <row r="269" spans="1:24" ht="20.25" customHeight="1" x14ac:dyDescent="0.15">
      <c r="A269" s="295" t="s">
        <v>33</v>
      </c>
      <c r="B269" s="319">
        <v>57</v>
      </c>
      <c r="C269" s="326">
        <v>28</v>
      </c>
      <c r="D269" s="326">
        <v>29</v>
      </c>
      <c r="E269" s="320">
        <v>53</v>
      </c>
      <c r="F269" s="326">
        <v>28</v>
      </c>
      <c r="G269" s="326">
        <v>25</v>
      </c>
      <c r="H269" s="320">
        <v>4</v>
      </c>
      <c r="I269" s="320">
        <v>0</v>
      </c>
      <c r="J269" s="330">
        <v>4</v>
      </c>
      <c r="K269" s="328">
        <v>372</v>
      </c>
      <c r="L269" s="326">
        <v>193</v>
      </c>
      <c r="M269" s="326">
        <v>179</v>
      </c>
      <c r="N269" s="320">
        <v>308</v>
      </c>
      <c r="O269" s="326">
        <v>136</v>
      </c>
      <c r="P269" s="326">
        <v>172</v>
      </c>
      <c r="Q269" s="320">
        <v>64</v>
      </c>
      <c r="R269" s="326">
        <v>57</v>
      </c>
      <c r="S269" s="327">
        <v>7</v>
      </c>
      <c r="T269" s="319">
        <v>68</v>
      </c>
      <c r="U269" s="320">
        <v>57</v>
      </c>
      <c r="V269" s="325">
        <v>11</v>
      </c>
      <c r="W269" s="329">
        <v>33</v>
      </c>
      <c r="X269" s="327">
        <v>6</v>
      </c>
    </row>
    <row r="270" spans="1:24" ht="20.25" customHeight="1" x14ac:dyDescent="0.15">
      <c r="A270" s="295" t="s">
        <v>34</v>
      </c>
      <c r="B270" s="319">
        <v>70</v>
      </c>
      <c r="C270" s="326">
        <v>36</v>
      </c>
      <c r="D270" s="326">
        <v>34</v>
      </c>
      <c r="E270" s="320">
        <v>69</v>
      </c>
      <c r="F270" s="326">
        <v>34</v>
      </c>
      <c r="G270" s="326">
        <v>35</v>
      </c>
      <c r="H270" s="320">
        <v>1</v>
      </c>
      <c r="I270" s="320">
        <v>2</v>
      </c>
      <c r="J270" s="327">
        <v>-1</v>
      </c>
      <c r="K270" s="328">
        <v>295</v>
      </c>
      <c r="L270" s="326">
        <v>164</v>
      </c>
      <c r="M270" s="326">
        <v>131</v>
      </c>
      <c r="N270" s="320">
        <v>273</v>
      </c>
      <c r="O270" s="326">
        <v>164</v>
      </c>
      <c r="P270" s="326">
        <v>109</v>
      </c>
      <c r="Q270" s="320">
        <v>22</v>
      </c>
      <c r="R270" s="326">
        <v>0</v>
      </c>
      <c r="S270" s="327">
        <v>22</v>
      </c>
      <c r="T270" s="319">
        <v>23</v>
      </c>
      <c r="U270" s="320">
        <v>2</v>
      </c>
      <c r="V270" s="325">
        <v>21</v>
      </c>
      <c r="W270" s="329">
        <v>37</v>
      </c>
      <c r="X270" s="327">
        <v>17</v>
      </c>
    </row>
    <row r="271" spans="1:24" ht="20.25" customHeight="1" x14ac:dyDescent="0.15">
      <c r="A271" s="295" t="s">
        <v>35</v>
      </c>
      <c r="B271" s="319">
        <v>62</v>
      </c>
      <c r="C271" s="326">
        <v>37</v>
      </c>
      <c r="D271" s="326">
        <v>25</v>
      </c>
      <c r="E271" s="320">
        <v>53</v>
      </c>
      <c r="F271" s="326">
        <v>25</v>
      </c>
      <c r="G271" s="326">
        <v>28</v>
      </c>
      <c r="H271" s="320">
        <v>9</v>
      </c>
      <c r="I271" s="320">
        <v>12</v>
      </c>
      <c r="J271" s="330">
        <v>-3</v>
      </c>
      <c r="K271" s="328">
        <v>346</v>
      </c>
      <c r="L271" s="326">
        <v>189</v>
      </c>
      <c r="M271" s="326">
        <v>157</v>
      </c>
      <c r="N271" s="320">
        <v>351</v>
      </c>
      <c r="O271" s="326">
        <v>170</v>
      </c>
      <c r="P271" s="326">
        <v>181</v>
      </c>
      <c r="Q271" s="320">
        <v>-5</v>
      </c>
      <c r="R271" s="326">
        <v>19</v>
      </c>
      <c r="S271" s="327">
        <v>-24</v>
      </c>
      <c r="T271" s="319">
        <v>4</v>
      </c>
      <c r="U271" s="320">
        <v>31</v>
      </c>
      <c r="V271" s="325">
        <v>-27</v>
      </c>
      <c r="W271" s="329">
        <v>17</v>
      </c>
      <c r="X271" s="327">
        <v>6</v>
      </c>
    </row>
    <row r="272" spans="1:24" ht="20.25" customHeight="1" x14ac:dyDescent="0.15">
      <c r="A272" s="295" t="s">
        <v>36</v>
      </c>
      <c r="B272" s="319">
        <v>52</v>
      </c>
      <c r="C272" s="326">
        <v>20</v>
      </c>
      <c r="D272" s="326">
        <v>32</v>
      </c>
      <c r="E272" s="320">
        <v>72</v>
      </c>
      <c r="F272" s="326">
        <v>31</v>
      </c>
      <c r="G272" s="326">
        <v>41</v>
      </c>
      <c r="H272" s="320">
        <v>-20</v>
      </c>
      <c r="I272" s="320">
        <v>-11</v>
      </c>
      <c r="J272" s="327">
        <v>-9</v>
      </c>
      <c r="K272" s="328">
        <v>331</v>
      </c>
      <c r="L272" s="326">
        <v>180</v>
      </c>
      <c r="M272" s="326">
        <v>151</v>
      </c>
      <c r="N272" s="320">
        <v>263</v>
      </c>
      <c r="O272" s="326">
        <v>163</v>
      </c>
      <c r="P272" s="326">
        <v>100</v>
      </c>
      <c r="Q272" s="320">
        <v>68</v>
      </c>
      <c r="R272" s="326">
        <v>17</v>
      </c>
      <c r="S272" s="327">
        <v>51</v>
      </c>
      <c r="T272" s="319">
        <v>48</v>
      </c>
      <c r="U272" s="320">
        <v>6</v>
      </c>
      <c r="V272" s="325">
        <v>42</v>
      </c>
      <c r="W272" s="329">
        <v>28</v>
      </c>
      <c r="X272" s="327">
        <v>9</v>
      </c>
    </row>
    <row r="273" spans="1:24" ht="20.25" customHeight="1" x14ac:dyDescent="0.15">
      <c r="A273" s="295" t="s">
        <v>37</v>
      </c>
      <c r="B273" s="319">
        <v>61</v>
      </c>
      <c r="C273" s="326">
        <v>26</v>
      </c>
      <c r="D273" s="326">
        <v>35</v>
      </c>
      <c r="E273" s="320">
        <v>67</v>
      </c>
      <c r="F273" s="326">
        <v>31</v>
      </c>
      <c r="G273" s="326">
        <v>36</v>
      </c>
      <c r="H273" s="320">
        <v>-6</v>
      </c>
      <c r="I273" s="320">
        <v>-5</v>
      </c>
      <c r="J273" s="330">
        <v>-1</v>
      </c>
      <c r="K273" s="328">
        <v>290</v>
      </c>
      <c r="L273" s="326">
        <v>119</v>
      </c>
      <c r="M273" s="326">
        <v>171</v>
      </c>
      <c r="N273" s="320">
        <v>244</v>
      </c>
      <c r="O273" s="326">
        <v>124</v>
      </c>
      <c r="P273" s="326">
        <v>120</v>
      </c>
      <c r="Q273" s="320">
        <v>46</v>
      </c>
      <c r="R273" s="326">
        <v>-5</v>
      </c>
      <c r="S273" s="327">
        <v>51</v>
      </c>
      <c r="T273" s="319">
        <v>40</v>
      </c>
      <c r="U273" s="320">
        <v>24</v>
      </c>
      <c r="V273" s="325">
        <v>16</v>
      </c>
      <c r="W273" s="329">
        <v>22</v>
      </c>
      <c r="X273" s="327">
        <v>14</v>
      </c>
    </row>
    <row r="274" spans="1:24" ht="20.25" customHeight="1" x14ac:dyDescent="0.15">
      <c r="A274" s="295" t="s">
        <v>38</v>
      </c>
      <c r="B274" s="319">
        <v>67</v>
      </c>
      <c r="C274" s="326">
        <v>30</v>
      </c>
      <c r="D274" s="326">
        <v>37</v>
      </c>
      <c r="E274" s="320">
        <v>49</v>
      </c>
      <c r="F274" s="326">
        <v>17</v>
      </c>
      <c r="G274" s="326">
        <v>32</v>
      </c>
      <c r="H274" s="320">
        <v>18</v>
      </c>
      <c r="I274" s="320">
        <v>13</v>
      </c>
      <c r="J274" s="331">
        <v>5</v>
      </c>
      <c r="K274" s="328">
        <v>308</v>
      </c>
      <c r="L274" s="326">
        <v>160</v>
      </c>
      <c r="M274" s="326">
        <v>148</v>
      </c>
      <c r="N274" s="320">
        <v>255</v>
      </c>
      <c r="O274" s="326">
        <v>156</v>
      </c>
      <c r="P274" s="326">
        <v>99</v>
      </c>
      <c r="Q274" s="320">
        <v>53</v>
      </c>
      <c r="R274" s="326">
        <v>4</v>
      </c>
      <c r="S274" s="327">
        <v>49</v>
      </c>
      <c r="T274" s="319">
        <v>71</v>
      </c>
      <c r="U274" s="320">
        <v>33</v>
      </c>
      <c r="V274" s="325">
        <v>38</v>
      </c>
      <c r="W274" s="329">
        <v>45</v>
      </c>
      <c r="X274" s="327">
        <v>13</v>
      </c>
    </row>
    <row r="275" spans="1:24" ht="20.25" customHeight="1" thickBot="1" x14ac:dyDescent="0.2">
      <c r="A275" s="296" t="s">
        <v>442</v>
      </c>
      <c r="B275" s="319">
        <v>64</v>
      </c>
      <c r="C275" s="332">
        <v>31</v>
      </c>
      <c r="D275" s="332">
        <v>33</v>
      </c>
      <c r="E275" s="320">
        <v>63</v>
      </c>
      <c r="F275" s="332">
        <v>32</v>
      </c>
      <c r="G275" s="332">
        <v>31</v>
      </c>
      <c r="H275" s="320">
        <v>1</v>
      </c>
      <c r="I275" s="320">
        <v>-1</v>
      </c>
      <c r="J275" s="333">
        <v>2</v>
      </c>
      <c r="K275" s="334">
        <v>256</v>
      </c>
      <c r="L275" s="332">
        <v>132</v>
      </c>
      <c r="M275" s="332">
        <v>124</v>
      </c>
      <c r="N275" s="335">
        <v>317</v>
      </c>
      <c r="O275" s="332">
        <v>157</v>
      </c>
      <c r="P275" s="332">
        <v>160</v>
      </c>
      <c r="Q275" s="335">
        <v>-61</v>
      </c>
      <c r="R275" s="336">
        <v>-25</v>
      </c>
      <c r="S275" s="337">
        <v>-36</v>
      </c>
      <c r="T275" s="319">
        <v>-60</v>
      </c>
      <c r="U275" s="320">
        <v>-35</v>
      </c>
      <c r="V275" s="325">
        <v>-25</v>
      </c>
      <c r="W275" s="338">
        <v>34</v>
      </c>
      <c r="X275" s="331">
        <v>6</v>
      </c>
    </row>
    <row r="276" spans="1:24" ht="20.25" customHeight="1" thickBot="1" x14ac:dyDescent="0.2">
      <c r="A276" s="273" t="s">
        <v>40</v>
      </c>
      <c r="B276" s="339">
        <v>778</v>
      </c>
      <c r="C276" s="339">
        <v>386</v>
      </c>
      <c r="D276" s="339">
        <v>392</v>
      </c>
      <c r="E276" s="339">
        <v>785</v>
      </c>
      <c r="F276" s="339">
        <v>387</v>
      </c>
      <c r="G276" s="339">
        <v>398</v>
      </c>
      <c r="H276" s="339">
        <v>-7</v>
      </c>
      <c r="I276" s="339">
        <v>-1</v>
      </c>
      <c r="J276" s="340">
        <v>-6</v>
      </c>
      <c r="K276" s="339">
        <v>4212</v>
      </c>
      <c r="L276" s="339">
        <v>2177</v>
      </c>
      <c r="M276" s="339">
        <v>2035</v>
      </c>
      <c r="N276" s="339">
        <f>SUM(N264:N275)</f>
        <v>3918</v>
      </c>
      <c r="O276" s="339">
        <v>2118</v>
      </c>
      <c r="P276" s="339">
        <v>1800</v>
      </c>
      <c r="Q276" s="339">
        <v>294</v>
      </c>
      <c r="R276" s="339">
        <v>59</v>
      </c>
      <c r="S276" s="340">
        <v>235</v>
      </c>
      <c r="T276" s="339">
        <f>SUM(T264:T275)</f>
        <v>287</v>
      </c>
      <c r="U276" s="339">
        <f>SUM(U264:U275)</f>
        <v>221</v>
      </c>
      <c r="V276" s="340">
        <f>SUM(V264:V275)</f>
        <v>66</v>
      </c>
      <c r="W276" s="339">
        <v>416</v>
      </c>
      <c r="X276" s="341">
        <v>122</v>
      </c>
    </row>
    <row r="277" spans="1:24" ht="20.25" customHeight="1" x14ac:dyDescent="0.15">
      <c r="A277" s="176" t="s">
        <v>443</v>
      </c>
      <c r="C277" s="176" t="s">
        <v>444</v>
      </c>
    </row>
    <row r="279" spans="1:24" ht="14.25" thickBot="1" x14ac:dyDescent="0.2"/>
    <row r="280" spans="1:24" ht="20.25" customHeight="1" x14ac:dyDescent="0.15">
      <c r="A280" s="234"/>
      <c r="B280" s="342" t="s">
        <v>17</v>
      </c>
      <c r="C280" s="343"/>
      <c r="D280" s="343"/>
      <c r="E280" s="343"/>
      <c r="F280" s="343"/>
      <c r="G280" s="343"/>
      <c r="H280" s="343"/>
      <c r="I280" s="343"/>
      <c r="J280" s="344"/>
      <c r="K280" s="342" t="s">
        <v>18</v>
      </c>
      <c r="L280" s="343"/>
      <c r="M280" s="343"/>
      <c r="N280" s="343"/>
      <c r="O280" s="343"/>
      <c r="P280" s="343"/>
      <c r="Q280" s="343"/>
      <c r="R280" s="343"/>
      <c r="S280" s="344"/>
      <c r="T280" s="238" t="s">
        <v>19</v>
      </c>
      <c r="U280" s="239"/>
      <c r="V280" s="304"/>
      <c r="W280" s="305"/>
      <c r="X280" s="240"/>
    </row>
    <row r="281" spans="1:24" ht="20.25" customHeight="1" x14ac:dyDescent="0.15">
      <c r="A281" s="241" t="s">
        <v>20</v>
      </c>
      <c r="B281" s="242" t="s">
        <v>21</v>
      </c>
      <c r="C281" s="243"/>
      <c r="D281" s="243"/>
      <c r="E281" s="243" t="s">
        <v>22</v>
      </c>
      <c r="F281" s="243"/>
      <c r="G281" s="243"/>
      <c r="H281" s="243" t="s">
        <v>43</v>
      </c>
      <c r="I281" s="243"/>
      <c r="J281" s="244"/>
      <c r="K281" s="242" t="s">
        <v>23</v>
      </c>
      <c r="L281" s="243"/>
      <c r="M281" s="243"/>
      <c r="N281" s="243" t="s">
        <v>24</v>
      </c>
      <c r="O281" s="243"/>
      <c r="P281" s="243"/>
      <c r="Q281" s="243" t="s">
        <v>44</v>
      </c>
      <c r="R281" s="243"/>
      <c r="S281" s="244"/>
      <c r="T281" s="245"/>
      <c r="U281" s="246"/>
      <c r="V281" s="306"/>
      <c r="W281" s="179" t="s">
        <v>25</v>
      </c>
      <c r="X281" s="247" t="s">
        <v>26</v>
      </c>
    </row>
    <row r="282" spans="1:24" ht="20.25" customHeight="1" thickBot="1" x14ac:dyDescent="0.2">
      <c r="A282" s="245"/>
      <c r="B282" s="249" t="s">
        <v>4</v>
      </c>
      <c r="C282" s="250" t="s">
        <v>5</v>
      </c>
      <c r="D282" s="250" t="s">
        <v>6</v>
      </c>
      <c r="E282" s="250" t="s">
        <v>4</v>
      </c>
      <c r="F282" s="250" t="s">
        <v>5</v>
      </c>
      <c r="G282" s="250" t="s">
        <v>6</v>
      </c>
      <c r="H282" s="250" t="s">
        <v>4</v>
      </c>
      <c r="I282" s="250" t="s">
        <v>5</v>
      </c>
      <c r="J282" s="251" t="s">
        <v>6</v>
      </c>
      <c r="K282" s="316" t="s">
        <v>4</v>
      </c>
      <c r="L282" s="186" t="s">
        <v>27</v>
      </c>
      <c r="M282" s="186" t="s">
        <v>28</v>
      </c>
      <c r="N282" s="186" t="s">
        <v>4</v>
      </c>
      <c r="O282" s="186" t="s">
        <v>27</v>
      </c>
      <c r="P282" s="186" t="s">
        <v>28</v>
      </c>
      <c r="Q282" s="186" t="s">
        <v>4</v>
      </c>
      <c r="R282" s="186" t="s">
        <v>27</v>
      </c>
      <c r="S282" s="317" t="s">
        <v>28</v>
      </c>
      <c r="T282" s="252" t="s">
        <v>4</v>
      </c>
      <c r="U282" s="253" t="s">
        <v>5</v>
      </c>
      <c r="V282" s="307" t="s">
        <v>6</v>
      </c>
      <c r="W282" s="308"/>
      <c r="X282" s="255"/>
    </row>
    <row r="283" spans="1:24" ht="20.25" customHeight="1" x14ac:dyDescent="0.15">
      <c r="A283" s="318" t="s">
        <v>448</v>
      </c>
      <c r="B283" s="319">
        <f>SUM(C283:D283)</f>
        <v>66</v>
      </c>
      <c r="C283" s="320">
        <v>34</v>
      </c>
      <c r="D283" s="320">
        <v>32</v>
      </c>
      <c r="E283" s="320">
        <f>SUM(F283:G283)</f>
        <v>92</v>
      </c>
      <c r="F283" s="320">
        <v>47</v>
      </c>
      <c r="G283" s="320">
        <v>45</v>
      </c>
      <c r="H283" s="320">
        <f>SUM(I283:J283)</f>
        <v>-26</v>
      </c>
      <c r="I283" s="320">
        <f>C283-F283</f>
        <v>-13</v>
      </c>
      <c r="J283" s="321">
        <f>D283-G283</f>
        <v>-13</v>
      </c>
      <c r="K283" s="345">
        <f>SUM(L283:M283)</f>
        <v>295</v>
      </c>
      <c r="L283" s="323">
        <v>164</v>
      </c>
      <c r="M283" s="324">
        <v>131</v>
      </c>
      <c r="N283" s="323">
        <f>SUM(O283:P283)</f>
        <v>242</v>
      </c>
      <c r="O283" s="323">
        <v>137</v>
      </c>
      <c r="P283" s="323">
        <v>105</v>
      </c>
      <c r="Q283" s="323">
        <f>SUM(R283:S283)</f>
        <v>53</v>
      </c>
      <c r="R283" s="324">
        <f>L283-O283</f>
        <v>27</v>
      </c>
      <c r="S283" s="321">
        <f>M283-P283</f>
        <v>26</v>
      </c>
      <c r="T283" s="319">
        <f>SUM(U283:V283)</f>
        <v>27</v>
      </c>
      <c r="U283" s="320">
        <v>17</v>
      </c>
      <c r="V283" s="321">
        <v>10</v>
      </c>
      <c r="W283" s="319">
        <v>27</v>
      </c>
      <c r="X283" s="325">
        <v>10</v>
      </c>
    </row>
    <row r="284" spans="1:24" ht="20.25" customHeight="1" x14ac:dyDescent="0.15">
      <c r="A284" s="295" t="s">
        <v>29</v>
      </c>
      <c r="B284" s="319">
        <f t="shared" ref="B284:B294" si="68">SUM(C284:D284)</f>
        <v>50</v>
      </c>
      <c r="C284" s="326">
        <v>29</v>
      </c>
      <c r="D284" s="326">
        <v>21</v>
      </c>
      <c r="E284" s="320">
        <f t="shared" ref="E284:E294" si="69">SUM(F284:G284)</f>
        <v>74</v>
      </c>
      <c r="F284" s="326">
        <v>36</v>
      </c>
      <c r="G284" s="326">
        <v>38</v>
      </c>
      <c r="H284" s="320">
        <f t="shared" ref="H284:H294" si="70">SUM(I284:J284)</f>
        <v>-24</v>
      </c>
      <c r="I284" s="320">
        <f t="shared" ref="I284:J294" si="71">C284-F284</f>
        <v>-7</v>
      </c>
      <c r="J284" s="327">
        <f t="shared" si="71"/>
        <v>-17</v>
      </c>
      <c r="K284" s="329">
        <f t="shared" ref="K284:K294" si="72">SUM(L284:M284)</f>
        <v>286</v>
      </c>
      <c r="L284" s="326">
        <v>168</v>
      </c>
      <c r="M284" s="346">
        <v>118</v>
      </c>
      <c r="N284" s="326">
        <f t="shared" ref="N284:N294" si="73">SUM(O284:P284)</f>
        <v>292</v>
      </c>
      <c r="O284" s="326">
        <v>175</v>
      </c>
      <c r="P284" s="326">
        <v>117</v>
      </c>
      <c r="Q284" s="326">
        <f t="shared" ref="Q284:Q294" si="74">SUM(R284:S284)</f>
        <v>-6</v>
      </c>
      <c r="R284" s="346">
        <f t="shared" ref="R284:S294" si="75">L284-O284</f>
        <v>-7</v>
      </c>
      <c r="S284" s="327">
        <f t="shared" si="75"/>
        <v>1</v>
      </c>
      <c r="T284" s="319">
        <f t="shared" ref="T284:T294" si="76">SUM(U284:V284)</f>
        <v>-30</v>
      </c>
      <c r="U284" s="320">
        <v>-37</v>
      </c>
      <c r="V284" s="325">
        <v>7</v>
      </c>
      <c r="W284" s="329">
        <v>55</v>
      </c>
      <c r="X284" s="327">
        <v>3</v>
      </c>
    </row>
    <row r="285" spans="1:24" ht="20.25" customHeight="1" x14ac:dyDescent="0.15">
      <c r="A285" s="295" t="s">
        <v>30</v>
      </c>
      <c r="B285" s="319">
        <f t="shared" si="68"/>
        <v>57</v>
      </c>
      <c r="C285" s="326">
        <v>27</v>
      </c>
      <c r="D285" s="326">
        <v>30</v>
      </c>
      <c r="E285" s="320">
        <f t="shared" si="69"/>
        <v>75</v>
      </c>
      <c r="F285" s="326">
        <v>37</v>
      </c>
      <c r="G285" s="326">
        <v>38</v>
      </c>
      <c r="H285" s="320">
        <f t="shared" si="70"/>
        <v>-18</v>
      </c>
      <c r="I285" s="320">
        <f t="shared" si="71"/>
        <v>-10</v>
      </c>
      <c r="J285" s="327">
        <f t="shared" si="71"/>
        <v>-8</v>
      </c>
      <c r="K285" s="329">
        <f t="shared" si="72"/>
        <v>590</v>
      </c>
      <c r="L285" s="326">
        <v>336</v>
      </c>
      <c r="M285" s="346">
        <v>254</v>
      </c>
      <c r="N285" s="326">
        <f t="shared" si="73"/>
        <v>774</v>
      </c>
      <c r="O285" s="326">
        <v>371</v>
      </c>
      <c r="P285" s="326">
        <v>403</v>
      </c>
      <c r="Q285" s="326">
        <f t="shared" si="74"/>
        <v>-184</v>
      </c>
      <c r="R285" s="346">
        <f t="shared" si="75"/>
        <v>-35</v>
      </c>
      <c r="S285" s="327">
        <f t="shared" si="75"/>
        <v>-149</v>
      </c>
      <c r="T285" s="319">
        <f t="shared" si="76"/>
        <v>-202</v>
      </c>
      <c r="U285" s="320">
        <v>-87</v>
      </c>
      <c r="V285" s="325">
        <v>-115</v>
      </c>
      <c r="W285" s="329">
        <v>23</v>
      </c>
      <c r="X285" s="327">
        <v>17</v>
      </c>
    </row>
    <row r="286" spans="1:24" ht="20.25" customHeight="1" x14ac:dyDescent="0.15">
      <c r="A286" s="295" t="s">
        <v>31</v>
      </c>
      <c r="B286" s="319">
        <f t="shared" si="68"/>
        <v>73</v>
      </c>
      <c r="C286" s="326">
        <v>32</v>
      </c>
      <c r="D286" s="326">
        <v>41</v>
      </c>
      <c r="E286" s="320">
        <f t="shared" si="69"/>
        <v>58</v>
      </c>
      <c r="F286" s="326">
        <v>28</v>
      </c>
      <c r="G286" s="326">
        <v>30</v>
      </c>
      <c r="H286" s="320">
        <f t="shared" si="70"/>
        <v>15</v>
      </c>
      <c r="I286" s="320">
        <f t="shared" si="71"/>
        <v>4</v>
      </c>
      <c r="J286" s="327">
        <f t="shared" si="71"/>
        <v>11</v>
      </c>
      <c r="K286" s="329">
        <f t="shared" si="72"/>
        <v>394</v>
      </c>
      <c r="L286" s="326">
        <v>229</v>
      </c>
      <c r="M286" s="346">
        <v>165</v>
      </c>
      <c r="N286" s="326">
        <f t="shared" si="73"/>
        <v>376</v>
      </c>
      <c r="O286" s="326">
        <v>213</v>
      </c>
      <c r="P286" s="326">
        <v>163</v>
      </c>
      <c r="Q286" s="326">
        <f>SUM(R286:S286)</f>
        <v>18</v>
      </c>
      <c r="R286" s="346">
        <f>L286-O286</f>
        <v>16</v>
      </c>
      <c r="S286" s="327">
        <f t="shared" si="75"/>
        <v>2</v>
      </c>
      <c r="T286" s="319">
        <f>SUM(U286:V286)</f>
        <v>33</v>
      </c>
      <c r="U286" s="320">
        <v>17</v>
      </c>
      <c r="V286" s="325">
        <v>16</v>
      </c>
      <c r="W286" s="329">
        <v>22</v>
      </c>
      <c r="X286" s="327">
        <v>8</v>
      </c>
    </row>
    <row r="287" spans="1:24" ht="20.25" customHeight="1" x14ac:dyDescent="0.15">
      <c r="A287" s="295" t="s">
        <v>32</v>
      </c>
      <c r="B287" s="319">
        <f t="shared" si="68"/>
        <v>62</v>
      </c>
      <c r="C287" s="326">
        <v>29</v>
      </c>
      <c r="D287" s="326">
        <v>33</v>
      </c>
      <c r="E287" s="320">
        <f t="shared" si="69"/>
        <v>51</v>
      </c>
      <c r="F287" s="326">
        <v>26</v>
      </c>
      <c r="G287" s="326">
        <v>25</v>
      </c>
      <c r="H287" s="320">
        <f t="shared" si="70"/>
        <v>11</v>
      </c>
      <c r="I287" s="320">
        <f t="shared" si="71"/>
        <v>3</v>
      </c>
      <c r="J287" s="327">
        <f t="shared" si="71"/>
        <v>8</v>
      </c>
      <c r="K287" s="329">
        <f t="shared" si="72"/>
        <v>203</v>
      </c>
      <c r="L287" s="326">
        <v>139</v>
      </c>
      <c r="M287" s="346">
        <v>64</v>
      </c>
      <c r="N287" s="326">
        <f t="shared" si="73"/>
        <v>267</v>
      </c>
      <c r="O287" s="326">
        <v>142</v>
      </c>
      <c r="P287" s="326">
        <v>125</v>
      </c>
      <c r="Q287" s="326">
        <f t="shared" si="74"/>
        <v>-64</v>
      </c>
      <c r="R287" s="346">
        <f t="shared" si="75"/>
        <v>-3</v>
      </c>
      <c r="S287" s="327">
        <f t="shared" si="75"/>
        <v>-61</v>
      </c>
      <c r="T287" s="319">
        <f t="shared" si="76"/>
        <v>-53</v>
      </c>
      <c r="U287" s="320">
        <v>-46</v>
      </c>
      <c r="V287" s="325">
        <v>-7</v>
      </c>
      <c r="W287" s="329">
        <v>36</v>
      </c>
      <c r="X287" s="327">
        <v>9</v>
      </c>
    </row>
    <row r="288" spans="1:24" ht="20.25" customHeight="1" x14ac:dyDescent="0.15">
      <c r="A288" s="295" t="s">
        <v>33</v>
      </c>
      <c r="B288" s="319">
        <f t="shared" si="68"/>
        <v>58</v>
      </c>
      <c r="C288" s="326">
        <v>33</v>
      </c>
      <c r="D288" s="326">
        <v>25</v>
      </c>
      <c r="E288" s="320">
        <f t="shared" si="69"/>
        <v>64</v>
      </c>
      <c r="F288" s="326">
        <v>33</v>
      </c>
      <c r="G288" s="326">
        <v>31</v>
      </c>
      <c r="H288" s="320">
        <f t="shared" si="70"/>
        <v>-6</v>
      </c>
      <c r="I288" s="320">
        <f t="shared" si="71"/>
        <v>0</v>
      </c>
      <c r="J288" s="327">
        <f t="shared" si="71"/>
        <v>-6</v>
      </c>
      <c r="K288" s="329">
        <f t="shared" si="72"/>
        <v>224</v>
      </c>
      <c r="L288" s="326">
        <v>135</v>
      </c>
      <c r="M288" s="346">
        <v>89</v>
      </c>
      <c r="N288" s="326">
        <f t="shared" si="73"/>
        <v>228</v>
      </c>
      <c r="O288" s="326">
        <v>125</v>
      </c>
      <c r="P288" s="326">
        <v>103</v>
      </c>
      <c r="Q288" s="326">
        <f t="shared" si="74"/>
        <v>-4</v>
      </c>
      <c r="R288" s="346">
        <f t="shared" si="75"/>
        <v>10</v>
      </c>
      <c r="S288" s="327">
        <f t="shared" si="75"/>
        <v>-14</v>
      </c>
      <c r="T288" s="319">
        <f t="shared" si="76"/>
        <v>-10</v>
      </c>
      <c r="U288" s="320">
        <v>-4</v>
      </c>
      <c r="V288" s="325">
        <v>-6</v>
      </c>
      <c r="W288" s="329">
        <v>30</v>
      </c>
      <c r="X288" s="327">
        <v>12</v>
      </c>
    </row>
    <row r="289" spans="1:24" ht="20.25" customHeight="1" x14ac:dyDescent="0.15">
      <c r="A289" s="295" t="s">
        <v>34</v>
      </c>
      <c r="B289" s="319">
        <f t="shared" si="68"/>
        <v>64</v>
      </c>
      <c r="C289" s="326">
        <v>34</v>
      </c>
      <c r="D289" s="326">
        <v>30</v>
      </c>
      <c r="E289" s="320">
        <f t="shared" si="69"/>
        <v>55</v>
      </c>
      <c r="F289" s="326">
        <v>23</v>
      </c>
      <c r="G289" s="326">
        <v>32</v>
      </c>
      <c r="H289" s="320">
        <f t="shared" si="70"/>
        <v>9</v>
      </c>
      <c r="I289" s="320">
        <f t="shared" si="71"/>
        <v>11</v>
      </c>
      <c r="J289" s="327">
        <f t="shared" si="71"/>
        <v>-2</v>
      </c>
      <c r="K289" s="329">
        <f t="shared" si="72"/>
        <v>227</v>
      </c>
      <c r="L289" s="326">
        <v>148</v>
      </c>
      <c r="M289" s="346">
        <v>79</v>
      </c>
      <c r="N289" s="326">
        <f t="shared" si="73"/>
        <v>261</v>
      </c>
      <c r="O289" s="326">
        <v>165</v>
      </c>
      <c r="P289" s="326">
        <v>96</v>
      </c>
      <c r="Q289" s="326">
        <f t="shared" si="74"/>
        <v>-34</v>
      </c>
      <c r="R289" s="346">
        <f t="shared" si="75"/>
        <v>-17</v>
      </c>
      <c r="S289" s="327">
        <f t="shared" si="75"/>
        <v>-17</v>
      </c>
      <c r="T289" s="319">
        <f t="shared" si="76"/>
        <v>-25</v>
      </c>
      <c r="U289" s="320">
        <v>-20</v>
      </c>
      <c r="V289" s="325">
        <v>-5</v>
      </c>
      <c r="W289" s="329">
        <v>22</v>
      </c>
      <c r="X289" s="327">
        <v>15</v>
      </c>
    </row>
    <row r="290" spans="1:24" ht="20.25" customHeight="1" x14ac:dyDescent="0.15">
      <c r="A290" s="295" t="s">
        <v>35</v>
      </c>
      <c r="B290" s="319">
        <f t="shared" si="68"/>
        <v>61</v>
      </c>
      <c r="C290" s="326">
        <v>27</v>
      </c>
      <c r="D290" s="326">
        <v>34</v>
      </c>
      <c r="E290" s="320">
        <f t="shared" si="69"/>
        <v>58</v>
      </c>
      <c r="F290" s="326">
        <v>39</v>
      </c>
      <c r="G290" s="326">
        <v>19</v>
      </c>
      <c r="H290" s="320">
        <f t="shared" si="70"/>
        <v>3</v>
      </c>
      <c r="I290" s="320">
        <f t="shared" si="71"/>
        <v>-12</v>
      </c>
      <c r="J290" s="327">
        <f t="shared" si="71"/>
        <v>15</v>
      </c>
      <c r="K290" s="329">
        <f t="shared" si="72"/>
        <v>258</v>
      </c>
      <c r="L290" s="326">
        <v>166</v>
      </c>
      <c r="M290" s="346">
        <v>92</v>
      </c>
      <c r="N290" s="326">
        <f t="shared" si="73"/>
        <v>248</v>
      </c>
      <c r="O290" s="326">
        <v>131</v>
      </c>
      <c r="P290" s="326">
        <v>117</v>
      </c>
      <c r="Q290" s="326">
        <f t="shared" si="74"/>
        <v>10</v>
      </c>
      <c r="R290" s="346">
        <f t="shared" si="75"/>
        <v>35</v>
      </c>
      <c r="S290" s="327">
        <f t="shared" si="75"/>
        <v>-25</v>
      </c>
      <c r="T290" s="319">
        <f t="shared" si="76"/>
        <v>13</v>
      </c>
      <c r="U290" s="320">
        <v>7</v>
      </c>
      <c r="V290" s="325">
        <v>6</v>
      </c>
      <c r="W290" s="329">
        <v>33</v>
      </c>
      <c r="X290" s="327">
        <v>6</v>
      </c>
    </row>
    <row r="291" spans="1:24" ht="20.25" customHeight="1" x14ac:dyDescent="0.15">
      <c r="A291" s="295" t="s">
        <v>36</v>
      </c>
      <c r="B291" s="319">
        <f t="shared" si="68"/>
        <v>71</v>
      </c>
      <c r="C291" s="326">
        <v>42</v>
      </c>
      <c r="D291" s="326">
        <v>29</v>
      </c>
      <c r="E291" s="320">
        <f t="shared" si="69"/>
        <v>64</v>
      </c>
      <c r="F291" s="326">
        <v>28</v>
      </c>
      <c r="G291" s="326">
        <v>36</v>
      </c>
      <c r="H291" s="320">
        <f t="shared" si="70"/>
        <v>7</v>
      </c>
      <c r="I291" s="320">
        <f t="shared" si="71"/>
        <v>14</v>
      </c>
      <c r="J291" s="327">
        <f t="shared" si="71"/>
        <v>-7</v>
      </c>
      <c r="K291" s="329">
        <f t="shared" si="72"/>
        <v>245</v>
      </c>
      <c r="L291" s="326">
        <v>152</v>
      </c>
      <c r="M291" s="346">
        <v>93</v>
      </c>
      <c r="N291" s="326">
        <f t="shared" si="73"/>
        <v>247</v>
      </c>
      <c r="O291" s="326">
        <v>140</v>
      </c>
      <c r="P291" s="326">
        <v>107</v>
      </c>
      <c r="Q291" s="326">
        <f t="shared" si="74"/>
        <v>-2</v>
      </c>
      <c r="R291" s="346">
        <f t="shared" si="75"/>
        <v>12</v>
      </c>
      <c r="S291" s="327">
        <f t="shared" si="75"/>
        <v>-14</v>
      </c>
      <c r="T291" s="319">
        <f t="shared" si="76"/>
        <v>5</v>
      </c>
      <c r="U291" s="320">
        <v>26</v>
      </c>
      <c r="V291" s="325">
        <v>-21</v>
      </c>
      <c r="W291" s="329">
        <v>31</v>
      </c>
      <c r="X291" s="327">
        <v>7</v>
      </c>
    </row>
    <row r="292" spans="1:24" ht="20.25" customHeight="1" x14ac:dyDescent="0.15">
      <c r="A292" s="295" t="s">
        <v>37</v>
      </c>
      <c r="B292" s="319">
        <f t="shared" si="68"/>
        <v>47</v>
      </c>
      <c r="C292" s="326">
        <v>26</v>
      </c>
      <c r="D292" s="326">
        <v>21</v>
      </c>
      <c r="E292" s="320">
        <f t="shared" si="69"/>
        <v>66</v>
      </c>
      <c r="F292" s="326">
        <v>37</v>
      </c>
      <c r="G292" s="326">
        <v>29</v>
      </c>
      <c r="H292" s="320">
        <f t="shared" si="70"/>
        <v>-19</v>
      </c>
      <c r="I292" s="320">
        <f t="shared" si="71"/>
        <v>-11</v>
      </c>
      <c r="J292" s="327">
        <f t="shared" si="71"/>
        <v>-8</v>
      </c>
      <c r="K292" s="329">
        <f t="shared" si="72"/>
        <v>243</v>
      </c>
      <c r="L292" s="326">
        <v>139</v>
      </c>
      <c r="M292" s="346">
        <v>104</v>
      </c>
      <c r="N292" s="326">
        <f t="shared" si="73"/>
        <v>229</v>
      </c>
      <c r="O292" s="326">
        <v>111</v>
      </c>
      <c r="P292" s="326">
        <v>118</v>
      </c>
      <c r="Q292" s="326">
        <f t="shared" si="74"/>
        <v>14</v>
      </c>
      <c r="R292" s="346">
        <f t="shared" si="75"/>
        <v>28</v>
      </c>
      <c r="S292" s="327">
        <f t="shared" si="75"/>
        <v>-14</v>
      </c>
      <c r="T292" s="319">
        <f t="shared" si="76"/>
        <v>-5</v>
      </c>
      <c r="U292" s="320">
        <v>-9</v>
      </c>
      <c r="V292" s="325">
        <v>4</v>
      </c>
      <c r="W292" s="329">
        <v>24</v>
      </c>
      <c r="X292" s="327">
        <v>6</v>
      </c>
    </row>
    <row r="293" spans="1:24" ht="20.25" customHeight="1" x14ac:dyDescent="0.15">
      <c r="A293" s="295" t="s">
        <v>38</v>
      </c>
      <c r="B293" s="319">
        <f t="shared" si="68"/>
        <v>43</v>
      </c>
      <c r="C293" s="326">
        <v>22</v>
      </c>
      <c r="D293" s="326">
        <v>21</v>
      </c>
      <c r="E293" s="320">
        <f t="shared" si="69"/>
        <v>66</v>
      </c>
      <c r="F293" s="326">
        <v>37</v>
      </c>
      <c r="G293" s="326">
        <v>29</v>
      </c>
      <c r="H293" s="320">
        <f t="shared" si="70"/>
        <v>-23</v>
      </c>
      <c r="I293" s="320">
        <f t="shared" si="71"/>
        <v>-15</v>
      </c>
      <c r="J293" s="327">
        <f t="shared" si="71"/>
        <v>-8</v>
      </c>
      <c r="K293" s="329">
        <f t="shared" si="72"/>
        <v>268</v>
      </c>
      <c r="L293" s="326">
        <v>162</v>
      </c>
      <c r="M293" s="346">
        <v>106</v>
      </c>
      <c r="N293" s="326">
        <f t="shared" si="73"/>
        <v>214</v>
      </c>
      <c r="O293" s="326">
        <v>115</v>
      </c>
      <c r="P293" s="326">
        <v>99</v>
      </c>
      <c r="Q293" s="326">
        <f t="shared" si="74"/>
        <v>54</v>
      </c>
      <c r="R293" s="346">
        <f t="shared" si="75"/>
        <v>47</v>
      </c>
      <c r="S293" s="327">
        <f t="shared" si="75"/>
        <v>7</v>
      </c>
      <c r="T293" s="319">
        <f t="shared" si="76"/>
        <v>31</v>
      </c>
      <c r="U293" s="320">
        <v>5</v>
      </c>
      <c r="V293" s="325">
        <v>26</v>
      </c>
      <c r="W293" s="329">
        <v>43</v>
      </c>
      <c r="X293" s="327">
        <v>13</v>
      </c>
    </row>
    <row r="294" spans="1:24" ht="20.25" customHeight="1" thickBot="1" x14ac:dyDescent="0.2">
      <c r="A294" s="296" t="s">
        <v>442</v>
      </c>
      <c r="B294" s="319">
        <f t="shared" si="68"/>
        <v>61</v>
      </c>
      <c r="C294" s="332">
        <v>32</v>
      </c>
      <c r="D294" s="332">
        <v>29</v>
      </c>
      <c r="E294" s="320">
        <f t="shared" si="69"/>
        <v>75</v>
      </c>
      <c r="F294" s="332">
        <v>40</v>
      </c>
      <c r="G294" s="332">
        <v>35</v>
      </c>
      <c r="H294" s="320">
        <f t="shared" si="70"/>
        <v>-14</v>
      </c>
      <c r="I294" s="320">
        <f t="shared" si="71"/>
        <v>-8</v>
      </c>
      <c r="J294" s="333">
        <f t="shared" si="71"/>
        <v>-6</v>
      </c>
      <c r="K294" s="347">
        <f t="shared" si="72"/>
        <v>276</v>
      </c>
      <c r="L294" s="332">
        <v>144</v>
      </c>
      <c r="M294" s="348">
        <v>132</v>
      </c>
      <c r="N294" s="332">
        <f t="shared" si="73"/>
        <v>281</v>
      </c>
      <c r="O294" s="332">
        <v>158</v>
      </c>
      <c r="P294" s="332">
        <v>123</v>
      </c>
      <c r="Q294" s="332">
        <f t="shared" si="74"/>
        <v>-5</v>
      </c>
      <c r="R294" s="348">
        <f t="shared" si="75"/>
        <v>-14</v>
      </c>
      <c r="S294" s="333">
        <f t="shared" si="75"/>
        <v>9</v>
      </c>
      <c r="T294" s="319">
        <f t="shared" si="76"/>
        <v>-19</v>
      </c>
      <c r="U294" s="320">
        <v>-35</v>
      </c>
      <c r="V294" s="325">
        <v>16</v>
      </c>
      <c r="W294" s="338">
        <v>34</v>
      </c>
      <c r="X294" s="331">
        <v>12</v>
      </c>
    </row>
    <row r="295" spans="1:24" ht="20.25" customHeight="1" thickBot="1" x14ac:dyDescent="0.2">
      <c r="A295" s="273" t="s">
        <v>40</v>
      </c>
      <c r="B295" s="339">
        <f>SUM(B283:B294)</f>
        <v>713</v>
      </c>
      <c r="C295" s="339">
        <f t="shared" ref="C295:J295" si="77">SUM(C283:C294)</f>
        <v>367</v>
      </c>
      <c r="D295" s="339">
        <f t="shared" si="77"/>
        <v>346</v>
      </c>
      <c r="E295" s="339">
        <f t="shared" si="77"/>
        <v>798</v>
      </c>
      <c r="F295" s="339">
        <f t="shared" si="77"/>
        <v>411</v>
      </c>
      <c r="G295" s="339">
        <f t="shared" si="77"/>
        <v>387</v>
      </c>
      <c r="H295" s="339">
        <f t="shared" si="77"/>
        <v>-85</v>
      </c>
      <c r="I295" s="339">
        <f t="shared" si="77"/>
        <v>-44</v>
      </c>
      <c r="J295" s="340">
        <f t="shared" si="77"/>
        <v>-41</v>
      </c>
      <c r="K295" s="339">
        <f t="shared" ref="K295:X295" si="78">SUM(K283:K294)</f>
        <v>3509</v>
      </c>
      <c r="L295" s="339">
        <f t="shared" si="78"/>
        <v>2082</v>
      </c>
      <c r="M295" s="339">
        <f t="shared" si="78"/>
        <v>1427</v>
      </c>
      <c r="N295" s="339">
        <f>SUM(N283:N294)</f>
        <v>3659</v>
      </c>
      <c r="O295" s="339">
        <f t="shared" si="78"/>
        <v>1983</v>
      </c>
      <c r="P295" s="339">
        <f t="shared" si="78"/>
        <v>1676</v>
      </c>
      <c r="Q295" s="339">
        <f>SUM(Q283:Q294)</f>
        <v>-150</v>
      </c>
      <c r="R295" s="339">
        <f t="shared" si="78"/>
        <v>99</v>
      </c>
      <c r="S295" s="349">
        <f t="shared" si="78"/>
        <v>-249</v>
      </c>
      <c r="T295" s="350">
        <f>SUM(T283:T294)</f>
        <v>-235</v>
      </c>
      <c r="U295" s="339">
        <f>SUM(U283:U294)</f>
        <v>-166</v>
      </c>
      <c r="V295" s="339">
        <f t="shared" si="78"/>
        <v>-69</v>
      </c>
      <c r="W295" s="339">
        <f t="shared" si="78"/>
        <v>380</v>
      </c>
      <c r="X295" s="341">
        <f t="shared" si="78"/>
        <v>118</v>
      </c>
    </row>
    <row r="296" spans="1:24" x14ac:dyDescent="0.15">
      <c r="A296" s="176" t="s">
        <v>443</v>
      </c>
      <c r="C296" s="176" t="s">
        <v>444</v>
      </c>
    </row>
    <row r="297" spans="1:24" ht="18" thickBot="1" x14ac:dyDescent="0.25">
      <c r="A297" s="311" t="s">
        <v>89</v>
      </c>
      <c r="B297" s="311"/>
    </row>
    <row r="298" spans="1:24" ht="20.25" customHeight="1" x14ac:dyDescent="0.15">
      <c r="A298" s="234"/>
      <c r="B298" s="342" t="s">
        <v>17</v>
      </c>
      <c r="C298" s="343"/>
      <c r="D298" s="343"/>
      <c r="E298" s="343"/>
      <c r="F298" s="343"/>
      <c r="G298" s="343"/>
      <c r="H298" s="343"/>
      <c r="I298" s="343"/>
      <c r="J298" s="344"/>
      <c r="K298" s="342" t="s">
        <v>18</v>
      </c>
      <c r="L298" s="343"/>
      <c r="M298" s="343"/>
      <c r="N298" s="343"/>
      <c r="O298" s="343"/>
      <c r="P298" s="343"/>
      <c r="Q298" s="343"/>
      <c r="R298" s="343"/>
      <c r="S298" s="344"/>
      <c r="T298" s="238" t="s">
        <v>19</v>
      </c>
      <c r="U298" s="239"/>
      <c r="V298" s="304"/>
      <c r="W298" s="305"/>
      <c r="X298" s="240"/>
    </row>
    <row r="299" spans="1:24" ht="20.25" customHeight="1" x14ac:dyDescent="0.15">
      <c r="A299" s="241" t="s">
        <v>20</v>
      </c>
      <c r="B299" s="242" t="s">
        <v>21</v>
      </c>
      <c r="C299" s="243"/>
      <c r="D299" s="243"/>
      <c r="E299" s="243" t="s">
        <v>22</v>
      </c>
      <c r="F299" s="243"/>
      <c r="G299" s="243"/>
      <c r="H299" s="243" t="s">
        <v>43</v>
      </c>
      <c r="I299" s="243"/>
      <c r="J299" s="244"/>
      <c r="K299" s="242" t="s">
        <v>23</v>
      </c>
      <c r="L299" s="243"/>
      <c r="M299" s="243"/>
      <c r="N299" s="243" t="s">
        <v>24</v>
      </c>
      <c r="O299" s="243"/>
      <c r="P299" s="243"/>
      <c r="Q299" s="243" t="s">
        <v>44</v>
      </c>
      <c r="R299" s="243"/>
      <c r="S299" s="244"/>
      <c r="T299" s="245"/>
      <c r="U299" s="246"/>
      <c r="V299" s="306"/>
      <c r="W299" s="179" t="s">
        <v>25</v>
      </c>
      <c r="X299" s="247" t="s">
        <v>26</v>
      </c>
    </row>
    <row r="300" spans="1:24" ht="20.25" customHeight="1" thickBot="1" x14ac:dyDescent="0.2">
      <c r="A300" s="245"/>
      <c r="B300" s="249" t="s">
        <v>4</v>
      </c>
      <c r="C300" s="250" t="s">
        <v>5</v>
      </c>
      <c r="D300" s="250" t="s">
        <v>6</v>
      </c>
      <c r="E300" s="250" t="s">
        <v>4</v>
      </c>
      <c r="F300" s="250" t="s">
        <v>5</v>
      </c>
      <c r="G300" s="250" t="s">
        <v>6</v>
      </c>
      <c r="H300" s="250" t="s">
        <v>4</v>
      </c>
      <c r="I300" s="250" t="s">
        <v>5</v>
      </c>
      <c r="J300" s="251" t="s">
        <v>6</v>
      </c>
      <c r="K300" s="316" t="s">
        <v>4</v>
      </c>
      <c r="L300" s="186" t="s">
        <v>27</v>
      </c>
      <c r="M300" s="186" t="s">
        <v>28</v>
      </c>
      <c r="N300" s="186" t="s">
        <v>4</v>
      </c>
      <c r="O300" s="186" t="s">
        <v>27</v>
      </c>
      <c r="P300" s="186" t="s">
        <v>28</v>
      </c>
      <c r="Q300" s="186" t="s">
        <v>4</v>
      </c>
      <c r="R300" s="186" t="s">
        <v>27</v>
      </c>
      <c r="S300" s="317" t="s">
        <v>28</v>
      </c>
      <c r="T300" s="252" t="s">
        <v>4</v>
      </c>
      <c r="U300" s="253" t="s">
        <v>5</v>
      </c>
      <c r="V300" s="307" t="s">
        <v>6</v>
      </c>
      <c r="W300" s="308"/>
      <c r="X300" s="255"/>
    </row>
    <row r="301" spans="1:24" ht="20.25" customHeight="1" x14ac:dyDescent="0.15">
      <c r="A301" s="318" t="s">
        <v>455</v>
      </c>
      <c r="B301" s="319">
        <v>43</v>
      </c>
      <c r="C301" s="320">
        <v>23</v>
      </c>
      <c r="D301" s="320">
        <v>20</v>
      </c>
      <c r="E301" s="320">
        <v>73</v>
      </c>
      <c r="F301" s="320">
        <v>38</v>
      </c>
      <c r="G301" s="320">
        <v>35</v>
      </c>
      <c r="H301" s="320">
        <v>-30</v>
      </c>
      <c r="I301" s="320">
        <v>-15</v>
      </c>
      <c r="J301" s="321">
        <v>-15</v>
      </c>
      <c r="K301" s="345">
        <v>296</v>
      </c>
      <c r="L301" s="323">
        <v>161</v>
      </c>
      <c r="M301" s="324">
        <v>135</v>
      </c>
      <c r="N301" s="323">
        <v>299</v>
      </c>
      <c r="O301" s="323">
        <v>123</v>
      </c>
      <c r="P301" s="323">
        <v>176</v>
      </c>
      <c r="Q301" s="323">
        <v>-3</v>
      </c>
      <c r="R301" s="324">
        <v>38</v>
      </c>
      <c r="S301" s="321">
        <v>-41</v>
      </c>
      <c r="T301" s="319">
        <v>-33</v>
      </c>
      <c r="U301" s="320">
        <v>22</v>
      </c>
      <c r="V301" s="321">
        <v>-55</v>
      </c>
      <c r="W301" s="319">
        <v>21</v>
      </c>
      <c r="X301" s="325">
        <v>7</v>
      </c>
    </row>
    <row r="302" spans="1:24" ht="20.25" customHeight="1" x14ac:dyDescent="0.15">
      <c r="A302" s="295" t="s">
        <v>29</v>
      </c>
      <c r="B302" s="319">
        <v>49</v>
      </c>
      <c r="C302" s="326">
        <v>23</v>
      </c>
      <c r="D302" s="326">
        <v>26</v>
      </c>
      <c r="E302" s="320">
        <v>71</v>
      </c>
      <c r="F302" s="326">
        <v>41</v>
      </c>
      <c r="G302" s="326">
        <v>30</v>
      </c>
      <c r="H302" s="320">
        <v>-22</v>
      </c>
      <c r="I302" s="320">
        <v>-18</v>
      </c>
      <c r="J302" s="327">
        <v>-4</v>
      </c>
      <c r="K302" s="329">
        <v>274</v>
      </c>
      <c r="L302" s="326">
        <v>166</v>
      </c>
      <c r="M302" s="346">
        <v>108</v>
      </c>
      <c r="N302" s="326">
        <v>248</v>
      </c>
      <c r="O302" s="326">
        <v>132</v>
      </c>
      <c r="P302" s="326">
        <v>116</v>
      </c>
      <c r="Q302" s="326">
        <v>26</v>
      </c>
      <c r="R302" s="346">
        <v>34</v>
      </c>
      <c r="S302" s="327">
        <v>-8</v>
      </c>
      <c r="T302" s="319">
        <v>4</v>
      </c>
      <c r="U302" s="320">
        <v>1</v>
      </c>
      <c r="V302" s="325">
        <v>3</v>
      </c>
      <c r="W302" s="329">
        <v>31</v>
      </c>
      <c r="X302" s="327">
        <v>4</v>
      </c>
    </row>
    <row r="303" spans="1:24" ht="20.25" customHeight="1" x14ac:dyDescent="0.15">
      <c r="A303" s="295" t="s">
        <v>30</v>
      </c>
      <c r="B303" s="319">
        <v>59</v>
      </c>
      <c r="C303" s="326">
        <v>30</v>
      </c>
      <c r="D303" s="326">
        <v>29</v>
      </c>
      <c r="E303" s="320">
        <v>85</v>
      </c>
      <c r="F303" s="326">
        <v>38</v>
      </c>
      <c r="G303" s="326">
        <v>47</v>
      </c>
      <c r="H303" s="320">
        <v>-26</v>
      </c>
      <c r="I303" s="320">
        <v>-8</v>
      </c>
      <c r="J303" s="327">
        <v>-18</v>
      </c>
      <c r="K303" s="329">
        <v>592</v>
      </c>
      <c r="L303" s="326">
        <v>331</v>
      </c>
      <c r="M303" s="346">
        <v>261</v>
      </c>
      <c r="N303" s="326">
        <v>679</v>
      </c>
      <c r="O303" s="326">
        <v>322</v>
      </c>
      <c r="P303" s="326">
        <v>357</v>
      </c>
      <c r="Q303" s="326">
        <v>-87</v>
      </c>
      <c r="R303" s="346">
        <v>9</v>
      </c>
      <c r="S303" s="327">
        <v>-96</v>
      </c>
      <c r="T303" s="319">
        <v>-113</v>
      </c>
      <c r="U303" s="320">
        <v>-26</v>
      </c>
      <c r="V303" s="325">
        <v>-87</v>
      </c>
      <c r="W303" s="329">
        <v>46</v>
      </c>
      <c r="X303" s="327">
        <v>10</v>
      </c>
    </row>
    <row r="304" spans="1:24" ht="20.25" customHeight="1" x14ac:dyDescent="0.15">
      <c r="A304" s="295" t="s">
        <v>31</v>
      </c>
      <c r="B304" s="319">
        <v>48</v>
      </c>
      <c r="C304" s="326">
        <v>26</v>
      </c>
      <c r="D304" s="326">
        <v>22</v>
      </c>
      <c r="E304" s="320">
        <v>63</v>
      </c>
      <c r="F304" s="326">
        <v>35</v>
      </c>
      <c r="G304" s="326">
        <v>28</v>
      </c>
      <c r="H304" s="320">
        <v>-15</v>
      </c>
      <c r="I304" s="320">
        <v>-9</v>
      </c>
      <c r="J304" s="327">
        <v>-6</v>
      </c>
      <c r="K304" s="329">
        <v>406</v>
      </c>
      <c r="L304" s="326">
        <v>205</v>
      </c>
      <c r="M304" s="346">
        <v>201</v>
      </c>
      <c r="N304" s="326">
        <v>371</v>
      </c>
      <c r="O304" s="326">
        <v>187</v>
      </c>
      <c r="P304" s="326">
        <v>184</v>
      </c>
      <c r="Q304" s="326">
        <v>35</v>
      </c>
      <c r="R304" s="346">
        <v>18</v>
      </c>
      <c r="S304" s="327">
        <v>17</v>
      </c>
      <c r="T304" s="319">
        <v>20</v>
      </c>
      <c r="U304" s="320">
        <v>3</v>
      </c>
      <c r="V304" s="325">
        <v>17</v>
      </c>
      <c r="W304" s="329">
        <v>14</v>
      </c>
      <c r="X304" s="327">
        <v>13</v>
      </c>
    </row>
    <row r="305" spans="1:24" ht="20.25" customHeight="1" x14ac:dyDescent="0.15">
      <c r="A305" s="295" t="s">
        <v>32</v>
      </c>
      <c r="B305" s="319">
        <v>61</v>
      </c>
      <c r="C305" s="326">
        <v>29</v>
      </c>
      <c r="D305" s="326">
        <v>32</v>
      </c>
      <c r="E305" s="320">
        <v>59</v>
      </c>
      <c r="F305" s="326">
        <v>31</v>
      </c>
      <c r="G305" s="326">
        <v>28</v>
      </c>
      <c r="H305" s="320">
        <v>2</v>
      </c>
      <c r="I305" s="320">
        <v>-2</v>
      </c>
      <c r="J305" s="327">
        <v>4</v>
      </c>
      <c r="K305" s="329">
        <v>207</v>
      </c>
      <c r="L305" s="326">
        <v>124</v>
      </c>
      <c r="M305" s="346">
        <v>83</v>
      </c>
      <c r="N305" s="326">
        <v>241</v>
      </c>
      <c r="O305" s="326">
        <v>119</v>
      </c>
      <c r="P305" s="326">
        <v>122</v>
      </c>
      <c r="Q305" s="326">
        <v>-34</v>
      </c>
      <c r="R305" s="346">
        <v>5</v>
      </c>
      <c r="S305" s="327">
        <v>-39</v>
      </c>
      <c r="T305" s="319">
        <v>-32</v>
      </c>
      <c r="U305" s="320">
        <v>-42</v>
      </c>
      <c r="V305" s="325">
        <v>10</v>
      </c>
      <c r="W305" s="329">
        <v>35</v>
      </c>
      <c r="X305" s="327">
        <v>4</v>
      </c>
    </row>
    <row r="306" spans="1:24" ht="20.25" customHeight="1" x14ac:dyDescent="0.15">
      <c r="A306" s="295" t="s">
        <v>33</v>
      </c>
      <c r="B306" s="319">
        <v>59</v>
      </c>
      <c r="C306" s="326">
        <v>39</v>
      </c>
      <c r="D306" s="326">
        <v>20</v>
      </c>
      <c r="E306" s="320">
        <v>71</v>
      </c>
      <c r="F306" s="326">
        <v>42</v>
      </c>
      <c r="G306" s="326">
        <v>29</v>
      </c>
      <c r="H306" s="320">
        <v>-12</v>
      </c>
      <c r="I306" s="320">
        <v>-3</v>
      </c>
      <c r="J306" s="327">
        <v>-9</v>
      </c>
      <c r="K306" s="329">
        <v>224</v>
      </c>
      <c r="L306" s="326">
        <v>151</v>
      </c>
      <c r="M306" s="346">
        <v>73</v>
      </c>
      <c r="N306" s="326">
        <v>262</v>
      </c>
      <c r="O306" s="326">
        <v>143</v>
      </c>
      <c r="P306" s="326">
        <v>119</v>
      </c>
      <c r="Q306" s="326">
        <v>-38</v>
      </c>
      <c r="R306" s="346">
        <v>8</v>
      </c>
      <c r="S306" s="327">
        <v>-46</v>
      </c>
      <c r="T306" s="319">
        <v>-50</v>
      </c>
      <c r="U306" s="320">
        <v>-31</v>
      </c>
      <c r="V306" s="325">
        <v>-19</v>
      </c>
      <c r="W306" s="329">
        <v>26</v>
      </c>
      <c r="X306" s="327">
        <v>11</v>
      </c>
    </row>
    <row r="307" spans="1:24" ht="20.25" customHeight="1" x14ac:dyDescent="0.15">
      <c r="A307" s="295" t="s">
        <v>34</v>
      </c>
      <c r="B307" s="319">
        <v>46</v>
      </c>
      <c r="C307" s="326">
        <v>23</v>
      </c>
      <c r="D307" s="326">
        <v>23</v>
      </c>
      <c r="E307" s="320">
        <v>59</v>
      </c>
      <c r="F307" s="326">
        <v>29</v>
      </c>
      <c r="G307" s="326">
        <v>30</v>
      </c>
      <c r="H307" s="320">
        <v>-13</v>
      </c>
      <c r="I307" s="320">
        <v>-6</v>
      </c>
      <c r="J307" s="327">
        <v>-7</v>
      </c>
      <c r="K307" s="329">
        <v>240</v>
      </c>
      <c r="L307" s="326">
        <v>147</v>
      </c>
      <c r="M307" s="346">
        <v>93</v>
      </c>
      <c r="N307" s="326">
        <v>259</v>
      </c>
      <c r="O307" s="326">
        <v>131</v>
      </c>
      <c r="P307" s="326">
        <v>128</v>
      </c>
      <c r="Q307" s="326">
        <v>-19</v>
      </c>
      <c r="R307" s="346">
        <v>16</v>
      </c>
      <c r="S307" s="327">
        <v>-35</v>
      </c>
      <c r="T307" s="319">
        <v>-32</v>
      </c>
      <c r="U307" s="320">
        <v>-18</v>
      </c>
      <c r="V307" s="325">
        <v>-14</v>
      </c>
      <c r="W307" s="329">
        <v>30</v>
      </c>
      <c r="X307" s="327">
        <v>13</v>
      </c>
    </row>
    <row r="308" spans="1:24" ht="20.25" customHeight="1" x14ac:dyDescent="0.15">
      <c r="A308" s="295" t="s">
        <v>35</v>
      </c>
      <c r="B308" s="319">
        <v>66</v>
      </c>
      <c r="C308" s="326">
        <v>31</v>
      </c>
      <c r="D308" s="326">
        <v>35</v>
      </c>
      <c r="E308" s="320">
        <v>66</v>
      </c>
      <c r="F308" s="326">
        <v>31</v>
      </c>
      <c r="G308" s="326">
        <v>35</v>
      </c>
      <c r="H308" s="320">
        <v>0</v>
      </c>
      <c r="I308" s="320">
        <v>0</v>
      </c>
      <c r="J308" s="327">
        <v>0</v>
      </c>
      <c r="K308" s="329">
        <v>284</v>
      </c>
      <c r="L308" s="326">
        <v>172</v>
      </c>
      <c r="M308" s="346">
        <v>112</v>
      </c>
      <c r="N308" s="326">
        <v>213</v>
      </c>
      <c r="O308" s="326">
        <v>134</v>
      </c>
      <c r="P308" s="326">
        <v>79</v>
      </c>
      <c r="Q308" s="326">
        <v>71</v>
      </c>
      <c r="R308" s="346">
        <v>38</v>
      </c>
      <c r="S308" s="327">
        <v>33</v>
      </c>
      <c r="T308" s="319">
        <v>71</v>
      </c>
      <c r="U308" s="320">
        <v>42</v>
      </c>
      <c r="V308" s="325">
        <v>29</v>
      </c>
      <c r="W308" s="329">
        <v>40</v>
      </c>
      <c r="X308" s="327">
        <v>13</v>
      </c>
    </row>
    <row r="309" spans="1:24" ht="20.25" customHeight="1" x14ac:dyDescent="0.15">
      <c r="A309" s="295" t="s">
        <v>36</v>
      </c>
      <c r="B309" s="319">
        <v>62</v>
      </c>
      <c r="C309" s="326">
        <v>24</v>
      </c>
      <c r="D309" s="326">
        <v>38</v>
      </c>
      <c r="E309" s="320">
        <v>74</v>
      </c>
      <c r="F309" s="326">
        <v>46</v>
      </c>
      <c r="G309" s="326">
        <v>28</v>
      </c>
      <c r="H309" s="320">
        <v>-12</v>
      </c>
      <c r="I309" s="320">
        <v>-22</v>
      </c>
      <c r="J309" s="327">
        <v>10</v>
      </c>
      <c r="K309" s="329">
        <v>268</v>
      </c>
      <c r="L309" s="326">
        <v>162</v>
      </c>
      <c r="M309" s="346">
        <v>106</v>
      </c>
      <c r="N309" s="326">
        <v>243</v>
      </c>
      <c r="O309" s="326">
        <v>121</v>
      </c>
      <c r="P309" s="326">
        <v>122</v>
      </c>
      <c r="Q309" s="326">
        <v>25</v>
      </c>
      <c r="R309" s="346">
        <v>41</v>
      </c>
      <c r="S309" s="327">
        <v>-16</v>
      </c>
      <c r="T309" s="319">
        <v>13</v>
      </c>
      <c r="U309" s="320">
        <v>-15</v>
      </c>
      <c r="V309" s="325">
        <v>28</v>
      </c>
      <c r="W309" s="329">
        <v>24</v>
      </c>
      <c r="X309" s="327">
        <v>7</v>
      </c>
    </row>
    <row r="310" spans="1:24" ht="20.25" customHeight="1" x14ac:dyDescent="0.15">
      <c r="A310" s="295" t="s">
        <v>37</v>
      </c>
      <c r="B310" s="319">
        <v>62</v>
      </c>
      <c r="C310" s="326">
        <v>29</v>
      </c>
      <c r="D310" s="326">
        <v>33</v>
      </c>
      <c r="E310" s="320">
        <v>56</v>
      </c>
      <c r="F310" s="326">
        <v>27</v>
      </c>
      <c r="G310" s="326">
        <v>29</v>
      </c>
      <c r="H310" s="320">
        <v>6</v>
      </c>
      <c r="I310" s="320">
        <v>2</v>
      </c>
      <c r="J310" s="327">
        <v>4</v>
      </c>
      <c r="K310" s="329">
        <v>235</v>
      </c>
      <c r="L310" s="326">
        <v>142</v>
      </c>
      <c r="M310" s="346">
        <v>93</v>
      </c>
      <c r="N310" s="326">
        <v>233</v>
      </c>
      <c r="O310" s="326">
        <v>119</v>
      </c>
      <c r="P310" s="326">
        <v>114</v>
      </c>
      <c r="Q310" s="326">
        <v>2</v>
      </c>
      <c r="R310" s="346">
        <v>23</v>
      </c>
      <c r="S310" s="327">
        <v>-21</v>
      </c>
      <c r="T310" s="319">
        <v>8</v>
      </c>
      <c r="U310" s="320">
        <v>-13</v>
      </c>
      <c r="V310" s="325">
        <v>21</v>
      </c>
      <c r="W310" s="329">
        <v>25</v>
      </c>
      <c r="X310" s="327">
        <v>7</v>
      </c>
    </row>
    <row r="311" spans="1:24" ht="20.25" customHeight="1" x14ac:dyDescent="0.15">
      <c r="A311" s="295" t="s">
        <v>38</v>
      </c>
      <c r="B311" s="319">
        <v>59</v>
      </c>
      <c r="C311" s="326">
        <v>30</v>
      </c>
      <c r="D311" s="326">
        <v>29</v>
      </c>
      <c r="E311" s="320">
        <v>76</v>
      </c>
      <c r="F311" s="326">
        <v>38</v>
      </c>
      <c r="G311" s="326">
        <v>38</v>
      </c>
      <c r="H311" s="320">
        <v>-17</v>
      </c>
      <c r="I311" s="320">
        <v>-8</v>
      </c>
      <c r="J311" s="327">
        <v>-9</v>
      </c>
      <c r="K311" s="329">
        <v>267</v>
      </c>
      <c r="L311" s="326">
        <v>174</v>
      </c>
      <c r="M311" s="346">
        <v>93</v>
      </c>
      <c r="N311" s="326">
        <v>240</v>
      </c>
      <c r="O311" s="326">
        <v>157</v>
      </c>
      <c r="P311" s="326">
        <v>83</v>
      </c>
      <c r="Q311" s="326">
        <v>27</v>
      </c>
      <c r="R311" s="346">
        <v>17</v>
      </c>
      <c r="S311" s="327">
        <v>10</v>
      </c>
      <c r="T311" s="319">
        <v>10</v>
      </c>
      <c r="U311" s="320">
        <v>14</v>
      </c>
      <c r="V311" s="325">
        <v>-4</v>
      </c>
      <c r="W311" s="329">
        <v>57</v>
      </c>
      <c r="X311" s="327">
        <v>11</v>
      </c>
    </row>
    <row r="312" spans="1:24" ht="20.25" customHeight="1" thickBot="1" x14ac:dyDescent="0.2">
      <c r="A312" s="296" t="s">
        <v>442</v>
      </c>
      <c r="B312" s="319">
        <v>60</v>
      </c>
      <c r="C312" s="332">
        <v>31</v>
      </c>
      <c r="D312" s="332">
        <v>29</v>
      </c>
      <c r="E312" s="320">
        <v>66</v>
      </c>
      <c r="F312" s="332">
        <v>32</v>
      </c>
      <c r="G312" s="332">
        <v>34</v>
      </c>
      <c r="H312" s="320">
        <v>-6</v>
      </c>
      <c r="I312" s="320">
        <v>-1</v>
      </c>
      <c r="J312" s="333">
        <v>-5</v>
      </c>
      <c r="K312" s="347">
        <v>248</v>
      </c>
      <c r="L312" s="332">
        <v>151</v>
      </c>
      <c r="M312" s="348">
        <v>97</v>
      </c>
      <c r="N312" s="332">
        <v>267</v>
      </c>
      <c r="O312" s="332">
        <v>141</v>
      </c>
      <c r="P312" s="332">
        <v>126</v>
      </c>
      <c r="Q312" s="332">
        <v>-19</v>
      </c>
      <c r="R312" s="348">
        <v>10</v>
      </c>
      <c r="S312" s="333">
        <v>-29</v>
      </c>
      <c r="T312" s="319">
        <v>-25</v>
      </c>
      <c r="U312" s="320">
        <v>-9</v>
      </c>
      <c r="V312" s="325">
        <v>-16</v>
      </c>
      <c r="W312" s="338">
        <v>25</v>
      </c>
      <c r="X312" s="331">
        <v>17</v>
      </c>
    </row>
    <row r="313" spans="1:24" ht="20.25" customHeight="1" thickBot="1" x14ac:dyDescent="0.2">
      <c r="A313" s="273" t="s">
        <v>40</v>
      </c>
      <c r="B313" s="339">
        <v>674</v>
      </c>
      <c r="C313" s="339">
        <v>338</v>
      </c>
      <c r="D313" s="339">
        <v>336</v>
      </c>
      <c r="E313" s="339">
        <v>819</v>
      </c>
      <c r="F313" s="339">
        <v>428</v>
      </c>
      <c r="G313" s="339">
        <v>391</v>
      </c>
      <c r="H313" s="339">
        <v>-145</v>
      </c>
      <c r="I313" s="339">
        <v>-90</v>
      </c>
      <c r="J313" s="340">
        <v>-55</v>
      </c>
      <c r="K313" s="339">
        <v>3541</v>
      </c>
      <c r="L313" s="339">
        <v>2086</v>
      </c>
      <c r="M313" s="339">
        <v>1455</v>
      </c>
      <c r="N313" s="339">
        <v>3555</v>
      </c>
      <c r="O313" s="339">
        <v>1829</v>
      </c>
      <c r="P313" s="339">
        <v>1726</v>
      </c>
      <c r="Q313" s="339">
        <v>-14</v>
      </c>
      <c r="R313" s="339">
        <v>257</v>
      </c>
      <c r="S313" s="349">
        <v>-271</v>
      </c>
      <c r="T313" s="350">
        <v>-159</v>
      </c>
      <c r="U313" s="339">
        <v>-72</v>
      </c>
      <c r="V313" s="349">
        <v>-87</v>
      </c>
      <c r="W313" s="350">
        <v>374</v>
      </c>
      <c r="X313" s="341">
        <v>117</v>
      </c>
    </row>
    <row r="314" spans="1:24" ht="20.25" customHeight="1" x14ac:dyDescent="0.15">
      <c r="A314" s="176" t="s">
        <v>434</v>
      </c>
      <c r="C314" s="176" t="s">
        <v>444</v>
      </c>
    </row>
    <row r="315" spans="1:24" ht="13.5" customHeight="1" x14ac:dyDescent="0.15">
      <c r="A315" s="232"/>
    </row>
    <row r="316" spans="1:24" ht="13.5" customHeight="1" thickBot="1" x14ac:dyDescent="0.2">
      <c r="A316" s="232"/>
    </row>
    <row r="317" spans="1:24" ht="20.25" customHeight="1" x14ac:dyDescent="0.15">
      <c r="A317" s="234"/>
      <c r="B317" s="342" t="s">
        <v>17</v>
      </c>
      <c r="C317" s="343"/>
      <c r="D317" s="343"/>
      <c r="E317" s="343"/>
      <c r="F317" s="343"/>
      <c r="G317" s="343"/>
      <c r="H317" s="343"/>
      <c r="I317" s="343"/>
      <c r="J317" s="344"/>
      <c r="K317" s="342" t="s">
        <v>18</v>
      </c>
      <c r="L317" s="343"/>
      <c r="M317" s="343"/>
      <c r="N317" s="343"/>
      <c r="O317" s="343"/>
      <c r="P317" s="343"/>
      <c r="Q317" s="343"/>
      <c r="R317" s="343"/>
      <c r="S317" s="344"/>
      <c r="T317" s="238" t="s">
        <v>19</v>
      </c>
      <c r="U317" s="239"/>
      <c r="V317" s="304"/>
      <c r="W317" s="305"/>
      <c r="X317" s="240"/>
    </row>
    <row r="318" spans="1:24" ht="20.25" customHeight="1" x14ac:dyDescent="0.15">
      <c r="A318" s="241" t="s">
        <v>20</v>
      </c>
      <c r="B318" s="242" t="s">
        <v>21</v>
      </c>
      <c r="C318" s="243"/>
      <c r="D318" s="243"/>
      <c r="E318" s="243" t="s">
        <v>22</v>
      </c>
      <c r="F318" s="243"/>
      <c r="G318" s="243"/>
      <c r="H318" s="243" t="s">
        <v>43</v>
      </c>
      <c r="I318" s="243"/>
      <c r="J318" s="244"/>
      <c r="K318" s="242" t="s">
        <v>23</v>
      </c>
      <c r="L318" s="243"/>
      <c r="M318" s="243"/>
      <c r="N318" s="243" t="s">
        <v>24</v>
      </c>
      <c r="O318" s="243"/>
      <c r="P318" s="243"/>
      <c r="Q318" s="243" t="s">
        <v>44</v>
      </c>
      <c r="R318" s="243"/>
      <c r="S318" s="244"/>
      <c r="T318" s="245"/>
      <c r="U318" s="246"/>
      <c r="V318" s="306"/>
      <c r="W318" s="179" t="s">
        <v>25</v>
      </c>
      <c r="X318" s="247" t="s">
        <v>26</v>
      </c>
    </row>
    <row r="319" spans="1:24" ht="20.25" customHeight="1" thickBot="1" x14ac:dyDescent="0.2">
      <c r="A319" s="245"/>
      <c r="B319" s="249" t="s">
        <v>4</v>
      </c>
      <c r="C319" s="250" t="s">
        <v>5</v>
      </c>
      <c r="D319" s="250" t="s">
        <v>6</v>
      </c>
      <c r="E319" s="250" t="s">
        <v>4</v>
      </c>
      <c r="F319" s="250" t="s">
        <v>5</v>
      </c>
      <c r="G319" s="250" t="s">
        <v>6</v>
      </c>
      <c r="H319" s="250" t="s">
        <v>4</v>
      </c>
      <c r="I319" s="250" t="s">
        <v>5</v>
      </c>
      <c r="J319" s="251" t="s">
        <v>6</v>
      </c>
      <c r="K319" s="316" t="s">
        <v>4</v>
      </c>
      <c r="L319" s="186" t="s">
        <v>27</v>
      </c>
      <c r="M319" s="186" t="s">
        <v>28</v>
      </c>
      <c r="N319" s="186" t="s">
        <v>4</v>
      </c>
      <c r="O319" s="186" t="s">
        <v>27</v>
      </c>
      <c r="P319" s="186" t="s">
        <v>28</v>
      </c>
      <c r="Q319" s="186" t="s">
        <v>4</v>
      </c>
      <c r="R319" s="186" t="s">
        <v>27</v>
      </c>
      <c r="S319" s="317" t="s">
        <v>28</v>
      </c>
      <c r="T319" s="252" t="s">
        <v>4</v>
      </c>
      <c r="U319" s="253" t="s">
        <v>5</v>
      </c>
      <c r="V319" s="307" t="s">
        <v>6</v>
      </c>
      <c r="W319" s="308"/>
      <c r="X319" s="255"/>
    </row>
    <row r="320" spans="1:24" ht="20.25" customHeight="1" x14ac:dyDescent="0.15">
      <c r="A320" s="318" t="s">
        <v>487</v>
      </c>
      <c r="B320" s="319">
        <f t="shared" ref="B320:B331" si="79">SUM(C320:D320)</f>
        <v>67</v>
      </c>
      <c r="C320" s="320">
        <v>31</v>
      </c>
      <c r="D320" s="320">
        <v>36</v>
      </c>
      <c r="E320" s="320">
        <f t="shared" ref="E320:E331" si="80">SUM(F320:G320)</f>
        <v>96</v>
      </c>
      <c r="F320" s="320">
        <v>45</v>
      </c>
      <c r="G320" s="320">
        <v>51</v>
      </c>
      <c r="H320" s="320">
        <f t="shared" ref="H320:H331" si="81">SUM(I320:J320)</f>
        <v>-29</v>
      </c>
      <c r="I320" s="320">
        <f t="shared" ref="I320:I331" si="82">C320-F320</f>
        <v>-14</v>
      </c>
      <c r="J320" s="321">
        <f t="shared" ref="J320:J331" si="83">D320-G320</f>
        <v>-15</v>
      </c>
      <c r="K320" s="345">
        <f t="shared" ref="K320:K331" si="84">SUM(L320:M320)</f>
        <v>300</v>
      </c>
      <c r="L320" s="323">
        <v>175</v>
      </c>
      <c r="M320" s="324">
        <v>125</v>
      </c>
      <c r="N320" s="323">
        <f t="shared" ref="N320:N331" si="85">SUM(O320:P320)</f>
        <v>288</v>
      </c>
      <c r="O320" s="323">
        <v>163</v>
      </c>
      <c r="P320" s="323">
        <v>125</v>
      </c>
      <c r="Q320" s="323">
        <f t="shared" ref="Q320:Q331" si="86">SUM(R320:S320)</f>
        <v>12</v>
      </c>
      <c r="R320" s="324">
        <f t="shared" ref="R320:R331" si="87">L320-O320</f>
        <v>12</v>
      </c>
      <c r="S320" s="321">
        <f t="shared" ref="S320:S331" si="88">M320-P320</f>
        <v>0</v>
      </c>
      <c r="T320" s="319">
        <f t="shared" ref="T320:T331" si="89">SUM(U320:V320)</f>
        <v>-17</v>
      </c>
      <c r="U320" s="320">
        <v>-13</v>
      </c>
      <c r="V320" s="321">
        <v>-4</v>
      </c>
      <c r="W320" s="319">
        <v>32</v>
      </c>
      <c r="X320" s="325">
        <v>7</v>
      </c>
    </row>
    <row r="321" spans="1:24" ht="20.25" customHeight="1" x14ac:dyDescent="0.15">
      <c r="A321" s="295" t="s">
        <v>29</v>
      </c>
      <c r="B321" s="319">
        <f t="shared" si="79"/>
        <v>40</v>
      </c>
      <c r="C321" s="326">
        <v>15</v>
      </c>
      <c r="D321" s="326">
        <v>25</v>
      </c>
      <c r="E321" s="320">
        <f t="shared" si="80"/>
        <v>78</v>
      </c>
      <c r="F321" s="326">
        <v>39</v>
      </c>
      <c r="G321" s="326">
        <v>39</v>
      </c>
      <c r="H321" s="320">
        <f t="shared" si="81"/>
        <v>-38</v>
      </c>
      <c r="I321" s="320">
        <f t="shared" si="82"/>
        <v>-24</v>
      </c>
      <c r="J321" s="327">
        <f t="shared" si="83"/>
        <v>-14</v>
      </c>
      <c r="K321" s="329">
        <f t="shared" si="84"/>
        <v>229</v>
      </c>
      <c r="L321" s="326">
        <v>143</v>
      </c>
      <c r="M321" s="346">
        <v>86</v>
      </c>
      <c r="N321" s="326">
        <f t="shared" si="85"/>
        <v>195</v>
      </c>
      <c r="O321" s="326">
        <v>105</v>
      </c>
      <c r="P321" s="326">
        <v>90</v>
      </c>
      <c r="Q321" s="326">
        <f t="shared" si="86"/>
        <v>34</v>
      </c>
      <c r="R321" s="346">
        <f t="shared" si="87"/>
        <v>38</v>
      </c>
      <c r="S321" s="327">
        <f t="shared" si="88"/>
        <v>-4</v>
      </c>
      <c r="T321" s="319">
        <f t="shared" si="89"/>
        <v>-4</v>
      </c>
      <c r="U321" s="320">
        <v>-18</v>
      </c>
      <c r="V321" s="325">
        <v>14</v>
      </c>
      <c r="W321" s="329">
        <v>34</v>
      </c>
      <c r="X321" s="327">
        <v>6</v>
      </c>
    </row>
    <row r="322" spans="1:24" ht="20.25" customHeight="1" x14ac:dyDescent="0.15">
      <c r="A322" s="295" t="s">
        <v>30</v>
      </c>
      <c r="B322" s="319">
        <f t="shared" si="79"/>
        <v>47</v>
      </c>
      <c r="C322" s="326">
        <v>32</v>
      </c>
      <c r="D322" s="326">
        <v>15</v>
      </c>
      <c r="E322" s="320">
        <f t="shared" si="80"/>
        <v>77</v>
      </c>
      <c r="F322" s="326">
        <v>40</v>
      </c>
      <c r="G322" s="326">
        <v>37</v>
      </c>
      <c r="H322" s="320">
        <f t="shared" si="81"/>
        <v>-30</v>
      </c>
      <c r="I322" s="320">
        <f t="shared" si="82"/>
        <v>-8</v>
      </c>
      <c r="J322" s="327">
        <f t="shared" si="83"/>
        <v>-22</v>
      </c>
      <c r="K322" s="329">
        <f t="shared" si="84"/>
        <v>586</v>
      </c>
      <c r="L322" s="326">
        <v>310</v>
      </c>
      <c r="M322" s="346">
        <v>276</v>
      </c>
      <c r="N322" s="326">
        <f t="shared" si="85"/>
        <v>679</v>
      </c>
      <c r="O322" s="326">
        <v>311</v>
      </c>
      <c r="P322" s="326">
        <v>368</v>
      </c>
      <c r="Q322" s="326">
        <f t="shared" si="86"/>
        <v>-93</v>
      </c>
      <c r="R322" s="346">
        <f t="shared" si="87"/>
        <v>-1</v>
      </c>
      <c r="S322" s="327">
        <f t="shared" si="88"/>
        <v>-92</v>
      </c>
      <c r="T322" s="319">
        <f t="shared" si="89"/>
        <v>-123</v>
      </c>
      <c r="U322" s="320">
        <v>-31</v>
      </c>
      <c r="V322" s="325">
        <v>-92</v>
      </c>
      <c r="W322" s="329">
        <v>34</v>
      </c>
      <c r="X322" s="327">
        <v>18</v>
      </c>
    </row>
    <row r="323" spans="1:24" ht="20.25" customHeight="1" x14ac:dyDescent="0.15">
      <c r="A323" s="295" t="s">
        <v>31</v>
      </c>
      <c r="B323" s="319">
        <f t="shared" si="79"/>
        <v>42</v>
      </c>
      <c r="C323" s="326">
        <v>24</v>
      </c>
      <c r="D323" s="326">
        <v>18</v>
      </c>
      <c r="E323" s="320">
        <f t="shared" si="80"/>
        <v>76</v>
      </c>
      <c r="F323" s="326">
        <v>34</v>
      </c>
      <c r="G323" s="326">
        <v>42</v>
      </c>
      <c r="H323" s="320">
        <f t="shared" si="81"/>
        <v>-34</v>
      </c>
      <c r="I323" s="320">
        <f t="shared" si="82"/>
        <v>-10</v>
      </c>
      <c r="J323" s="327">
        <f t="shared" si="83"/>
        <v>-24</v>
      </c>
      <c r="K323" s="329">
        <f t="shared" si="84"/>
        <v>506</v>
      </c>
      <c r="L323" s="326">
        <v>200</v>
      </c>
      <c r="M323" s="346">
        <v>306</v>
      </c>
      <c r="N323" s="326">
        <f t="shared" si="85"/>
        <v>383</v>
      </c>
      <c r="O323" s="326">
        <v>219</v>
      </c>
      <c r="P323" s="326">
        <v>164</v>
      </c>
      <c r="Q323" s="326">
        <f t="shared" si="86"/>
        <v>123</v>
      </c>
      <c r="R323" s="346">
        <f t="shared" si="87"/>
        <v>-19</v>
      </c>
      <c r="S323" s="327">
        <f t="shared" si="88"/>
        <v>142</v>
      </c>
      <c r="T323" s="319">
        <f t="shared" si="89"/>
        <v>89</v>
      </c>
      <c r="U323" s="320">
        <v>79</v>
      </c>
      <c r="V323" s="325">
        <v>10</v>
      </c>
      <c r="W323" s="329">
        <v>15</v>
      </c>
      <c r="X323" s="327">
        <v>14</v>
      </c>
    </row>
    <row r="324" spans="1:24" ht="20.25" customHeight="1" x14ac:dyDescent="0.15">
      <c r="A324" s="295" t="s">
        <v>32</v>
      </c>
      <c r="B324" s="319">
        <f t="shared" si="79"/>
        <v>58</v>
      </c>
      <c r="C324" s="326">
        <v>33</v>
      </c>
      <c r="D324" s="326">
        <v>25</v>
      </c>
      <c r="E324" s="320">
        <f t="shared" si="80"/>
        <v>82</v>
      </c>
      <c r="F324" s="326">
        <v>40</v>
      </c>
      <c r="G324" s="326">
        <v>42</v>
      </c>
      <c r="H324" s="320">
        <f t="shared" si="81"/>
        <v>-24</v>
      </c>
      <c r="I324" s="320">
        <f t="shared" si="82"/>
        <v>-7</v>
      </c>
      <c r="J324" s="327">
        <f t="shared" si="83"/>
        <v>-17</v>
      </c>
      <c r="K324" s="329">
        <f t="shared" si="84"/>
        <v>532</v>
      </c>
      <c r="L324" s="326">
        <v>227</v>
      </c>
      <c r="M324" s="346">
        <v>305</v>
      </c>
      <c r="N324" s="326">
        <f t="shared" si="85"/>
        <v>281</v>
      </c>
      <c r="O324" s="326">
        <v>151</v>
      </c>
      <c r="P324" s="326">
        <v>130</v>
      </c>
      <c r="Q324" s="326">
        <f t="shared" si="86"/>
        <v>251</v>
      </c>
      <c r="R324" s="346">
        <f t="shared" si="87"/>
        <v>76</v>
      </c>
      <c r="S324" s="327">
        <f t="shared" si="88"/>
        <v>175</v>
      </c>
      <c r="T324" s="319">
        <f t="shared" si="89"/>
        <v>227</v>
      </c>
      <c r="U324" s="320">
        <v>105</v>
      </c>
      <c r="V324" s="325">
        <v>122</v>
      </c>
      <c r="W324" s="329">
        <v>23</v>
      </c>
      <c r="X324" s="327">
        <v>11</v>
      </c>
    </row>
    <row r="325" spans="1:24" ht="20.25" customHeight="1" x14ac:dyDescent="0.15">
      <c r="A325" s="295" t="s">
        <v>33</v>
      </c>
      <c r="B325" s="319">
        <f t="shared" si="79"/>
        <v>54</v>
      </c>
      <c r="C325" s="326">
        <v>34</v>
      </c>
      <c r="D325" s="326">
        <v>20</v>
      </c>
      <c r="E325" s="320">
        <f t="shared" si="80"/>
        <v>64</v>
      </c>
      <c r="F325" s="326">
        <v>32</v>
      </c>
      <c r="G325" s="326">
        <v>32</v>
      </c>
      <c r="H325" s="320">
        <f t="shared" si="81"/>
        <v>-10</v>
      </c>
      <c r="I325" s="320">
        <f t="shared" si="82"/>
        <v>2</v>
      </c>
      <c r="J325" s="327">
        <f t="shared" si="83"/>
        <v>-12</v>
      </c>
      <c r="K325" s="329">
        <f t="shared" si="84"/>
        <v>374</v>
      </c>
      <c r="L325" s="326">
        <v>164</v>
      </c>
      <c r="M325" s="346">
        <v>210</v>
      </c>
      <c r="N325" s="326">
        <f t="shared" si="85"/>
        <v>288</v>
      </c>
      <c r="O325" s="326">
        <v>187</v>
      </c>
      <c r="P325" s="326">
        <v>101</v>
      </c>
      <c r="Q325" s="326">
        <f t="shared" si="86"/>
        <v>86</v>
      </c>
      <c r="R325" s="346">
        <f t="shared" si="87"/>
        <v>-23</v>
      </c>
      <c r="S325" s="327">
        <f t="shared" si="88"/>
        <v>109</v>
      </c>
      <c r="T325" s="319">
        <f t="shared" si="89"/>
        <v>76</v>
      </c>
      <c r="U325" s="320">
        <v>41</v>
      </c>
      <c r="V325" s="325">
        <v>35</v>
      </c>
      <c r="W325" s="329">
        <v>25</v>
      </c>
      <c r="X325" s="327">
        <v>18</v>
      </c>
    </row>
    <row r="326" spans="1:24" ht="20.25" customHeight="1" x14ac:dyDescent="0.15">
      <c r="A326" s="295" t="s">
        <v>34</v>
      </c>
      <c r="B326" s="319">
        <f t="shared" si="79"/>
        <v>63</v>
      </c>
      <c r="C326" s="326">
        <v>32</v>
      </c>
      <c r="D326" s="326">
        <v>31</v>
      </c>
      <c r="E326" s="320">
        <f t="shared" si="80"/>
        <v>50</v>
      </c>
      <c r="F326" s="326">
        <v>28</v>
      </c>
      <c r="G326" s="326">
        <v>22</v>
      </c>
      <c r="H326" s="320">
        <f t="shared" si="81"/>
        <v>13</v>
      </c>
      <c r="I326" s="320">
        <f t="shared" si="82"/>
        <v>4</v>
      </c>
      <c r="J326" s="327">
        <f t="shared" si="83"/>
        <v>9</v>
      </c>
      <c r="K326" s="329">
        <f t="shared" si="84"/>
        <v>353</v>
      </c>
      <c r="L326" s="326">
        <v>181</v>
      </c>
      <c r="M326" s="346">
        <v>172</v>
      </c>
      <c r="N326" s="326">
        <f t="shared" si="85"/>
        <v>238</v>
      </c>
      <c r="O326" s="326">
        <v>133</v>
      </c>
      <c r="P326" s="326">
        <v>105</v>
      </c>
      <c r="Q326" s="326">
        <f t="shared" si="86"/>
        <v>115</v>
      </c>
      <c r="R326" s="346">
        <f t="shared" si="87"/>
        <v>48</v>
      </c>
      <c r="S326" s="327">
        <f t="shared" si="88"/>
        <v>67</v>
      </c>
      <c r="T326" s="319">
        <f t="shared" si="89"/>
        <v>128</v>
      </c>
      <c r="U326" s="320">
        <v>78</v>
      </c>
      <c r="V326" s="325">
        <v>50</v>
      </c>
      <c r="W326" s="329">
        <v>37</v>
      </c>
      <c r="X326" s="327">
        <v>7</v>
      </c>
    </row>
    <row r="327" spans="1:24" ht="20.25" customHeight="1" x14ac:dyDescent="0.15">
      <c r="A327" s="295" t="s">
        <v>35</v>
      </c>
      <c r="B327" s="319">
        <f t="shared" si="79"/>
        <v>76</v>
      </c>
      <c r="C327" s="326">
        <v>46</v>
      </c>
      <c r="D327" s="326">
        <v>30</v>
      </c>
      <c r="E327" s="320">
        <f t="shared" si="80"/>
        <v>91</v>
      </c>
      <c r="F327" s="326">
        <v>38</v>
      </c>
      <c r="G327" s="326">
        <v>53</v>
      </c>
      <c r="H327" s="320">
        <f t="shared" si="81"/>
        <v>-15</v>
      </c>
      <c r="I327" s="320">
        <f t="shared" si="82"/>
        <v>8</v>
      </c>
      <c r="J327" s="327">
        <f t="shared" si="83"/>
        <v>-23</v>
      </c>
      <c r="K327" s="329">
        <f t="shared" si="84"/>
        <v>382</v>
      </c>
      <c r="L327" s="326">
        <v>213</v>
      </c>
      <c r="M327" s="346">
        <v>169</v>
      </c>
      <c r="N327" s="326">
        <f t="shared" si="85"/>
        <v>261</v>
      </c>
      <c r="O327" s="326">
        <v>149</v>
      </c>
      <c r="P327" s="326">
        <v>112</v>
      </c>
      <c r="Q327" s="326">
        <f t="shared" si="86"/>
        <v>121</v>
      </c>
      <c r="R327" s="346">
        <f t="shared" si="87"/>
        <v>64</v>
      </c>
      <c r="S327" s="327">
        <f t="shared" si="88"/>
        <v>57</v>
      </c>
      <c r="T327" s="319">
        <f t="shared" si="89"/>
        <v>106</v>
      </c>
      <c r="U327" s="320">
        <v>82</v>
      </c>
      <c r="V327" s="325">
        <v>24</v>
      </c>
      <c r="W327" s="329">
        <v>34</v>
      </c>
      <c r="X327" s="327">
        <v>7</v>
      </c>
    </row>
    <row r="328" spans="1:24" ht="20.25" customHeight="1" x14ac:dyDescent="0.15">
      <c r="A328" s="295" t="s">
        <v>36</v>
      </c>
      <c r="B328" s="319">
        <f t="shared" si="79"/>
        <v>66</v>
      </c>
      <c r="C328" s="326">
        <v>38</v>
      </c>
      <c r="D328" s="326">
        <v>28</v>
      </c>
      <c r="E328" s="320">
        <f t="shared" si="80"/>
        <v>78</v>
      </c>
      <c r="F328" s="326">
        <v>41</v>
      </c>
      <c r="G328" s="326">
        <v>37</v>
      </c>
      <c r="H328" s="320">
        <f t="shared" si="81"/>
        <v>-12</v>
      </c>
      <c r="I328" s="320">
        <f t="shared" si="82"/>
        <v>-3</v>
      </c>
      <c r="J328" s="327">
        <f t="shared" si="83"/>
        <v>-9</v>
      </c>
      <c r="K328" s="329">
        <f t="shared" si="84"/>
        <v>319</v>
      </c>
      <c r="L328" s="326">
        <v>158</v>
      </c>
      <c r="M328" s="346">
        <v>161</v>
      </c>
      <c r="N328" s="326">
        <f t="shared" si="85"/>
        <v>301</v>
      </c>
      <c r="O328" s="326">
        <v>170</v>
      </c>
      <c r="P328" s="326">
        <v>131</v>
      </c>
      <c r="Q328" s="326">
        <f t="shared" si="86"/>
        <v>18</v>
      </c>
      <c r="R328" s="346">
        <f t="shared" si="87"/>
        <v>-12</v>
      </c>
      <c r="S328" s="327">
        <f t="shared" si="88"/>
        <v>30</v>
      </c>
      <c r="T328" s="319">
        <f t="shared" si="89"/>
        <v>6</v>
      </c>
      <c r="U328" s="320">
        <v>-10</v>
      </c>
      <c r="V328" s="325">
        <v>16</v>
      </c>
      <c r="W328" s="329">
        <v>26</v>
      </c>
      <c r="X328" s="327">
        <v>8</v>
      </c>
    </row>
    <row r="329" spans="1:24" ht="20.25" customHeight="1" x14ac:dyDescent="0.15">
      <c r="A329" s="295" t="s">
        <v>37</v>
      </c>
      <c r="B329" s="319">
        <f t="shared" si="79"/>
        <v>49</v>
      </c>
      <c r="C329" s="326">
        <v>25</v>
      </c>
      <c r="D329" s="326">
        <v>24</v>
      </c>
      <c r="E329" s="320">
        <f t="shared" si="80"/>
        <v>65</v>
      </c>
      <c r="F329" s="326">
        <v>30</v>
      </c>
      <c r="G329" s="326">
        <v>35</v>
      </c>
      <c r="H329" s="320">
        <f t="shared" si="81"/>
        <v>-16</v>
      </c>
      <c r="I329" s="320">
        <f t="shared" si="82"/>
        <v>-5</v>
      </c>
      <c r="J329" s="327">
        <f t="shared" si="83"/>
        <v>-11</v>
      </c>
      <c r="K329" s="329">
        <f t="shared" si="84"/>
        <v>298</v>
      </c>
      <c r="L329" s="326">
        <v>148</v>
      </c>
      <c r="M329" s="346">
        <v>150</v>
      </c>
      <c r="N329" s="326">
        <f t="shared" si="85"/>
        <v>318</v>
      </c>
      <c r="O329" s="326">
        <v>168</v>
      </c>
      <c r="P329" s="326">
        <v>150</v>
      </c>
      <c r="Q329" s="326">
        <f t="shared" si="86"/>
        <v>-20</v>
      </c>
      <c r="R329" s="346">
        <f t="shared" si="87"/>
        <v>-20</v>
      </c>
      <c r="S329" s="327">
        <f t="shared" si="88"/>
        <v>0</v>
      </c>
      <c r="T329" s="319">
        <f t="shared" si="89"/>
        <v>-36</v>
      </c>
      <c r="U329" s="320">
        <v>-12</v>
      </c>
      <c r="V329" s="325">
        <v>-24</v>
      </c>
      <c r="W329" s="329">
        <v>29</v>
      </c>
      <c r="X329" s="327">
        <v>9</v>
      </c>
    </row>
    <row r="330" spans="1:24" ht="20.25" customHeight="1" x14ac:dyDescent="0.15">
      <c r="A330" s="295" t="s">
        <v>38</v>
      </c>
      <c r="B330" s="319">
        <f t="shared" si="79"/>
        <v>52</v>
      </c>
      <c r="C330" s="326">
        <v>25</v>
      </c>
      <c r="D330" s="326">
        <v>27</v>
      </c>
      <c r="E330" s="320">
        <f t="shared" si="80"/>
        <v>67</v>
      </c>
      <c r="F330" s="326">
        <v>39</v>
      </c>
      <c r="G330" s="326">
        <v>28</v>
      </c>
      <c r="H330" s="320">
        <f t="shared" si="81"/>
        <v>-15</v>
      </c>
      <c r="I330" s="320">
        <f t="shared" si="82"/>
        <v>-14</v>
      </c>
      <c r="J330" s="327">
        <f t="shared" si="83"/>
        <v>-1</v>
      </c>
      <c r="K330" s="329">
        <f t="shared" si="84"/>
        <v>306</v>
      </c>
      <c r="L330" s="326">
        <v>175</v>
      </c>
      <c r="M330" s="346">
        <v>131</v>
      </c>
      <c r="N330" s="326">
        <f t="shared" si="85"/>
        <v>255</v>
      </c>
      <c r="O330" s="326">
        <v>151</v>
      </c>
      <c r="P330" s="326">
        <v>104</v>
      </c>
      <c r="Q330" s="326">
        <f t="shared" si="86"/>
        <v>51</v>
      </c>
      <c r="R330" s="346">
        <f t="shared" si="87"/>
        <v>24</v>
      </c>
      <c r="S330" s="327">
        <f t="shared" si="88"/>
        <v>27</v>
      </c>
      <c r="T330" s="319">
        <f t="shared" si="89"/>
        <v>36</v>
      </c>
      <c r="U330" s="320">
        <v>13</v>
      </c>
      <c r="V330" s="325">
        <v>23</v>
      </c>
      <c r="W330" s="329">
        <v>59</v>
      </c>
      <c r="X330" s="327">
        <v>6</v>
      </c>
    </row>
    <row r="331" spans="1:24" ht="20.25" customHeight="1" thickBot="1" x14ac:dyDescent="0.2">
      <c r="A331" s="296" t="s">
        <v>442</v>
      </c>
      <c r="B331" s="319">
        <f t="shared" si="79"/>
        <v>56</v>
      </c>
      <c r="C331" s="332">
        <v>27</v>
      </c>
      <c r="D331" s="332">
        <v>29</v>
      </c>
      <c r="E331" s="320">
        <f t="shared" si="80"/>
        <v>82</v>
      </c>
      <c r="F331" s="332">
        <v>41</v>
      </c>
      <c r="G331" s="332">
        <v>41</v>
      </c>
      <c r="H331" s="320">
        <f t="shared" si="81"/>
        <v>-26</v>
      </c>
      <c r="I331" s="320">
        <f t="shared" si="82"/>
        <v>-14</v>
      </c>
      <c r="J331" s="333">
        <f t="shared" si="83"/>
        <v>-12</v>
      </c>
      <c r="K331" s="347">
        <f t="shared" si="84"/>
        <v>268</v>
      </c>
      <c r="L331" s="332">
        <v>128</v>
      </c>
      <c r="M331" s="348">
        <v>140</v>
      </c>
      <c r="N331" s="332">
        <f t="shared" si="85"/>
        <v>295</v>
      </c>
      <c r="O331" s="332">
        <v>138</v>
      </c>
      <c r="P331" s="332">
        <v>157</v>
      </c>
      <c r="Q331" s="332">
        <f t="shared" si="86"/>
        <v>-27</v>
      </c>
      <c r="R331" s="348">
        <f t="shared" si="87"/>
        <v>-10</v>
      </c>
      <c r="S331" s="333">
        <f t="shared" si="88"/>
        <v>-17</v>
      </c>
      <c r="T331" s="319">
        <f t="shared" si="89"/>
        <v>-53</v>
      </c>
      <c r="U331" s="320">
        <v>-42</v>
      </c>
      <c r="V331" s="325">
        <v>-11</v>
      </c>
      <c r="W331" s="338">
        <v>26</v>
      </c>
      <c r="X331" s="331">
        <v>17</v>
      </c>
    </row>
    <row r="332" spans="1:24" ht="20.25" customHeight="1" thickBot="1" x14ac:dyDescent="0.2">
      <c r="A332" s="273" t="s">
        <v>40</v>
      </c>
      <c r="B332" s="339">
        <f t="shared" ref="B332:X332" si="90">SUM(B320:B331)</f>
        <v>670</v>
      </c>
      <c r="C332" s="339">
        <f t="shared" si="90"/>
        <v>362</v>
      </c>
      <c r="D332" s="339">
        <f t="shared" si="90"/>
        <v>308</v>
      </c>
      <c r="E332" s="339">
        <f t="shared" si="90"/>
        <v>906</v>
      </c>
      <c r="F332" s="339">
        <f t="shared" si="90"/>
        <v>447</v>
      </c>
      <c r="G332" s="339">
        <f t="shared" si="90"/>
        <v>459</v>
      </c>
      <c r="H332" s="339">
        <f t="shared" si="90"/>
        <v>-236</v>
      </c>
      <c r="I332" s="339">
        <f t="shared" si="90"/>
        <v>-85</v>
      </c>
      <c r="J332" s="340">
        <f t="shared" si="90"/>
        <v>-151</v>
      </c>
      <c r="K332" s="339">
        <f t="shared" si="90"/>
        <v>4453</v>
      </c>
      <c r="L332" s="339">
        <f t="shared" si="90"/>
        <v>2222</v>
      </c>
      <c r="M332" s="339">
        <f t="shared" si="90"/>
        <v>2231</v>
      </c>
      <c r="N332" s="339">
        <f t="shared" si="90"/>
        <v>3782</v>
      </c>
      <c r="O332" s="339">
        <f t="shared" si="90"/>
        <v>2045</v>
      </c>
      <c r="P332" s="339">
        <f t="shared" si="90"/>
        <v>1737</v>
      </c>
      <c r="Q332" s="339">
        <f t="shared" si="90"/>
        <v>671</v>
      </c>
      <c r="R332" s="339">
        <f t="shared" si="90"/>
        <v>177</v>
      </c>
      <c r="S332" s="349">
        <f t="shared" si="90"/>
        <v>494</v>
      </c>
      <c r="T332" s="350">
        <f t="shared" si="90"/>
        <v>435</v>
      </c>
      <c r="U332" s="339">
        <f t="shared" si="90"/>
        <v>272</v>
      </c>
      <c r="V332" s="339">
        <f t="shared" si="90"/>
        <v>163</v>
      </c>
      <c r="W332" s="339">
        <f t="shared" si="90"/>
        <v>374</v>
      </c>
      <c r="X332" s="341">
        <f t="shared" si="90"/>
        <v>128</v>
      </c>
    </row>
    <row r="333" spans="1:24" x14ac:dyDescent="0.15">
      <c r="A333" s="176" t="s">
        <v>443</v>
      </c>
      <c r="C333" s="176" t="s">
        <v>444</v>
      </c>
    </row>
    <row r="334" spans="1:24" ht="13.5" customHeight="1" x14ac:dyDescent="0.15">
      <c r="A334" s="232"/>
    </row>
    <row r="335" spans="1:24" ht="18" thickBot="1" x14ac:dyDescent="0.25">
      <c r="A335" s="311" t="s">
        <v>89</v>
      </c>
      <c r="B335" s="311"/>
    </row>
    <row r="336" spans="1:24" ht="20.25" customHeight="1" x14ac:dyDescent="0.15">
      <c r="A336" s="234"/>
      <c r="B336" s="342" t="s">
        <v>17</v>
      </c>
      <c r="C336" s="343"/>
      <c r="D336" s="343"/>
      <c r="E336" s="343"/>
      <c r="F336" s="343"/>
      <c r="G336" s="343"/>
      <c r="H336" s="343"/>
      <c r="I336" s="343"/>
      <c r="J336" s="344"/>
      <c r="K336" s="342" t="s">
        <v>18</v>
      </c>
      <c r="L336" s="343"/>
      <c r="M336" s="343"/>
      <c r="N336" s="343"/>
      <c r="O336" s="343"/>
      <c r="P336" s="343"/>
      <c r="Q336" s="343"/>
      <c r="R336" s="343"/>
      <c r="S336" s="344"/>
      <c r="T336" s="238" t="s">
        <v>19</v>
      </c>
      <c r="U336" s="239"/>
      <c r="V336" s="304"/>
      <c r="W336" s="305"/>
      <c r="X336" s="240"/>
    </row>
    <row r="337" spans="1:24" ht="20.25" customHeight="1" x14ac:dyDescent="0.15">
      <c r="A337" s="241" t="s">
        <v>20</v>
      </c>
      <c r="B337" s="242" t="s">
        <v>21</v>
      </c>
      <c r="C337" s="243"/>
      <c r="D337" s="243"/>
      <c r="E337" s="243" t="s">
        <v>22</v>
      </c>
      <c r="F337" s="243"/>
      <c r="G337" s="243"/>
      <c r="H337" s="243" t="s">
        <v>43</v>
      </c>
      <c r="I337" s="243"/>
      <c r="J337" s="244"/>
      <c r="K337" s="242" t="s">
        <v>23</v>
      </c>
      <c r="L337" s="243"/>
      <c r="M337" s="243"/>
      <c r="N337" s="243" t="s">
        <v>24</v>
      </c>
      <c r="O337" s="243"/>
      <c r="P337" s="243"/>
      <c r="Q337" s="243" t="s">
        <v>44</v>
      </c>
      <c r="R337" s="243"/>
      <c r="S337" s="244"/>
      <c r="T337" s="245"/>
      <c r="U337" s="246"/>
      <c r="V337" s="306"/>
      <c r="W337" s="179" t="s">
        <v>25</v>
      </c>
      <c r="X337" s="247" t="s">
        <v>26</v>
      </c>
    </row>
    <row r="338" spans="1:24" ht="20.25" customHeight="1" thickBot="1" x14ac:dyDescent="0.2">
      <c r="A338" s="245"/>
      <c r="B338" s="249" t="s">
        <v>4</v>
      </c>
      <c r="C338" s="250" t="s">
        <v>5</v>
      </c>
      <c r="D338" s="250" t="s">
        <v>6</v>
      </c>
      <c r="E338" s="250" t="s">
        <v>4</v>
      </c>
      <c r="F338" s="250" t="s">
        <v>5</v>
      </c>
      <c r="G338" s="250" t="s">
        <v>6</v>
      </c>
      <c r="H338" s="250" t="s">
        <v>4</v>
      </c>
      <c r="I338" s="250" t="s">
        <v>5</v>
      </c>
      <c r="J338" s="251" t="s">
        <v>6</v>
      </c>
      <c r="K338" s="316" t="s">
        <v>4</v>
      </c>
      <c r="L338" s="186" t="s">
        <v>27</v>
      </c>
      <c r="M338" s="186" t="s">
        <v>28</v>
      </c>
      <c r="N338" s="186" t="s">
        <v>4</v>
      </c>
      <c r="O338" s="186" t="s">
        <v>27</v>
      </c>
      <c r="P338" s="186" t="s">
        <v>28</v>
      </c>
      <c r="Q338" s="186" t="s">
        <v>4</v>
      </c>
      <c r="R338" s="186" t="s">
        <v>27</v>
      </c>
      <c r="S338" s="317" t="s">
        <v>28</v>
      </c>
      <c r="T338" s="252" t="s">
        <v>4</v>
      </c>
      <c r="U338" s="253" t="s">
        <v>5</v>
      </c>
      <c r="V338" s="307" t="s">
        <v>6</v>
      </c>
      <c r="W338" s="308"/>
      <c r="X338" s="255"/>
    </row>
    <row r="339" spans="1:24" ht="20.25" customHeight="1" x14ac:dyDescent="0.15">
      <c r="A339" s="318" t="s">
        <v>505</v>
      </c>
      <c r="B339" s="319">
        <f t="shared" ref="B339:B350" si="91">SUM(C339:D339)</f>
        <v>64</v>
      </c>
      <c r="C339" s="320">
        <v>26</v>
      </c>
      <c r="D339" s="320">
        <v>38</v>
      </c>
      <c r="E339" s="320">
        <f t="shared" ref="E339:E350" si="92">SUM(F339:G339)</f>
        <v>120</v>
      </c>
      <c r="F339" s="320">
        <v>59</v>
      </c>
      <c r="G339" s="320">
        <v>61</v>
      </c>
      <c r="H339" s="320">
        <f t="shared" ref="H339:H350" si="93">SUM(I339:J339)</f>
        <v>-56</v>
      </c>
      <c r="I339" s="320">
        <f t="shared" ref="I339:I350" si="94">C339-F339</f>
        <v>-33</v>
      </c>
      <c r="J339" s="321">
        <f t="shared" ref="J339:J350" si="95">D339-G339</f>
        <v>-23</v>
      </c>
      <c r="K339" s="345">
        <f t="shared" ref="K339:K350" si="96">SUM(L339:M339)</f>
        <v>302</v>
      </c>
      <c r="L339" s="323">
        <v>157</v>
      </c>
      <c r="M339" s="324">
        <v>145</v>
      </c>
      <c r="N339" s="323">
        <f t="shared" ref="N339:N350" si="97">SUM(O339:P339)</f>
        <v>277</v>
      </c>
      <c r="O339" s="323">
        <v>155</v>
      </c>
      <c r="P339" s="323">
        <v>122</v>
      </c>
      <c r="Q339" s="323">
        <f t="shared" ref="Q339:Q350" si="98">SUM(R339:S339)</f>
        <v>25</v>
      </c>
      <c r="R339" s="324">
        <f t="shared" ref="R339:R350" si="99">L339-O339</f>
        <v>2</v>
      </c>
      <c r="S339" s="321">
        <f t="shared" ref="S339:S350" si="100">M339-P339</f>
        <v>23</v>
      </c>
      <c r="T339" s="319">
        <f t="shared" ref="T339:T350" si="101">SUM(U339:V339)</f>
        <v>-31</v>
      </c>
      <c r="U339" s="320">
        <v>-23</v>
      </c>
      <c r="V339" s="321">
        <v>-8</v>
      </c>
      <c r="W339" s="319">
        <v>33</v>
      </c>
      <c r="X339" s="325">
        <v>10</v>
      </c>
    </row>
    <row r="340" spans="1:24" ht="20.25" customHeight="1" x14ac:dyDescent="0.15">
      <c r="A340" s="295" t="s">
        <v>29</v>
      </c>
      <c r="B340" s="319">
        <f t="shared" si="91"/>
        <v>56</v>
      </c>
      <c r="C340" s="326">
        <v>30</v>
      </c>
      <c r="D340" s="326">
        <v>26</v>
      </c>
      <c r="E340" s="320">
        <f t="shared" si="92"/>
        <v>83</v>
      </c>
      <c r="F340" s="326">
        <v>38</v>
      </c>
      <c r="G340" s="326">
        <v>45</v>
      </c>
      <c r="H340" s="320">
        <f t="shared" si="93"/>
        <v>-27</v>
      </c>
      <c r="I340" s="320">
        <f t="shared" si="94"/>
        <v>-8</v>
      </c>
      <c r="J340" s="327">
        <f t="shared" si="95"/>
        <v>-19</v>
      </c>
      <c r="K340" s="329">
        <f t="shared" si="96"/>
        <v>275</v>
      </c>
      <c r="L340" s="326">
        <v>144</v>
      </c>
      <c r="M340" s="346">
        <v>131</v>
      </c>
      <c r="N340" s="326">
        <f t="shared" si="97"/>
        <v>274</v>
      </c>
      <c r="O340" s="326">
        <v>124</v>
      </c>
      <c r="P340" s="326">
        <v>150</v>
      </c>
      <c r="Q340" s="326">
        <f t="shared" si="98"/>
        <v>1</v>
      </c>
      <c r="R340" s="346">
        <f t="shared" si="99"/>
        <v>20</v>
      </c>
      <c r="S340" s="327">
        <f t="shared" si="100"/>
        <v>-19</v>
      </c>
      <c r="T340" s="319">
        <f t="shared" si="101"/>
        <v>-26</v>
      </c>
      <c r="U340" s="320">
        <v>-11</v>
      </c>
      <c r="V340" s="327">
        <v>-15</v>
      </c>
      <c r="W340" s="329">
        <v>28</v>
      </c>
      <c r="X340" s="327">
        <v>7</v>
      </c>
    </row>
    <row r="341" spans="1:24" ht="20.25" customHeight="1" x14ac:dyDescent="0.15">
      <c r="A341" s="295" t="s">
        <v>30</v>
      </c>
      <c r="B341" s="319">
        <f t="shared" si="91"/>
        <v>53</v>
      </c>
      <c r="C341" s="326">
        <v>28</v>
      </c>
      <c r="D341" s="326">
        <v>25</v>
      </c>
      <c r="E341" s="320">
        <f t="shared" si="92"/>
        <v>70</v>
      </c>
      <c r="F341" s="326">
        <v>41</v>
      </c>
      <c r="G341" s="326">
        <v>29</v>
      </c>
      <c r="H341" s="320">
        <f t="shared" si="93"/>
        <v>-17</v>
      </c>
      <c r="I341" s="320">
        <f t="shared" si="94"/>
        <v>-13</v>
      </c>
      <c r="J341" s="327">
        <f t="shared" si="95"/>
        <v>-4</v>
      </c>
      <c r="K341" s="329">
        <f t="shared" si="96"/>
        <v>524</v>
      </c>
      <c r="L341" s="326">
        <v>247</v>
      </c>
      <c r="M341" s="346">
        <v>277</v>
      </c>
      <c r="N341" s="326">
        <f t="shared" si="97"/>
        <v>734</v>
      </c>
      <c r="O341" s="326">
        <v>325</v>
      </c>
      <c r="P341" s="326">
        <v>409</v>
      </c>
      <c r="Q341" s="326">
        <f t="shared" si="98"/>
        <v>-210</v>
      </c>
      <c r="R341" s="346">
        <f t="shared" si="99"/>
        <v>-78</v>
      </c>
      <c r="S341" s="327">
        <f t="shared" si="100"/>
        <v>-132</v>
      </c>
      <c r="T341" s="319">
        <f t="shared" si="101"/>
        <v>-227</v>
      </c>
      <c r="U341" s="320">
        <v>-84</v>
      </c>
      <c r="V341" s="327">
        <v>-143</v>
      </c>
      <c r="W341" s="329">
        <v>40</v>
      </c>
      <c r="X341" s="327">
        <v>17</v>
      </c>
    </row>
    <row r="342" spans="1:24" ht="20.25" customHeight="1" x14ac:dyDescent="0.15">
      <c r="A342" s="295" t="s">
        <v>31</v>
      </c>
      <c r="B342" s="319">
        <f t="shared" si="91"/>
        <v>58</v>
      </c>
      <c r="C342" s="326">
        <v>30</v>
      </c>
      <c r="D342" s="326">
        <v>28</v>
      </c>
      <c r="E342" s="320">
        <f t="shared" si="92"/>
        <v>75</v>
      </c>
      <c r="F342" s="326">
        <v>41</v>
      </c>
      <c r="G342" s="326">
        <v>34</v>
      </c>
      <c r="H342" s="320">
        <f t="shared" si="93"/>
        <v>-17</v>
      </c>
      <c r="I342" s="320">
        <f t="shared" si="94"/>
        <v>-11</v>
      </c>
      <c r="J342" s="327">
        <f t="shared" si="95"/>
        <v>-6</v>
      </c>
      <c r="K342" s="329">
        <f t="shared" si="96"/>
        <v>473</v>
      </c>
      <c r="L342" s="326">
        <v>210</v>
      </c>
      <c r="M342" s="346">
        <v>263</v>
      </c>
      <c r="N342" s="326">
        <f t="shared" si="97"/>
        <v>366</v>
      </c>
      <c r="O342" s="326">
        <v>169</v>
      </c>
      <c r="P342" s="326">
        <v>197</v>
      </c>
      <c r="Q342" s="326">
        <f t="shared" si="98"/>
        <v>107</v>
      </c>
      <c r="R342" s="346">
        <f t="shared" si="99"/>
        <v>41</v>
      </c>
      <c r="S342" s="327">
        <f t="shared" si="100"/>
        <v>66</v>
      </c>
      <c r="T342" s="319">
        <f t="shared" si="101"/>
        <v>90</v>
      </c>
      <c r="U342" s="320">
        <v>54</v>
      </c>
      <c r="V342" s="327">
        <v>36</v>
      </c>
      <c r="W342" s="329">
        <v>28</v>
      </c>
      <c r="X342" s="327">
        <v>11</v>
      </c>
    </row>
    <row r="343" spans="1:24" ht="20.25" customHeight="1" x14ac:dyDescent="0.15">
      <c r="A343" s="295" t="s">
        <v>32</v>
      </c>
      <c r="B343" s="319">
        <f t="shared" si="91"/>
        <v>54</v>
      </c>
      <c r="C343" s="326">
        <v>28</v>
      </c>
      <c r="D343" s="326">
        <v>26</v>
      </c>
      <c r="E343" s="320">
        <f t="shared" si="92"/>
        <v>88</v>
      </c>
      <c r="F343" s="326">
        <v>46</v>
      </c>
      <c r="G343" s="326">
        <v>42</v>
      </c>
      <c r="H343" s="320">
        <f t="shared" si="93"/>
        <v>-34</v>
      </c>
      <c r="I343" s="320">
        <f t="shared" si="94"/>
        <v>-18</v>
      </c>
      <c r="J343" s="327">
        <f t="shared" si="95"/>
        <v>-16</v>
      </c>
      <c r="K343" s="329">
        <f t="shared" si="96"/>
        <v>341</v>
      </c>
      <c r="L343" s="326">
        <v>163</v>
      </c>
      <c r="M343" s="346">
        <v>178</v>
      </c>
      <c r="N343" s="326">
        <f t="shared" si="97"/>
        <v>285</v>
      </c>
      <c r="O343" s="326">
        <v>138</v>
      </c>
      <c r="P343" s="326">
        <v>147</v>
      </c>
      <c r="Q343" s="326">
        <f t="shared" si="98"/>
        <v>56</v>
      </c>
      <c r="R343" s="346">
        <f t="shared" si="99"/>
        <v>25</v>
      </c>
      <c r="S343" s="327">
        <f t="shared" si="100"/>
        <v>31</v>
      </c>
      <c r="T343" s="319">
        <f t="shared" si="101"/>
        <v>22</v>
      </c>
      <c r="U343" s="320">
        <v>12</v>
      </c>
      <c r="V343" s="327">
        <v>10</v>
      </c>
      <c r="W343" s="329">
        <v>36</v>
      </c>
      <c r="X343" s="327">
        <v>9</v>
      </c>
    </row>
    <row r="344" spans="1:24" ht="20.25" customHeight="1" x14ac:dyDescent="0.15">
      <c r="A344" s="295" t="s">
        <v>33</v>
      </c>
      <c r="B344" s="319">
        <f t="shared" si="91"/>
        <v>50</v>
      </c>
      <c r="C344" s="326">
        <v>22</v>
      </c>
      <c r="D344" s="326">
        <v>28</v>
      </c>
      <c r="E344" s="320">
        <f t="shared" si="92"/>
        <v>61</v>
      </c>
      <c r="F344" s="326">
        <v>41</v>
      </c>
      <c r="G344" s="326">
        <v>20</v>
      </c>
      <c r="H344" s="320">
        <f t="shared" si="93"/>
        <v>-11</v>
      </c>
      <c r="I344" s="320">
        <f t="shared" si="94"/>
        <v>-19</v>
      </c>
      <c r="J344" s="327">
        <f t="shared" si="95"/>
        <v>8</v>
      </c>
      <c r="K344" s="329">
        <f t="shared" si="96"/>
        <v>342</v>
      </c>
      <c r="L344" s="326">
        <v>164</v>
      </c>
      <c r="M344" s="346">
        <v>178</v>
      </c>
      <c r="N344" s="326">
        <f t="shared" si="97"/>
        <v>298</v>
      </c>
      <c r="O344" s="326">
        <v>166</v>
      </c>
      <c r="P344" s="326">
        <v>132</v>
      </c>
      <c r="Q344" s="326">
        <f t="shared" si="98"/>
        <v>44</v>
      </c>
      <c r="R344" s="346">
        <f t="shared" si="99"/>
        <v>-2</v>
      </c>
      <c r="S344" s="327">
        <f t="shared" si="100"/>
        <v>46</v>
      </c>
      <c r="T344" s="319">
        <f t="shared" si="101"/>
        <v>33</v>
      </c>
      <c r="U344" s="320">
        <v>-3</v>
      </c>
      <c r="V344" s="327">
        <v>36</v>
      </c>
      <c r="W344" s="329">
        <v>28</v>
      </c>
      <c r="X344" s="327">
        <v>7</v>
      </c>
    </row>
    <row r="345" spans="1:24" ht="20.25" customHeight="1" x14ac:dyDescent="0.15">
      <c r="A345" s="295" t="s">
        <v>34</v>
      </c>
      <c r="B345" s="319">
        <f t="shared" si="91"/>
        <v>40</v>
      </c>
      <c r="C345" s="326">
        <v>26</v>
      </c>
      <c r="D345" s="326">
        <v>14</v>
      </c>
      <c r="E345" s="320">
        <f t="shared" si="92"/>
        <v>68</v>
      </c>
      <c r="F345" s="326">
        <v>32</v>
      </c>
      <c r="G345" s="326">
        <v>36</v>
      </c>
      <c r="H345" s="320">
        <f t="shared" si="93"/>
        <v>-28</v>
      </c>
      <c r="I345" s="320">
        <f t="shared" si="94"/>
        <v>-6</v>
      </c>
      <c r="J345" s="327">
        <f t="shared" si="95"/>
        <v>-22</v>
      </c>
      <c r="K345" s="329">
        <f t="shared" si="96"/>
        <v>282</v>
      </c>
      <c r="L345" s="326">
        <v>143</v>
      </c>
      <c r="M345" s="346">
        <v>139</v>
      </c>
      <c r="N345" s="326">
        <f t="shared" si="97"/>
        <v>273</v>
      </c>
      <c r="O345" s="326">
        <v>158</v>
      </c>
      <c r="P345" s="326">
        <v>115</v>
      </c>
      <c r="Q345" s="326">
        <f t="shared" si="98"/>
        <v>9</v>
      </c>
      <c r="R345" s="346">
        <f t="shared" si="99"/>
        <v>-15</v>
      </c>
      <c r="S345" s="327">
        <f t="shared" si="100"/>
        <v>24</v>
      </c>
      <c r="T345" s="319">
        <f t="shared" si="101"/>
        <v>-19</v>
      </c>
      <c r="U345" s="320">
        <v>17</v>
      </c>
      <c r="V345" s="327">
        <v>-36</v>
      </c>
      <c r="W345" s="329">
        <v>24</v>
      </c>
      <c r="X345" s="327">
        <v>11</v>
      </c>
    </row>
    <row r="346" spans="1:24" ht="20.25" customHeight="1" x14ac:dyDescent="0.15">
      <c r="A346" s="295" t="s">
        <v>35</v>
      </c>
      <c r="B346" s="319">
        <f t="shared" si="91"/>
        <v>60</v>
      </c>
      <c r="C346" s="326">
        <v>32</v>
      </c>
      <c r="D346" s="326">
        <v>28</v>
      </c>
      <c r="E346" s="320">
        <f t="shared" si="92"/>
        <v>82</v>
      </c>
      <c r="F346" s="326">
        <v>47</v>
      </c>
      <c r="G346" s="326">
        <v>35</v>
      </c>
      <c r="H346" s="320">
        <f t="shared" si="93"/>
        <v>-22</v>
      </c>
      <c r="I346" s="320">
        <f t="shared" si="94"/>
        <v>-15</v>
      </c>
      <c r="J346" s="327">
        <f t="shared" si="95"/>
        <v>-7</v>
      </c>
      <c r="K346" s="329">
        <f t="shared" si="96"/>
        <v>290</v>
      </c>
      <c r="L346" s="326">
        <v>163</v>
      </c>
      <c r="M346" s="346">
        <v>127</v>
      </c>
      <c r="N346" s="326">
        <f t="shared" si="97"/>
        <v>304</v>
      </c>
      <c r="O346" s="326">
        <v>175</v>
      </c>
      <c r="P346" s="326">
        <v>129</v>
      </c>
      <c r="Q346" s="326">
        <f t="shared" si="98"/>
        <v>-14</v>
      </c>
      <c r="R346" s="346">
        <f t="shared" si="99"/>
        <v>-12</v>
      </c>
      <c r="S346" s="327">
        <f t="shared" si="100"/>
        <v>-2</v>
      </c>
      <c r="T346" s="319">
        <f t="shared" si="101"/>
        <v>-36</v>
      </c>
      <c r="U346" s="320">
        <v>-23</v>
      </c>
      <c r="V346" s="327">
        <v>-13</v>
      </c>
      <c r="W346" s="329">
        <v>42</v>
      </c>
      <c r="X346" s="327">
        <v>6</v>
      </c>
    </row>
    <row r="347" spans="1:24" ht="20.25" customHeight="1" x14ac:dyDescent="0.15">
      <c r="A347" s="295" t="s">
        <v>36</v>
      </c>
      <c r="B347" s="319">
        <f t="shared" si="91"/>
        <v>63</v>
      </c>
      <c r="C347" s="326">
        <v>31</v>
      </c>
      <c r="D347" s="326">
        <v>32</v>
      </c>
      <c r="E347" s="320">
        <f t="shared" si="92"/>
        <v>69</v>
      </c>
      <c r="F347" s="326">
        <v>32</v>
      </c>
      <c r="G347" s="326">
        <v>37</v>
      </c>
      <c r="H347" s="320">
        <f t="shared" si="93"/>
        <v>-6</v>
      </c>
      <c r="I347" s="320">
        <f t="shared" si="94"/>
        <v>-1</v>
      </c>
      <c r="J347" s="327">
        <f t="shared" si="95"/>
        <v>-5</v>
      </c>
      <c r="K347" s="329">
        <f t="shared" si="96"/>
        <v>280</v>
      </c>
      <c r="L347" s="326">
        <v>150</v>
      </c>
      <c r="M347" s="346">
        <v>130</v>
      </c>
      <c r="N347" s="326">
        <f t="shared" si="97"/>
        <v>273</v>
      </c>
      <c r="O347" s="326">
        <v>149</v>
      </c>
      <c r="P347" s="326">
        <v>124</v>
      </c>
      <c r="Q347" s="326">
        <f t="shared" si="98"/>
        <v>7</v>
      </c>
      <c r="R347" s="346">
        <f t="shared" si="99"/>
        <v>1</v>
      </c>
      <c r="S347" s="327">
        <f t="shared" si="100"/>
        <v>6</v>
      </c>
      <c r="T347" s="319">
        <f t="shared" si="101"/>
        <v>1</v>
      </c>
      <c r="U347" s="320">
        <v>2</v>
      </c>
      <c r="V347" s="327">
        <v>-1</v>
      </c>
      <c r="W347" s="329">
        <v>25</v>
      </c>
      <c r="X347" s="327">
        <v>13</v>
      </c>
    </row>
    <row r="348" spans="1:24" ht="20.25" customHeight="1" x14ac:dyDescent="0.15">
      <c r="A348" s="295" t="s">
        <v>37</v>
      </c>
      <c r="B348" s="319">
        <f t="shared" si="91"/>
        <v>50</v>
      </c>
      <c r="C348" s="326">
        <v>31</v>
      </c>
      <c r="D348" s="326">
        <v>19</v>
      </c>
      <c r="E348" s="320">
        <f t="shared" si="92"/>
        <v>85</v>
      </c>
      <c r="F348" s="326">
        <v>42</v>
      </c>
      <c r="G348" s="326">
        <v>43</v>
      </c>
      <c r="H348" s="320">
        <f t="shared" si="93"/>
        <v>-35</v>
      </c>
      <c r="I348" s="320">
        <f t="shared" si="94"/>
        <v>-11</v>
      </c>
      <c r="J348" s="327">
        <f t="shared" si="95"/>
        <v>-24</v>
      </c>
      <c r="K348" s="329">
        <f t="shared" si="96"/>
        <v>344</v>
      </c>
      <c r="L348" s="326">
        <v>163</v>
      </c>
      <c r="M348" s="346">
        <v>181</v>
      </c>
      <c r="N348" s="326">
        <f t="shared" si="97"/>
        <v>250</v>
      </c>
      <c r="O348" s="326">
        <v>119</v>
      </c>
      <c r="P348" s="326">
        <v>131</v>
      </c>
      <c r="Q348" s="326">
        <f t="shared" si="98"/>
        <v>94</v>
      </c>
      <c r="R348" s="346">
        <f t="shared" si="99"/>
        <v>44</v>
      </c>
      <c r="S348" s="327">
        <f t="shared" si="100"/>
        <v>50</v>
      </c>
      <c r="T348" s="319">
        <f t="shared" si="101"/>
        <v>59</v>
      </c>
      <c r="U348" s="320">
        <v>17</v>
      </c>
      <c r="V348" s="327">
        <v>42</v>
      </c>
      <c r="W348" s="329">
        <v>25</v>
      </c>
      <c r="X348" s="327">
        <v>7</v>
      </c>
    </row>
    <row r="349" spans="1:24" ht="20.25" customHeight="1" x14ac:dyDescent="0.15">
      <c r="A349" s="295" t="s">
        <v>38</v>
      </c>
      <c r="B349" s="319">
        <f t="shared" si="91"/>
        <v>59</v>
      </c>
      <c r="C349" s="326">
        <v>26</v>
      </c>
      <c r="D349" s="326">
        <v>33</v>
      </c>
      <c r="E349" s="320">
        <f t="shared" si="92"/>
        <v>71</v>
      </c>
      <c r="F349" s="326">
        <v>30</v>
      </c>
      <c r="G349" s="326">
        <v>41</v>
      </c>
      <c r="H349" s="320">
        <f t="shared" si="93"/>
        <v>-12</v>
      </c>
      <c r="I349" s="320">
        <f t="shared" si="94"/>
        <v>-4</v>
      </c>
      <c r="J349" s="327">
        <f t="shared" si="95"/>
        <v>-8</v>
      </c>
      <c r="K349" s="329">
        <f t="shared" si="96"/>
        <v>331</v>
      </c>
      <c r="L349" s="326">
        <v>146</v>
      </c>
      <c r="M349" s="346">
        <v>185</v>
      </c>
      <c r="N349" s="326">
        <f t="shared" si="97"/>
        <v>257</v>
      </c>
      <c r="O349" s="326">
        <v>148</v>
      </c>
      <c r="P349" s="326">
        <v>109</v>
      </c>
      <c r="Q349" s="326">
        <f t="shared" si="98"/>
        <v>74</v>
      </c>
      <c r="R349" s="346">
        <f t="shared" si="99"/>
        <v>-2</v>
      </c>
      <c r="S349" s="327">
        <f t="shared" si="100"/>
        <v>76</v>
      </c>
      <c r="T349" s="319">
        <f t="shared" si="101"/>
        <v>62</v>
      </c>
      <c r="U349" s="320">
        <v>51</v>
      </c>
      <c r="V349" s="327">
        <v>11</v>
      </c>
      <c r="W349" s="329">
        <v>28</v>
      </c>
      <c r="X349" s="327">
        <v>8</v>
      </c>
    </row>
    <row r="350" spans="1:24" ht="20.25" customHeight="1" thickBot="1" x14ac:dyDescent="0.2">
      <c r="A350" s="296" t="s">
        <v>442</v>
      </c>
      <c r="B350" s="319">
        <f t="shared" si="91"/>
        <v>63</v>
      </c>
      <c r="C350" s="332">
        <v>32</v>
      </c>
      <c r="D350" s="332">
        <v>31</v>
      </c>
      <c r="E350" s="320">
        <f t="shared" si="92"/>
        <v>97</v>
      </c>
      <c r="F350" s="332">
        <v>54</v>
      </c>
      <c r="G350" s="332">
        <v>43</v>
      </c>
      <c r="H350" s="320">
        <f t="shared" si="93"/>
        <v>-34</v>
      </c>
      <c r="I350" s="320">
        <f t="shared" si="94"/>
        <v>-22</v>
      </c>
      <c r="J350" s="333">
        <f t="shared" si="95"/>
        <v>-12</v>
      </c>
      <c r="K350" s="347">
        <f t="shared" si="96"/>
        <v>246</v>
      </c>
      <c r="L350" s="332">
        <v>119</v>
      </c>
      <c r="M350" s="348">
        <v>127</v>
      </c>
      <c r="N350" s="332">
        <f t="shared" si="97"/>
        <v>273</v>
      </c>
      <c r="O350" s="332">
        <v>137</v>
      </c>
      <c r="P350" s="332">
        <v>136</v>
      </c>
      <c r="Q350" s="332">
        <f t="shared" si="98"/>
        <v>-27</v>
      </c>
      <c r="R350" s="348">
        <f t="shared" si="99"/>
        <v>-18</v>
      </c>
      <c r="S350" s="333">
        <f t="shared" si="100"/>
        <v>-9</v>
      </c>
      <c r="T350" s="319">
        <f t="shared" si="101"/>
        <v>-61</v>
      </c>
      <c r="U350" s="320">
        <v>-19</v>
      </c>
      <c r="V350" s="333">
        <v>-42</v>
      </c>
      <c r="W350" s="338">
        <v>27</v>
      </c>
      <c r="X350" s="331">
        <v>10</v>
      </c>
    </row>
    <row r="351" spans="1:24" ht="20.25" customHeight="1" thickBot="1" x14ac:dyDescent="0.2">
      <c r="A351" s="273" t="s">
        <v>40</v>
      </c>
      <c r="B351" s="339">
        <f t="shared" ref="B351:X351" si="102">SUM(B339:B350)</f>
        <v>670</v>
      </c>
      <c r="C351" s="339">
        <f t="shared" si="102"/>
        <v>342</v>
      </c>
      <c r="D351" s="339">
        <f t="shared" si="102"/>
        <v>328</v>
      </c>
      <c r="E351" s="339">
        <f t="shared" si="102"/>
        <v>969</v>
      </c>
      <c r="F351" s="339">
        <f t="shared" si="102"/>
        <v>503</v>
      </c>
      <c r="G351" s="339">
        <f t="shared" si="102"/>
        <v>466</v>
      </c>
      <c r="H351" s="339">
        <f t="shared" si="102"/>
        <v>-299</v>
      </c>
      <c r="I351" s="339">
        <f t="shared" si="102"/>
        <v>-161</v>
      </c>
      <c r="J351" s="340">
        <f t="shared" si="102"/>
        <v>-138</v>
      </c>
      <c r="K351" s="339">
        <f t="shared" si="102"/>
        <v>4030</v>
      </c>
      <c r="L351" s="339">
        <f t="shared" si="102"/>
        <v>1969</v>
      </c>
      <c r="M351" s="339">
        <f t="shared" si="102"/>
        <v>2061</v>
      </c>
      <c r="N351" s="339">
        <f t="shared" si="102"/>
        <v>3864</v>
      </c>
      <c r="O351" s="339">
        <f t="shared" si="102"/>
        <v>1963</v>
      </c>
      <c r="P351" s="339">
        <f t="shared" si="102"/>
        <v>1901</v>
      </c>
      <c r="Q351" s="339">
        <f t="shared" si="102"/>
        <v>166</v>
      </c>
      <c r="R351" s="339">
        <f t="shared" si="102"/>
        <v>6</v>
      </c>
      <c r="S351" s="349">
        <f t="shared" si="102"/>
        <v>160</v>
      </c>
      <c r="T351" s="350">
        <f t="shared" si="102"/>
        <v>-133</v>
      </c>
      <c r="U351" s="339">
        <f t="shared" si="102"/>
        <v>-10</v>
      </c>
      <c r="V351" s="339">
        <f t="shared" si="102"/>
        <v>-123</v>
      </c>
      <c r="W351" s="339">
        <f t="shared" si="102"/>
        <v>364</v>
      </c>
      <c r="X351" s="341">
        <f t="shared" si="102"/>
        <v>116</v>
      </c>
    </row>
    <row r="352" spans="1:24" x14ac:dyDescent="0.15">
      <c r="A352" s="176" t="s">
        <v>434</v>
      </c>
      <c r="C352" s="176" t="s">
        <v>444</v>
      </c>
    </row>
    <row r="353" spans="1:24" ht="13.5" customHeight="1" x14ac:dyDescent="0.15">
      <c r="A353" s="232"/>
    </row>
    <row r="354" spans="1:24" ht="13.5" customHeight="1" thickBot="1" x14ac:dyDescent="0.2">
      <c r="A354" s="232"/>
    </row>
    <row r="355" spans="1:24" ht="20.25" customHeight="1" x14ac:dyDescent="0.15">
      <c r="A355" s="234"/>
      <c r="B355" s="342" t="s">
        <v>17</v>
      </c>
      <c r="C355" s="343"/>
      <c r="D355" s="343"/>
      <c r="E355" s="343"/>
      <c r="F355" s="343"/>
      <c r="G355" s="343"/>
      <c r="H355" s="343"/>
      <c r="I355" s="343"/>
      <c r="J355" s="344"/>
      <c r="K355" s="342" t="s">
        <v>18</v>
      </c>
      <c r="L355" s="343"/>
      <c r="M355" s="343"/>
      <c r="N355" s="343"/>
      <c r="O355" s="343"/>
      <c r="P355" s="343"/>
      <c r="Q355" s="343"/>
      <c r="R355" s="343"/>
      <c r="S355" s="344"/>
      <c r="T355" s="238" t="s">
        <v>19</v>
      </c>
      <c r="U355" s="239"/>
      <c r="V355" s="304"/>
      <c r="W355" s="305"/>
      <c r="X355" s="240"/>
    </row>
    <row r="356" spans="1:24" ht="20.25" customHeight="1" x14ac:dyDescent="0.15">
      <c r="A356" s="241" t="s">
        <v>20</v>
      </c>
      <c r="B356" s="242" t="s">
        <v>21</v>
      </c>
      <c r="C356" s="243"/>
      <c r="D356" s="243"/>
      <c r="E356" s="243" t="s">
        <v>22</v>
      </c>
      <c r="F356" s="243"/>
      <c r="G356" s="243"/>
      <c r="H356" s="243" t="s">
        <v>43</v>
      </c>
      <c r="I356" s="243"/>
      <c r="J356" s="244"/>
      <c r="K356" s="242" t="s">
        <v>23</v>
      </c>
      <c r="L356" s="243"/>
      <c r="M356" s="243"/>
      <c r="N356" s="243" t="s">
        <v>24</v>
      </c>
      <c r="O356" s="243"/>
      <c r="P356" s="243"/>
      <c r="Q356" s="243" t="s">
        <v>44</v>
      </c>
      <c r="R356" s="243"/>
      <c r="S356" s="244"/>
      <c r="T356" s="245"/>
      <c r="U356" s="246"/>
      <c r="V356" s="306"/>
      <c r="W356" s="179" t="s">
        <v>25</v>
      </c>
      <c r="X356" s="247" t="s">
        <v>26</v>
      </c>
    </row>
    <row r="357" spans="1:24" ht="20.25" customHeight="1" thickBot="1" x14ac:dyDescent="0.2">
      <c r="A357" s="245"/>
      <c r="B357" s="249" t="s">
        <v>4</v>
      </c>
      <c r="C357" s="250" t="s">
        <v>5</v>
      </c>
      <c r="D357" s="250" t="s">
        <v>6</v>
      </c>
      <c r="E357" s="250" t="s">
        <v>4</v>
      </c>
      <c r="F357" s="250" t="s">
        <v>5</v>
      </c>
      <c r="G357" s="250" t="s">
        <v>6</v>
      </c>
      <c r="H357" s="250" t="s">
        <v>4</v>
      </c>
      <c r="I357" s="250" t="s">
        <v>5</v>
      </c>
      <c r="J357" s="251" t="s">
        <v>6</v>
      </c>
      <c r="K357" s="316" t="s">
        <v>4</v>
      </c>
      <c r="L357" s="186" t="s">
        <v>27</v>
      </c>
      <c r="M357" s="186" t="s">
        <v>28</v>
      </c>
      <c r="N357" s="186" t="s">
        <v>4</v>
      </c>
      <c r="O357" s="186" t="s">
        <v>27</v>
      </c>
      <c r="P357" s="186" t="s">
        <v>28</v>
      </c>
      <c r="Q357" s="186" t="s">
        <v>4</v>
      </c>
      <c r="R357" s="186" t="s">
        <v>27</v>
      </c>
      <c r="S357" s="317" t="s">
        <v>28</v>
      </c>
      <c r="T357" s="252" t="s">
        <v>4</v>
      </c>
      <c r="U357" s="253" t="s">
        <v>5</v>
      </c>
      <c r="V357" s="307" t="s">
        <v>6</v>
      </c>
      <c r="W357" s="308"/>
      <c r="X357" s="255"/>
    </row>
    <row r="358" spans="1:24" ht="20.25" customHeight="1" x14ac:dyDescent="0.15">
      <c r="A358" s="318" t="s">
        <v>509</v>
      </c>
      <c r="B358" s="319">
        <f t="shared" ref="B358:B369" si="103">SUM(C358:D358)</f>
        <v>60</v>
      </c>
      <c r="C358" s="320">
        <v>29</v>
      </c>
      <c r="D358" s="320">
        <v>31</v>
      </c>
      <c r="E358" s="320">
        <f t="shared" ref="E358:E369" si="104">SUM(F358:G358)</f>
        <v>101</v>
      </c>
      <c r="F358" s="320">
        <v>50</v>
      </c>
      <c r="G358" s="320">
        <v>51</v>
      </c>
      <c r="H358" s="320">
        <f t="shared" ref="H358:H369" si="105">SUM(I358:J358)</f>
        <v>-41</v>
      </c>
      <c r="I358" s="320">
        <f t="shared" ref="I358:I369" si="106">C358-F358</f>
        <v>-21</v>
      </c>
      <c r="J358" s="321">
        <f t="shared" ref="J358:J369" si="107">D358-G358</f>
        <v>-20</v>
      </c>
      <c r="K358" s="345">
        <f t="shared" ref="K358:K369" si="108">SUM(L358:M358)</f>
        <v>305</v>
      </c>
      <c r="L358" s="323">
        <v>161</v>
      </c>
      <c r="M358" s="324">
        <v>144</v>
      </c>
      <c r="N358" s="323">
        <f t="shared" ref="N358:N369" si="109">SUM(O358:P358)</f>
        <v>304</v>
      </c>
      <c r="O358" s="323">
        <v>160</v>
      </c>
      <c r="P358" s="323">
        <v>144</v>
      </c>
      <c r="Q358" s="323">
        <f t="shared" ref="Q358:Q369" si="110">SUM(R358:S358)</f>
        <v>1</v>
      </c>
      <c r="R358" s="324">
        <f t="shared" ref="R358:R369" si="111">L358-O358</f>
        <v>1</v>
      </c>
      <c r="S358" s="321">
        <f t="shared" ref="S358:S369" si="112">M358-P358</f>
        <v>0</v>
      </c>
      <c r="T358" s="319">
        <f t="shared" ref="T358:T369" si="113">SUM(U358:V358)</f>
        <v>-40</v>
      </c>
      <c r="U358" s="320">
        <v>-19</v>
      </c>
      <c r="V358" s="321">
        <v>-21</v>
      </c>
      <c r="W358" s="319">
        <v>18</v>
      </c>
      <c r="X358" s="325">
        <v>8</v>
      </c>
    </row>
    <row r="359" spans="1:24" ht="20.25" customHeight="1" x14ac:dyDescent="0.15">
      <c r="A359" s="295" t="s">
        <v>29</v>
      </c>
      <c r="B359" s="319">
        <f t="shared" si="103"/>
        <v>31</v>
      </c>
      <c r="C359" s="326">
        <v>17</v>
      </c>
      <c r="D359" s="326">
        <v>14</v>
      </c>
      <c r="E359" s="320">
        <f t="shared" si="104"/>
        <v>90</v>
      </c>
      <c r="F359" s="326">
        <v>45</v>
      </c>
      <c r="G359" s="326">
        <v>45</v>
      </c>
      <c r="H359" s="320">
        <f t="shared" si="105"/>
        <v>-59</v>
      </c>
      <c r="I359" s="320">
        <f t="shared" si="106"/>
        <v>-28</v>
      </c>
      <c r="J359" s="327">
        <f t="shared" si="107"/>
        <v>-31</v>
      </c>
      <c r="K359" s="329">
        <f t="shared" si="108"/>
        <v>292</v>
      </c>
      <c r="L359" s="326">
        <v>162</v>
      </c>
      <c r="M359" s="346">
        <v>130</v>
      </c>
      <c r="N359" s="326">
        <f t="shared" si="109"/>
        <v>301</v>
      </c>
      <c r="O359" s="326">
        <v>154</v>
      </c>
      <c r="P359" s="326">
        <v>147</v>
      </c>
      <c r="Q359" s="326">
        <f t="shared" si="110"/>
        <v>-9</v>
      </c>
      <c r="R359" s="346">
        <f t="shared" si="111"/>
        <v>8</v>
      </c>
      <c r="S359" s="327">
        <f t="shared" si="112"/>
        <v>-17</v>
      </c>
      <c r="T359" s="319">
        <f t="shared" si="113"/>
        <v>-68</v>
      </c>
      <c r="U359" s="320">
        <v>-34</v>
      </c>
      <c r="V359" s="327">
        <v>-34</v>
      </c>
      <c r="W359" s="329">
        <v>29</v>
      </c>
      <c r="X359" s="327">
        <v>13</v>
      </c>
    </row>
    <row r="360" spans="1:24" ht="20.25" customHeight="1" x14ac:dyDescent="0.15">
      <c r="A360" s="295" t="s">
        <v>30</v>
      </c>
      <c r="B360" s="319">
        <f t="shared" si="103"/>
        <v>42</v>
      </c>
      <c r="C360" s="326">
        <v>19</v>
      </c>
      <c r="D360" s="326">
        <v>23</v>
      </c>
      <c r="E360" s="320">
        <f t="shared" si="104"/>
        <v>67</v>
      </c>
      <c r="F360" s="326">
        <v>38</v>
      </c>
      <c r="G360" s="326">
        <v>29</v>
      </c>
      <c r="H360" s="320">
        <f t="shared" si="105"/>
        <v>-25</v>
      </c>
      <c r="I360" s="320">
        <f t="shared" si="106"/>
        <v>-19</v>
      </c>
      <c r="J360" s="327">
        <f t="shared" si="107"/>
        <v>-6</v>
      </c>
      <c r="K360" s="329">
        <f t="shared" si="108"/>
        <v>538</v>
      </c>
      <c r="L360" s="326">
        <v>231</v>
      </c>
      <c r="M360" s="346">
        <v>307</v>
      </c>
      <c r="N360" s="326">
        <f t="shared" si="109"/>
        <v>787</v>
      </c>
      <c r="O360" s="326">
        <v>296</v>
      </c>
      <c r="P360" s="326">
        <v>491</v>
      </c>
      <c r="Q360" s="326">
        <f t="shared" si="110"/>
        <v>-249</v>
      </c>
      <c r="R360" s="346">
        <f t="shared" si="111"/>
        <v>-65</v>
      </c>
      <c r="S360" s="327">
        <f t="shared" si="112"/>
        <v>-184</v>
      </c>
      <c r="T360" s="319">
        <f t="shared" si="113"/>
        <v>-274</v>
      </c>
      <c r="U360" s="320">
        <v>-137</v>
      </c>
      <c r="V360" s="327">
        <v>-137</v>
      </c>
      <c r="W360" s="329">
        <v>39</v>
      </c>
      <c r="X360" s="327">
        <v>13</v>
      </c>
    </row>
    <row r="361" spans="1:24" ht="20.25" customHeight="1" x14ac:dyDescent="0.15">
      <c r="A361" s="295" t="s">
        <v>31</v>
      </c>
      <c r="B361" s="319">
        <f t="shared" si="103"/>
        <v>41</v>
      </c>
      <c r="C361" s="326">
        <v>19</v>
      </c>
      <c r="D361" s="326">
        <v>22</v>
      </c>
      <c r="E361" s="320">
        <f t="shared" si="104"/>
        <v>64</v>
      </c>
      <c r="F361" s="326">
        <v>29</v>
      </c>
      <c r="G361" s="326">
        <v>35</v>
      </c>
      <c r="H361" s="320">
        <f t="shared" si="105"/>
        <v>-23</v>
      </c>
      <c r="I361" s="320">
        <f t="shared" si="106"/>
        <v>-10</v>
      </c>
      <c r="J361" s="327">
        <f t="shared" si="107"/>
        <v>-13</v>
      </c>
      <c r="K361" s="329">
        <f t="shared" si="108"/>
        <v>497</v>
      </c>
      <c r="L361" s="326">
        <v>178</v>
      </c>
      <c r="M361" s="346">
        <v>319</v>
      </c>
      <c r="N361" s="326">
        <f t="shared" si="109"/>
        <v>433</v>
      </c>
      <c r="O361" s="326">
        <v>224</v>
      </c>
      <c r="P361" s="326">
        <v>209</v>
      </c>
      <c r="Q361" s="326">
        <f t="shared" si="110"/>
        <v>64</v>
      </c>
      <c r="R361" s="346">
        <f t="shared" si="111"/>
        <v>-46</v>
      </c>
      <c r="S361" s="327">
        <f t="shared" si="112"/>
        <v>110</v>
      </c>
      <c r="T361" s="319">
        <f t="shared" si="113"/>
        <v>41</v>
      </c>
      <c r="U361" s="320">
        <v>16</v>
      </c>
      <c r="V361" s="327">
        <v>25</v>
      </c>
      <c r="W361" s="329">
        <v>24</v>
      </c>
      <c r="X361" s="327">
        <v>13</v>
      </c>
    </row>
    <row r="362" spans="1:24" ht="20.25" customHeight="1" x14ac:dyDescent="0.15">
      <c r="A362" s="295" t="s">
        <v>32</v>
      </c>
      <c r="B362" s="319">
        <f t="shared" si="103"/>
        <v>55</v>
      </c>
      <c r="C362" s="326">
        <v>31</v>
      </c>
      <c r="D362" s="326">
        <v>24</v>
      </c>
      <c r="E362" s="320">
        <f t="shared" si="104"/>
        <v>81</v>
      </c>
      <c r="F362" s="326">
        <v>42</v>
      </c>
      <c r="G362" s="326">
        <v>39</v>
      </c>
      <c r="H362" s="320">
        <f t="shared" si="105"/>
        <v>-26</v>
      </c>
      <c r="I362" s="320">
        <f t="shared" si="106"/>
        <v>-11</v>
      </c>
      <c r="J362" s="327">
        <f t="shared" si="107"/>
        <v>-15</v>
      </c>
      <c r="K362" s="329">
        <f t="shared" si="108"/>
        <v>283</v>
      </c>
      <c r="L362" s="326">
        <v>135</v>
      </c>
      <c r="M362" s="346">
        <v>148</v>
      </c>
      <c r="N362" s="326">
        <f t="shared" si="109"/>
        <v>304</v>
      </c>
      <c r="O362" s="326">
        <v>156</v>
      </c>
      <c r="P362" s="326">
        <v>148</v>
      </c>
      <c r="Q362" s="326">
        <f t="shared" si="110"/>
        <v>-21</v>
      </c>
      <c r="R362" s="346">
        <f t="shared" si="111"/>
        <v>-21</v>
      </c>
      <c r="S362" s="327">
        <f t="shared" si="112"/>
        <v>0</v>
      </c>
      <c r="T362" s="319">
        <f t="shared" si="113"/>
        <v>-47</v>
      </c>
      <c r="U362" s="320">
        <v>-47</v>
      </c>
      <c r="V362" s="327">
        <v>0</v>
      </c>
      <c r="W362" s="329">
        <v>25</v>
      </c>
      <c r="X362" s="327">
        <v>5</v>
      </c>
    </row>
    <row r="363" spans="1:24" ht="20.25" customHeight="1" x14ac:dyDescent="0.15">
      <c r="A363" s="295" t="s">
        <v>33</v>
      </c>
      <c r="B363" s="319">
        <f t="shared" si="103"/>
        <v>54</v>
      </c>
      <c r="C363" s="326">
        <v>28</v>
      </c>
      <c r="D363" s="326">
        <v>26</v>
      </c>
      <c r="E363" s="320">
        <f t="shared" si="104"/>
        <v>56</v>
      </c>
      <c r="F363" s="326">
        <v>32</v>
      </c>
      <c r="G363" s="326">
        <v>24</v>
      </c>
      <c r="H363" s="320">
        <f t="shared" si="105"/>
        <v>-2</v>
      </c>
      <c r="I363" s="320">
        <f t="shared" si="106"/>
        <v>-4</v>
      </c>
      <c r="J363" s="327">
        <f t="shared" si="107"/>
        <v>2</v>
      </c>
      <c r="K363" s="329">
        <f t="shared" si="108"/>
        <v>245</v>
      </c>
      <c r="L363" s="326">
        <v>121</v>
      </c>
      <c r="M363" s="346">
        <v>124</v>
      </c>
      <c r="N363" s="326">
        <f t="shared" si="109"/>
        <v>261</v>
      </c>
      <c r="O363" s="326">
        <v>108</v>
      </c>
      <c r="P363" s="326">
        <v>153</v>
      </c>
      <c r="Q363" s="326">
        <f t="shared" si="110"/>
        <v>-16</v>
      </c>
      <c r="R363" s="346">
        <f t="shared" si="111"/>
        <v>13</v>
      </c>
      <c r="S363" s="327">
        <f t="shared" si="112"/>
        <v>-29</v>
      </c>
      <c r="T363" s="319">
        <f t="shared" si="113"/>
        <v>-18</v>
      </c>
      <c r="U363" s="320">
        <v>-23</v>
      </c>
      <c r="V363" s="327">
        <v>5</v>
      </c>
      <c r="W363" s="329">
        <v>23</v>
      </c>
      <c r="X363" s="327">
        <v>7</v>
      </c>
    </row>
    <row r="364" spans="1:24" ht="20.25" customHeight="1" x14ac:dyDescent="0.15">
      <c r="A364" s="295" t="s">
        <v>34</v>
      </c>
      <c r="B364" s="319">
        <f t="shared" si="103"/>
        <v>43</v>
      </c>
      <c r="C364" s="326">
        <v>26</v>
      </c>
      <c r="D364" s="326">
        <v>17</v>
      </c>
      <c r="E364" s="320">
        <f t="shared" si="104"/>
        <v>76</v>
      </c>
      <c r="F364" s="326">
        <v>38</v>
      </c>
      <c r="G364" s="326">
        <v>38</v>
      </c>
      <c r="H364" s="320">
        <f t="shared" si="105"/>
        <v>-33</v>
      </c>
      <c r="I364" s="320">
        <f t="shared" si="106"/>
        <v>-12</v>
      </c>
      <c r="J364" s="327">
        <f t="shared" si="107"/>
        <v>-21</v>
      </c>
      <c r="K364" s="329">
        <f t="shared" si="108"/>
        <v>316</v>
      </c>
      <c r="L364" s="326">
        <v>166</v>
      </c>
      <c r="M364" s="346">
        <v>150</v>
      </c>
      <c r="N364" s="326">
        <f t="shared" si="109"/>
        <v>323</v>
      </c>
      <c r="O364" s="326">
        <v>169</v>
      </c>
      <c r="P364" s="326">
        <v>154</v>
      </c>
      <c r="Q364" s="326">
        <f t="shared" si="110"/>
        <v>-7</v>
      </c>
      <c r="R364" s="346">
        <f t="shared" si="111"/>
        <v>-3</v>
      </c>
      <c r="S364" s="327">
        <f t="shared" si="112"/>
        <v>-4</v>
      </c>
      <c r="T364" s="319">
        <f t="shared" si="113"/>
        <v>-40</v>
      </c>
      <c r="U364" s="320">
        <v>-30</v>
      </c>
      <c r="V364" s="327">
        <v>-10</v>
      </c>
      <c r="W364" s="329">
        <v>32</v>
      </c>
      <c r="X364" s="327">
        <v>8</v>
      </c>
    </row>
    <row r="365" spans="1:24" ht="20.25" customHeight="1" x14ac:dyDescent="0.15">
      <c r="A365" s="295" t="s">
        <v>35</v>
      </c>
      <c r="B365" s="319">
        <f t="shared" si="103"/>
        <v>50</v>
      </c>
      <c r="C365" s="326">
        <v>30</v>
      </c>
      <c r="D365" s="326">
        <v>20</v>
      </c>
      <c r="E365" s="320">
        <f t="shared" si="104"/>
        <v>74</v>
      </c>
      <c r="F365" s="326">
        <v>35</v>
      </c>
      <c r="G365" s="326">
        <v>39</v>
      </c>
      <c r="H365" s="320">
        <f t="shared" si="105"/>
        <v>-24</v>
      </c>
      <c r="I365" s="320">
        <f t="shared" si="106"/>
        <v>-5</v>
      </c>
      <c r="J365" s="327">
        <f t="shared" si="107"/>
        <v>-19</v>
      </c>
      <c r="K365" s="329">
        <f t="shared" si="108"/>
        <v>270</v>
      </c>
      <c r="L365" s="326">
        <v>136</v>
      </c>
      <c r="M365" s="346">
        <v>134</v>
      </c>
      <c r="N365" s="326">
        <f t="shared" si="109"/>
        <v>268</v>
      </c>
      <c r="O365" s="326">
        <v>147</v>
      </c>
      <c r="P365" s="326">
        <v>121</v>
      </c>
      <c r="Q365" s="326">
        <f t="shared" si="110"/>
        <v>2</v>
      </c>
      <c r="R365" s="346">
        <f t="shared" si="111"/>
        <v>-11</v>
      </c>
      <c r="S365" s="327">
        <f t="shared" si="112"/>
        <v>13</v>
      </c>
      <c r="T365" s="319">
        <f t="shared" si="113"/>
        <v>-22</v>
      </c>
      <c r="U365" s="320">
        <v>-11</v>
      </c>
      <c r="V365" s="327">
        <v>-11</v>
      </c>
      <c r="W365" s="329">
        <v>25</v>
      </c>
      <c r="X365" s="327">
        <v>7</v>
      </c>
    </row>
    <row r="366" spans="1:24" ht="20.25" customHeight="1" x14ac:dyDescent="0.15">
      <c r="A366" s="295" t="s">
        <v>36</v>
      </c>
      <c r="B366" s="319">
        <f t="shared" si="103"/>
        <v>39</v>
      </c>
      <c r="C366" s="326">
        <v>22</v>
      </c>
      <c r="D366" s="326">
        <v>17</v>
      </c>
      <c r="E366" s="320">
        <f t="shared" si="104"/>
        <v>76</v>
      </c>
      <c r="F366" s="326">
        <v>39</v>
      </c>
      <c r="G366" s="326">
        <v>37</v>
      </c>
      <c r="H366" s="320">
        <f t="shared" si="105"/>
        <v>-37</v>
      </c>
      <c r="I366" s="320">
        <f t="shared" si="106"/>
        <v>-17</v>
      </c>
      <c r="J366" s="327">
        <f t="shared" si="107"/>
        <v>-20</v>
      </c>
      <c r="K366" s="329">
        <f t="shared" si="108"/>
        <v>249</v>
      </c>
      <c r="L366" s="326">
        <v>138</v>
      </c>
      <c r="M366" s="346">
        <v>111</v>
      </c>
      <c r="N366" s="326">
        <f t="shared" si="109"/>
        <v>271</v>
      </c>
      <c r="O366" s="326">
        <v>127</v>
      </c>
      <c r="P366" s="326">
        <v>144</v>
      </c>
      <c r="Q366" s="326">
        <f t="shared" si="110"/>
        <v>-22</v>
      </c>
      <c r="R366" s="346">
        <f t="shared" si="111"/>
        <v>11</v>
      </c>
      <c r="S366" s="327">
        <f t="shared" si="112"/>
        <v>-33</v>
      </c>
      <c r="T366" s="319">
        <f t="shared" si="113"/>
        <v>-59</v>
      </c>
      <c r="U366" s="320">
        <v>-8</v>
      </c>
      <c r="V366" s="327">
        <v>-51</v>
      </c>
      <c r="W366" s="329">
        <v>25</v>
      </c>
      <c r="X366" s="327">
        <v>13</v>
      </c>
    </row>
    <row r="367" spans="1:24" ht="20.25" customHeight="1" x14ac:dyDescent="0.15">
      <c r="A367" s="295" t="s">
        <v>37</v>
      </c>
      <c r="B367" s="319">
        <f t="shared" si="103"/>
        <v>47</v>
      </c>
      <c r="C367" s="326">
        <v>21</v>
      </c>
      <c r="D367" s="326">
        <v>26</v>
      </c>
      <c r="E367" s="320">
        <f t="shared" si="104"/>
        <v>79</v>
      </c>
      <c r="F367" s="326">
        <v>39</v>
      </c>
      <c r="G367" s="326">
        <v>40</v>
      </c>
      <c r="H367" s="320">
        <f t="shared" si="105"/>
        <v>-32</v>
      </c>
      <c r="I367" s="320">
        <f t="shared" si="106"/>
        <v>-18</v>
      </c>
      <c r="J367" s="327">
        <f t="shared" si="107"/>
        <v>-14</v>
      </c>
      <c r="K367" s="329">
        <f t="shared" si="108"/>
        <v>393</v>
      </c>
      <c r="L367" s="326">
        <v>169</v>
      </c>
      <c r="M367" s="346">
        <v>224</v>
      </c>
      <c r="N367" s="326">
        <f t="shared" si="109"/>
        <v>289</v>
      </c>
      <c r="O367" s="326">
        <v>175</v>
      </c>
      <c r="P367" s="326">
        <v>114</v>
      </c>
      <c r="Q367" s="326">
        <f t="shared" si="110"/>
        <v>104</v>
      </c>
      <c r="R367" s="346">
        <f t="shared" si="111"/>
        <v>-6</v>
      </c>
      <c r="S367" s="327">
        <f t="shared" si="112"/>
        <v>110</v>
      </c>
      <c r="T367" s="319">
        <f t="shared" si="113"/>
        <v>72</v>
      </c>
      <c r="U367" s="320">
        <v>36</v>
      </c>
      <c r="V367" s="327">
        <v>36</v>
      </c>
      <c r="W367" s="329">
        <v>18</v>
      </c>
      <c r="X367" s="327">
        <v>14</v>
      </c>
    </row>
    <row r="368" spans="1:24" ht="20.25" customHeight="1" x14ac:dyDescent="0.15">
      <c r="A368" s="295" t="s">
        <v>38</v>
      </c>
      <c r="B368" s="319">
        <f t="shared" si="103"/>
        <v>49</v>
      </c>
      <c r="C368" s="326">
        <v>25</v>
      </c>
      <c r="D368" s="326">
        <v>24</v>
      </c>
      <c r="E368" s="320">
        <f t="shared" si="104"/>
        <v>74</v>
      </c>
      <c r="F368" s="326">
        <v>34</v>
      </c>
      <c r="G368" s="326">
        <v>40</v>
      </c>
      <c r="H368" s="320">
        <f t="shared" si="105"/>
        <v>-25</v>
      </c>
      <c r="I368" s="320">
        <f t="shared" si="106"/>
        <v>-9</v>
      </c>
      <c r="J368" s="327">
        <f t="shared" si="107"/>
        <v>-16</v>
      </c>
      <c r="K368" s="329">
        <f t="shared" si="108"/>
        <v>266</v>
      </c>
      <c r="L368" s="326">
        <v>121</v>
      </c>
      <c r="M368" s="346">
        <v>145</v>
      </c>
      <c r="N368" s="326">
        <f t="shared" si="109"/>
        <v>284</v>
      </c>
      <c r="O368" s="326">
        <v>156</v>
      </c>
      <c r="P368" s="326">
        <v>128</v>
      </c>
      <c r="Q368" s="326">
        <f t="shared" si="110"/>
        <v>-18</v>
      </c>
      <c r="R368" s="346">
        <f t="shared" si="111"/>
        <v>-35</v>
      </c>
      <c r="S368" s="327">
        <f t="shared" si="112"/>
        <v>17</v>
      </c>
      <c r="T368" s="319">
        <f t="shared" si="113"/>
        <v>-43</v>
      </c>
      <c r="U368" s="320">
        <v>-29</v>
      </c>
      <c r="V368" s="327">
        <v>-14</v>
      </c>
      <c r="W368" s="329">
        <v>35</v>
      </c>
      <c r="X368" s="327">
        <v>5</v>
      </c>
    </row>
    <row r="369" spans="1:27" ht="20.25" customHeight="1" thickBot="1" x14ac:dyDescent="0.2">
      <c r="A369" s="296" t="s">
        <v>442</v>
      </c>
      <c r="B369" s="319">
        <f t="shared" si="103"/>
        <v>43</v>
      </c>
      <c r="C369" s="332">
        <v>23</v>
      </c>
      <c r="D369" s="332">
        <v>20</v>
      </c>
      <c r="E369" s="320">
        <f t="shared" si="104"/>
        <v>80</v>
      </c>
      <c r="F369" s="332">
        <v>43</v>
      </c>
      <c r="G369" s="332">
        <v>37</v>
      </c>
      <c r="H369" s="320">
        <f t="shared" si="105"/>
        <v>-37</v>
      </c>
      <c r="I369" s="320">
        <f t="shared" si="106"/>
        <v>-20</v>
      </c>
      <c r="J369" s="333">
        <f t="shared" si="107"/>
        <v>-17</v>
      </c>
      <c r="K369" s="347">
        <f t="shared" si="108"/>
        <v>318</v>
      </c>
      <c r="L369" s="332">
        <v>171</v>
      </c>
      <c r="M369" s="348">
        <v>147</v>
      </c>
      <c r="N369" s="332">
        <f t="shared" si="109"/>
        <v>271</v>
      </c>
      <c r="O369" s="332">
        <v>124</v>
      </c>
      <c r="P369" s="332">
        <v>147</v>
      </c>
      <c r="Q369" s="332">
        <f t="shared" si="110"/>
        <v>47</v>
      </c>
      <c r="R369" s="348">
        <f t="shared" si="111"/>
        <v>47</v>
      </c>
      <c r="S369" s="333">
        <f t="shared" si="112"/>
        <v>0</v>
      </c>
      <c r="T369" s="319">
        <f t="shared" si="113"/>
        <v>10</v>
      </c>
      <c r="U369" s="320">
        <v>-8</v>
      </c>
      <c r="V369" s="333">
        <v>18</v>
      </c>
      <c r="W369" s="338">
        <v>37</v>
      </c>
      <c r="X369" s="331">
        <v>8</v>
      </c>
    </row>
    <row r="370" spans="1:27" ht="20.25" customHeight="1" thickBot="1" x14ac:dyDescent="0.2">
      <c r="A370" s="273" t="s">
        <v>40</v>
      </c>
      <c r="B370" s="339">
        <f t="shared" ref="B370:X370" si="114">SUM(B358:B369)</f>
        <v>554</v>
      </c>
      <c r="C370" s="339">
        <f t="shared" si="114"/>
        <v>290</v>
      </c>
      <c r="D370" s="339">
        <f t="shared" si="114"/>
        <v>264</v>
      </c>
      <c r="E370" s="339">
        <f t="shared" si="114"/>
        <v>918</v>
      </c>
      <c r="F370" s="339">
        <f t="shared" si="114"/>
        <v>464</v>
      </c>
      <c r="G370" s="339">
        <f t="shared" si="114"/>
        <v>454</v>
      </c>
      <c r="H370" s="339">
        <f t="shared" si="114"/>
        <v>-364</v>
      </c>
      <c r="I370" s="339">
        <f t="shared" si="114"/>
        <v>-174</v>
      </c>
      <c r="J370" s="340">
        <f t="shared" si="114"/>
        <v>-190</v>
      </c>
      <c r="K370" s="339">
        <f t="shared" si="114"/>
        <v>3972</v>
      </c>
      <c r="L370" s="339">
        <f t="shared" si="114"/>
        <v>1889</v>
      </c>
      <c r="M370" s="339">
        <f t="shared" si="114"/>
        <v>2083</v>
      </c>
      <c r="N370" s="339">
        <f t="shared" si="114"/>
        <v>4096</v>
      </c>
      <c r="O370" s="339">
        <f t="shared" si="114"/>
        <v>1996</v>
      </c>
      <c r="P370" s="339">
        <f t="shared" si="114"/>
        <v>2100</v>
      </c>
      <c r="Q370" s="339">
        <f t="shared" si="114"/>
        <v>-124</v>
      </c>
      <c r="R370" s="339">
        <f t="shared" si="114"/>
        <v>-107</v>
      </c>
      <c r="S370" s="349">
        <f t="shared" si="114"/>
        <v>-17</v>
      </c>
      <c r="T370" s="350">
        <f t="shared" si="114"/>
        <v>-488</v>
      </c>
      <c r="U370" s="339">
        <f t="shared" si="114"/>
        <v>-294</v>
      </c>
      <c r="V370" s="339">
        <f t="shared" si="114"/>
        <v>-194</v>
      </c>
      <c r="W370" s="339">
        <f t="shared" si="114"/>
        <v>330</v>
      </c>
      <c r="X370" s="341">
        <f t="shared" si="114"/>
        <v>114</v>
      </c>
    </row>
    <row r="371" spans="1:27" ht="13.5" customHeight="1" x14ac:dyDescent="0.15">
      <c r="A371" s="232"/>
    </row>
    <row r="372" spans="1:27" ht="13.5" customHeight="1" x14ac:dyDescent="0.15">
      <c r="A372" s="232"/>
    </row>
    <row r="373" spans="1:27" ht="18" thickBot="1" x14ac:dyDescent="0.25">
      <c r="A373" s="311" t="s">
        <v>89</v>
      </c>
      <c r="B373" s="311"/>
    </row>
    <row r="374" spans="1:27" ht="20.25" customHeight="1" x14ac:dyDescent="0.15">
      <c r="A374" s="234"/>
      <c r="B374" s="342" t="s">
        <v>17</v>
      </c>
      <c r="C374" s="343"/>
      <c r="D374" s="343"/>
      <c r="E374" s="343"/>
      <c r="F374" s="343"/>
      <c r="G374" s="343"/>
      <c r="H374" s="343"/>
      <c r="I374" s="343"/>
      <c r="J374" s="344"/>
      <c r="K374" s="342" t="s">
        <v>18</v>
      </c>
      <c r="L374" s="343"/>
      <c r="M374" s="343"/>
      <c r="N374" s="343"/>
      <c r="O374" s="343"/>
      <c r="P374" s="343"/>
      <c r="Q374" s="343"/>
      <c r="R374" s="343"/>
      <c r="S374" s="344"/>
      <c r="T374" s="238" t="s">
        <v>19</v>
      </c>
      <c r="U374" s="239"/>
      <c r="V374" s="304"/>
      <c r="W374" s="305"/>
      <c r="X374" s="240"/>
    </row>
    <row r="375" spans="1:27" ht="20.25" customHeight="1" x14ac:dyDescent="0.15">
      <c r="A375" s="241" t="s">
        <v>20</v>
      </c>
      <c r="B375" s="242" t="s">
        <v>21</v>
      </c>
      <c r="C375" s="243"/>
      <c r="D375" s="243"/>
      <c r="E375" s="243" t="s">
        <v>22</v>
      </c>
      <c r="F375" s="243"/>
      <c r="G375" s="243"/>
      <c r="H375" s="243" t="s">
        <v>43</v>
      </c>
      <c r="I375" s="243"/>
      <c r="J375" s="244"/>
      <c r="K375" s="242" t="s">
        <v>23</v>
      </c>
      <c r="L375" s="243"/>
      <c r="M375" s="243"/>
      <c r="N375" s="243" t="s">
        <v>24</v>
      </c>
      <c r="O375" s="243"/>
      <c r="P375" s="243"/>
      <c r="Q375" s="243" t="s">
        <v>44</v>
      </c>
      <c r="R375" s="243"/>
      <c r="S375" s="244"/>
      <c r="T375" s="245"/>
      <c r="U375" s="246"/>
      <c r="V375" s="306"/>
      <c r="W375" s="179" t="s">
        <v>25</v>
      </c>
      <c r="X375" s="247" t="s">
        <v>26</v>
      </c>
    </row>
    <row r="376" spans="1:27" ht="20.25" customHeight="1" thickBot="1" x14ac:dyDescent="0.2">
      <c r="A376" s="351"/>
      <c r="B376" s="352" t="s">
        <v>4</v>
      </c>
      <c r="C376" s="353" t="s">
        <v>5</v>
      </c>
      <c r="D376" s="353" t="s">
        <v>6</v>
      </c>
      <c r="E376" s="353" t="s">
        <v>4</v>
      </c>
      <c r="F376" s="353" t="s">
        <v>5</v>
      </c>
      <c r="G376" s="353" t="s">
        <v>6</v>
      </c>
      <c r="H376" s="353" t="s">
        <v>4</v>
      </c>
      <c r="I376" s="353" t="s">
        <v>5</v>
      </c>
      <c r="J376" s="354" t="s">
        <v>6</v>
      </c>
      <c r="K376" s="355" t="s">
        <v>4</v>
      </c>
      <c r="L376" s="356" t="s">
        <v>27</v>
      </c>
      <c r="M376" s="356" t="s">
        <v>28</v>
      </c>
      <c r="N376" s="356" t="s">
        <v>4</v>
      </c>
      <c r="O376" s="356" t="s">
        <v>27</v>
      </c>
      <c r="P376" s="356" t="s">
        <v>28</v>
      </c>
      <c r="Q376" s="356" t="s">
        <v>4</v>
      </c>
      <c r="R376" s="356" t="s">
        <v>27</v>
      </c>
      <c r="S376" s="357" t="s">
        <v>28</v>
      </c>
      <c r="T376" s="358" t="s">
        <v>4</v>
      </c>
      <c r="U376" s="359" t="s">
        <v>5</v>
      </c>
      <c r="V376" s="360" t="s">
        <v>6</v>
      </c>
      <c r="W376" s="361"/>
      <c r="X376" s="362"/>
      <c r="Y376" s="218"/>
      <c r="Z376" s="218"/>
      <c r="AA376" s="218"/>
    </row>
    <row r="377" spans="1:27" ht="20.25" customHeight="1" x14ac:dyDescent="0.15">
      <c r="A377" s="363" t="s">
        <v>511</v>
      </c>
      <c r="B377" s="364">
        <f t="shared" ref="B377:B388" si="115">SUM(C377:D377)</f>
        <v>45</v>
      </c>
      <c r="C377" s="365">
        <v>18</v>
      </c>
      <c r="D377" s="365">
        <v>27</v>
      </c>
      <c r="E377" s="365">
        <f t="shared" ref="E377:E388" si="116">SUM(F377:G377)</f>
        <v>117</v>
      </c>
      <c r="F377" s="365">
        <v>57</v>
      </c>
      <c r="G377" s="365">
        <v>60</v>
      </c>
      <c r="H377" s="365">
        <f t="shared" ref="H377:H388" si="117">SUM(I377:J377)</f>
        <v>-72</v>
      </c>
      <c r="I377" s="365">
        <f t="shared" ref="I377:I388" si="118">C377-F377</f>
        <v>-39</v>
      </c>
      <c r="J377" s="366">
        <f t="shared" ref="J377:J388" si="119">D377-G377</f>
        <v>-33</v>
      </c>
      <c r="K377" s="367">
        <f t="shared" ref="K377:K388" si="120">SUM(L377:M377)</f>
        <v>304</v>
      </c>
      <c r="L377" s="368">
        <v>149</v>
      </c>
      <c r="M377" s="369">
        <v>155</v>
      </c>
      <c r="N377" s="368">
        <f t="shared" ref="N377:N388" si="121">SUM(O377:P377)</f>
        <v>279</v>
      </c>
      <c r="O377" s="368">
        <v>138</v>
      </c>
      <c r="P377" s="368">
        <v>141</v>
      </c>
      <c r="Q377" s="368">
        <f t="shared" ref="Q377:Q388" si="122">SUM(R377:S377)</f>
        <v>25</v>
      </c>
      <c r="R377" s="369">
        <f t="shared" ref="R377:R388" si="123">L377-O377</f>
        <v>11</v>
      </c>
      <c r="S377" s="366">
        <f t="shared" ref="S377:S388" si="124">M377-P377</f>
        <v>14</v>
      </c>
      <c r="T377" s="364">
        <f t="shared" ref="T377:T388" si="125">SUM(U377:V377)</f>
        <v>-47</v>
      </c>
      <c r="U377" s="365">
        <v>-24</v>
      </c>
      <c r="V377" s="366">
        <v>-23</v>
      </c>
      <c r="W377" s="364">
        <v>30</v>
      </c>
      <c r="X377" s="370">
        <v>3</v>
      </c>
      <c r="Y377" s="218"/>
      <c r="Z377" s="218"/>
      <c r="AA377" s="218"/>
    </row>
    <row r="378" spans="1:27" ht="20.25" customHeight="1" x14ac:dyDescent="0.15">
      <c r="A378" s="371" t="s">
        <v>29</v>
      </c>
      <c r="B378" s="364">
        <f t="shared" si="115"/>
        <v>38</v>
      </c>
      <c r="C378" s="372">
        <v>18</v>
      </c>
      <c r="D378" s="372">
        <v>20</v>
      </c>
      <c r="E378" s="365">
        <f t="shared" si="116"/>
        <v>88</v>
      </c>
      <c r="F378" s="372">
        <v>39</v>
      </c>
      <c r="G378" s="372">
        <v>49</v>
      </c>
      <c r="H378" s="365">
        <f t="shared" si="117"/>
        <v>-50</v>
      </c>
      <c r="I378" s="365">
        <f t="shared" si="118"/>
        <v>-21</v>
      </c>
      <c r="J378" s="373">
        <f t="shared" si="119"/>
        <v>-29</v>
      </c>
      <c r="K378" s="374">
        <f t="shared" si="120"/>
        <v>365</v>
      </c>
      <c r="L378" s="372">
        <v>164</v>
      </c>
      <c r="M378" s="375">
        <v>201</v>
      </c>
      <c r="N378" s="372">
        <f t="shared" si="121"/>
        <v>301</v>
      </c>
      <c r="O378" s="372">
        <v>174</v>
      </c>
      <c r="P378" s="372">
        <v>127</v>
      </c>
      <c r="Q378" s="372">
        <f t="shared" si="122"/>
        <v>64</v>
      </c>
      <c r="R378" s="375">
        <f t="shared" si="123"/>
        <v>-10</v>
      </c>
      <c r="S378" s="373">
        <f t="shared" si="124"/>
        <v>74</v>
      </c>
      <c r="T378" s="364">
        <f t="shared" si="125"/>
        <v>14</v>
      </c>
      <c r="U378" s="365">
        <v>24</v>
      </c>
      <c r="V378" s="373">
        <v>-10</v>
      </c>
      <c r="W378" s="374">
        <v>22</v>
      </c>
      <c r="X378" s="373">
        <v>11</v>
      </c>
      <c r="Y378" s="218"/>
      <c r="Z378" s="218"/>
      <c r="AA378" s="218"/>
    </row>
    <row r="379" spans="1:27" ht="20.25" customHeight="1" x14ac:dyDescent="0.15">
      <c r="A379" s="371" t="s">
        <v>30</v>
      </c>
      <c r="B379" s="364">
        <f t="shared" si="115"/>
        <v>27</v>
      </c>
      <c r="C379" s="372">
        <v>15</v>
      </c>
      <c r="D379" s="372">
        <v>12</v>
      </c>
      <c r="E379" s="365">
        <f t="shared" si="116"/>
        <v>86</v>
      </c>
      <c r="F379" s="372">
        <v>44</v>
      </c>
      <c r="G379" s="372">
        <v>42</v>
      </c>
      <c r="H379" s="365">
        <f t="shared" si="117"/>
        <v>-59</v>
      </c>
      <c r="I379" s="365">
        <f t="shared" si="118"/>
        <v>-29</v>
      </c>
      <c r="J379" s="373">
        <f t="shared" si="119"/>
        <v>-30</v>
      </c>
      <c r="K379" s="374">
        <f t="shared" si="120"/>
        <v>553</v>
      </c>
      <c r="L379" s="372">
        <v>235</v>
      </c>
      <c r="M379" s="375">
        <v>318</v>
      </c>
      <c r="N379" s="372">
        <f t="shared" si="121"/>
        <v>767</v>
      </c>
      <c r="O379" s="372">
        <v>320</v>
      </c>
      <c r="P379" s="372">
        <v>447</v>
      </c>
      <c r="Q379" s="372">
        <f t="shared" si="122"/>
        <v>-214</v>
      </c>
      <c r="R379" s="375">
        <f t="shared" si="123"/>
        <v>-85</v>
      </c>
      <c r="S379" s="373">
        <f t="shared" si="124"/>
        <v>-129</v>
      </c>
      <c r="T379" s="364">
        <f t="shared" si="125"/>
        <v>-273</v>
      </c>
      <c r="U379" s="365">
        <v>-122</v>
      </c>
      <c r="V379" s="373">
        <v>-151</v>
      </c>
      <c r="W379" s="374">
        <v>32</v>
      </c>
      <c r="X379" s="373">
        <v>14</v>
      </c>
      <c r="Y379" s="218"/>
      <c r="Z379" s="218"/>
      <c r="AA379" s="218"/>
    </row>
    <row r="380" spans="1:27" ht="20.25" customHeight="1" x14ac:dyDescent="0.15">
      <c r="A380" s="371" t="s">
        <v>31</v>
      </c>
      <c r="B380" s="364">
        <f t="shared" si="115"/>
        <v>43</v>
      </c>
      <c r="C380" s="372">
        <v>14</v>
      </c>
      <c r="D380" s="372">
        <v>29</v>
      </c>
      <c r="E380" s="365">
        <f t="shared" si="116"/>
        <v>76</v>
      </c>
      <c r="F380" s="372">
        <v>41</v>
      </c>
      <c r="G380" s="372">
        <v>35</v>
      </c>
      <c r="H380" s="365">
        <f t="shared" si="117"/>
        <v>-33</v>
      </c>
      <c r="I380" s="365">
        <f t="shared" si="118"/>
        <v>-27</v>
      </c>
      <c r="J380" s="373">
        <f t="shared" si="119"/>
        <v>-6</v>
      </c>
      <c r="K380" s="374">
        <f t="shared" si="120"/>
        <v>467</v>
      </c>
      <c r="L380" s="372">
        <v>177</v>
      </c>
      <c r="M380" s="375">
        <v>290</v>
      </c>
      <c r="N380" s="372">
        <f t="shared" si="121"/>
        <v>367</v>
      </c>
      <c r="O380" s="372">
        <v>140</v>
      </c>
      <c r="P380" s="372">
        <v>227</v>
      </c>
      <c r="Q380" s="372">
        <f t="shared" si="122"/>
        <v>100</v>
      </c>
      <c r="R380" s="375">
        <f t="shared" si="123"/>
        <v>37</v>
      </c>
      <c r="S380" s="373">
        <f t="shared" si="124"/>
        <v>63</v>
      </c>
      <c r="T380" s="364">
        <f t="shared" si="125"/>
        <v>67</v>
      </c>
      <c r="U380" s="365">
        <v>48</v>
      </c>
      <c r="V380" s="373">
        <v>19</v>
      </c>
      <c r="W380" s="374">
        <v>17</v>
      </c>
      <c r="X380" s="373">
        <v>10</v>
      </c>
      <c r="Y380" s="218"/>
      <c r="Z380" s="218"/>
      <c r="AA380" s="218"/>
    </row>
    <row r="381" spans="1:27" ht="20.25" customHeight="1" x14ac:dyDescent="0.15">
      <c r="A381" s="371" t="s">
        <v>32</v>
      </c>
      <c r="B381" s="364">
        <f t="shared" si="115"/>
        <v>43</v>
      </c>
      <c r="C381" s="372">
        <v>24</v>
      </c>
      <c r="D381" s="372">
        <v>19</v>
      </c>
      <c r="E381" s="365">
        <f t="shared" si="116"/>
        <v>79</v>
      </c>
      <c r="F381" s="372">
        <v>36</v>
      </c>
      <c r="G381" s="372">
        <v>43</v>
      </c>
      <c r="H381" s="365">
        <f t="shared" si="117"/>
        <v>-36</v>
      </c>
      <c r="I381" s="365">
        <f t="shared" si="118"/>
        <v>-12</v>
      </c>
      <c r="J381" s="373">
        <f t="shared" si="119"/>
        <v>-24</v>
      </c>
      <c r="K381" s="374">
        <f t="shared" si="120"/>
        <v>273</v>
      </c>
      <c r="L381" s="372">
        <v>136</v>
      </c>
      <c r="M381" s="375">
        <v>137</v>
      </c>
      <c r="N381" s="372">
        <f t="shared" si="121"/>
        <v>291</v>
      </c>
      <c r="O381" s="372">
        <v>144</v>
      </c>
      <c r="P381" s="372">
        <v>147</v>
      </c>
      <c r="Q381" s="372">
        <f t="shared" si="122"/>
        <v>-18</v>
      </c>
      <c r="R381" s="375">
        <f t="shared" si="123"/>
        <v>-8</v>
      </c>
      <c r="S381" s="373">
        <f t="shared" si="124"/>
        <v>-10</v>
      </c>
      <c r="T381" s="364">
        <f t="shared" si="125"/>
        <v>-54</v>
      </c>
      <c r="U381" s="365">
        <v>-26</v>
      </c>
      <c r="V381" s="373">
        <v>-28</v>
      </c>
      <c r="W381" s="374">
        <v>33</v>
      </c>
      <c r="X381" s="373">
        <v>10</v>
      </c>
      <c r="Y381" s="218"/>
      <c r="Z381" s="218"/>
      <c r="AA381" s="218"/>
    </row>
    <row r="382" spans="1:27" ht="20.25" customHeight="1" x14ac:dyDescent="0.15">
      <c r="A382" s="371" t="s">
        <v>33</v>
      </c>
      <c r="B382" s="364">
        <f t="shared" si="115"/>
        <v>48</v>
      </c>
      <c r="C382" s="372">
        <v>28</v>
      </c>
      <c r="D382" s="372">
        <v>20</v>
      </c>
      <c r="E382" s="365">
        <f t="shared" si="116"/>
        <v>71</v>
      </c>
      <c r="F382" s="372">
        <v>31</v>
      </c>
      <c r="G382" s="372">
        <v>40</v>
      </c>
      <c r="H382" s="365">
        <f t="shared" si="117"/>
        <v>-23</v>
      </c>
      <c r="I382" s="365">
        <f t="shared" si="118"/>
        <v>-3</v>
      </c>
      <c r="J382" s="373">
        <f t="shared" si="119"/>
        <v>-20</v>
      </c>
      <c r="K382" s="374">
        <f t="shared" si="120"/>
        <v>323</v>
      </c>
      <c r="L382" s="372">
        <v>163</v>
      </c>
      <c r="M382" s="375">
        <v>160</v>
      </c>
      <c r="N382" s="372">
        <f t="shared" si="121"/>
        <v>284</v>
      </c>
      <c r="O382" s="372">
        <v>159</v>
      </c>
      <c r="P382" s="372">
        <v>125</v>
      </c>
      <c r="Q382" s="372">
        <f t="shared" si="122"/>
        <v>39</v>
      </c>
      <c r="R382" s="375">
        <f t="shared" si="123"/>
        <v>4</v>
      </c>
      <c r="S382" s="373">
        <f t="shared" si="124"/>
        <v>35</v>
      </c>
      <c r="T382" s="364">
        <f t="shared" si="125"/>
        <v>16</v>
      </c>
      <c r="U382" s="365">
        <v>27</v>
      </c>
      <c r="V382" s="373">
        <v>-11</v>
      </c>
      <c r="W382" s="374">
        <v>25</v>
      </c>
      <c r="X382" s="373">
        <v>9</v>
      </c>
      <c r="Y382" s="218"/>
      <c r="Z382" s="218"/>
      <c r="AA382" s="218"/>
    </row>
    <row r="383" spans="1:27" ht="20.25" customHeight="1" x14ac:dyDescent="0.15">
      <c r="A383" s="371" t="s">
        <v>34</v>
      </c>
      <c r="B383" s="364">
        <f t="shared" si="115"/>
        <v>50</v>
      </c>
      <c r="C383" s="372">
        <v>23</v>
      </c>
      <c r="D383" s="372">
        <v>27</v>
      </c>
      <c r="E383" s="365">
        <f t="shared" si="116"/>
        <v>76</v>
      </c>
      <c r="F383" s="372">
        <v>35</v>
      </c>
      <c r="G383" s="372">
        <v>41</v>
      </c>
      <c r="H383" s="365">
        <f t="shared" si="117"/>
        <v>-26</v>
      </c>
      <c r="I383" s="365">
        <f t="shared" si="118"/>
        <v>-12</v>
      </c>
      <c r="J383" s="373">
        <f t="shared" si="119"/>
        <v>-14</v>
      </c>
      <c r="K383" s="374">
        <f t="shared" si="120"/>
        <v>294</v>
      </c>
      <c r="L383" s="372">
        <v>134</v>
      </c>
      <c r="M383" s="375">
        <v>160</v>
      </c>
      <c r="N383" s="372">
        <f t="shared" si="121"/>
        <v>279</v>
      </c>
      <c r="O383" s="372">
        <v>130</v>
      </c>
      <c r="P383" s="372">
        <v>149</v>
      </c>
      <c r="Q383" s="372">
        <f t="shared" si="122"/>
        <v>15</v>
      </c>
      <c r="R383" s="375">
        <f t="shared" si="123"/>
        <v>4</v>
      </c>
      <c r="S383" s="373">
        <f t="shared" si="124"/>
        <v>11</v>
      </c>
      <c r="T383" s="364">
        <f t="shared" si="125"/>
        <v>-11</v>
      </c>
      <c r="U383" s="365">
        <v>1</v>
      </c>
      <c r="V383" s="373">
        <v>-12</v>
      </c>
      <c r="W383" s="374">
        <v>37</v>
      </c>
      <c r="X383" s="373">
        <v>5</v>
      </c>
      <c r="Y383" s="218"/>
      <c r="Z383" s="218"/>
      <c r="AA383" s="218"/>
    </row>
    <row r="384" spans="1:27" ht="20.25" customHeight="1" x14ac:dyDescent="0.15">
      <c r="A384" s="371" t="s">
        <v>35</v>
      </c>
      <c r="B384" s="364">
        <f t="shared" si="115"/>
        <v>41</v>
      </c>
      <c r="C384" s="372">
        <v>18</v>
      </c>
      <c r="D384" s="372">
        <v>23</v>
      </c>
      <c r="E384" s="365">
        <f t="shared" si="116"/>
        <v>73</v>
      </c>
      <c r="F384" s="372">
        <v>38</v>
      </c>
      <c r="G384" s="372">
        <v>35</v>
      </c>
      <c r="H384" s="365">
        <f t="shared" si="117"/>
        <v>-32</v>
      </c>
      <c r="I384" s="365">
        <f t="shared" si="118"/>
        <v>-20</v>
      </c>
      <c r="J384" s="373">
        <f t="shared" si="119"/>
        <v>-12</v>
      </c>
      <c r="K384" s="374">
        <f t="shared" si="120"/>
        <v>296</v>
      </c>
      <c r="L384" s="372">
        <v>148</v>
      </c>
      <c r="M384" s="375">
        <v>148</v>
      </c>
      <c r="N384" s="372">
        <f t="shared" si="121"/>
        <v>253</v>
      </c>
      <c r="O384" s="372">
        <v>124</v>
      </c>
      <c r="P384" s="372">
        <v>129</v>
      </c>
      <c r="Q384" s="372">
        <f t="shared" si="122"/>
        <v>43</v>
      </c>
      <c r="R384" s="375">
        <f t="shared" si="123"/>
        <v>24</v>
      </c>
      <c r="S384" s="373">
        <f t="shared" si="124"/>
        <v>19</v>
      </c>
      <c r="T384" s="364">
        <f t="shared" si="125"/>
        <v>11</v>
      </c>
      <c r="U384" s="365">
        <v>3</v>
      </c>
      <c r="V384" s="373">
        <v>8</v>
      </c>
      <c r="W384" s="374">
        <v>35</v>
      </c>
      <c r="X384" s="373">
        <v>8</v>
      </c>
      <c r="Y384" s="218"/>
      <c r="Z384" s="218"/>
      <c r="AA384" s="218"/>
    </row>
    <row r="385" spans="1:27" ht="20.25" customHeight="1" x14ac:dyDescent="0.15">
      <c r="A385" s="371" t="s">
        <v>36</v>
      </c>
      <c r="B385" s="364">
        <f t="shared" si="115"/>
        <v>58</v>
      </c>
      <c r="C385" s="372">
        <v>25</v>
      </c>
      <c r="D385" s="372">
        <v>33</v>
      </c>
      <c r="E385" s="365">
        <f t="shared" si="116"/>
        <v>68</v>
      </c>
      <c r="F385" s="372">
        <v>23</v>
      </c>
      <c r="G385" s="372">
        <v>45</v>
      </c>
      <c r="H385" s="365">
        <f t="shared" si="117"/>
        <v>-10</v>
      </c>
      <c r="I385" s="365">
        <f t="shared" si="118"/>
        <v>2</v>
      </c>
      <c r="J385" s="373">
        <f t="shared" si="119"/>
        <v>-12</v>
      </c>
      <c r="K385" s="374">
        <f t="shared" si="120"/>
        <v>275</v>
      </c>
      <c r="L385" s="372">
        <v>129</v>
      </c>
      <c r="M385" s="375">
        <v>146</v>
      </c>
      <c r="N385" s="372">
        <f t="shared" si="121"/>
        <v>312</v>
      </c>
      <c r="O385" s="372">
        <v>161</v>
      </c>
      <c r="P385" s="372">
        <v>151</v>
      </c>
      <c r="Q385" s="372">
        <f t="shared" si="122"/>
        <v>-37</v>
      </c>
      <c r="R385" s="375">
        <f t="shared" si="123"/>
        <v>-32</v>
      </c>
      <c r="S385" s="373">
        <f t="shared" si="124"/>
        <v>-5</v>
      </c>
      <c r="T385" s="364">
        <f t="shared" si="125"/>
        <v>-47</v>
      </c>
      <c r="U385" s="365">
        <v>-16</v>
      </c>
      <c r="V385" s="373">
        <v>-31</v>
      </c>
      <c r="W385" s="374">
        <v>9</v>
      </c>
      <c r="X385" s="373">
        <v>6</v>
      </c>
      <c r="Y385" s="218"/>
      <c r="Z385" s="218"/>
      <c r="AA385" s="218"/>
    </row>
    <row r="386" spans="1:27" ht="20.25" customHeight="1" x14ac:dyDescent="0.15">
      <c r="A386" s="371" t="s">
        <v>37</v>
      </c>
      <c r="B386" s="364">
        <f t="shared" si="115"/>
        <v>43</v>
      </c>
      <c r="C386" s="372">
        <v>26</v>
      </c>
      <c r="D386" s="372">
        <v>17</v>
      </c>
      <c r="E386" s="365">
        <f t="shared" si="116"/>
        <v>94</v>
      </c>
      <c r="F386" s="372">
        <v>50</v>
      </c>
      <c r="G386" s="372">
        <v>44</v>
      </c>
      <c r="H386" s="365">
        <f t="shared" si="117"/>
        <v>-51</v>
      </c>
      <c r="I386" s="365">
        <f t="shared" si="118"/>
        <v>-24</v>
      </c>
      <c r="J386" s="373">
        <f t="shared" si="119"/>
        <v>-27</v>
      </c>
      <c r="K386" s="374">
        <f t="shared" si="120"/>
        <v>339</v>
      </c>
      <c r="L386" s="372">
        <v>123</v>
      </c>
      <c r="M386" s="375">
        <v>216</v>
      </c>
      <c r="N386" s="372">
        <f t="shared" si="121"/>
        <v>266</v>
      </c>
      <c r="O386" s="372">
        <v>139</v>
      </c>
      <c r="P386" s="372">
        <v>127</v>
      </c>
      <c r="Q386" s="372">
        <f t="shared" si="122"/>
        <v>73</v>
      </c>
      <c r="R386" s="375">
        <f t="shared" si="123"/>
        <v>-16</v>
      </c>
      <c r="S386" s="373">
        <f t="shared" si="124"/>
        <v>89</v>
      </c>
      <c r="T386" s="364">
        <f t="shared" si="125"/>
        <v>22</v>
      </c>
      <c r="U386" s="365">
        <v>25</v>
      </c>
      <c r="V386" s="373">
        <v>-3</v>
      </c>
      <c r="W386" s="374">
        <v>27</v>
      </c>
      <c r="X386" s="373">
        <v>5</v>
      </c>
      <c r="Y386" s="218"/>
      <c r="Z386" s="218"/>
      <c r="AA386" s="218"/>
    </row>
    <row r="387" spans="1:27" ht="20.25" customHeight="1" x14ac:dyDescent="0.15">
      <c r="A387" s="371" t="s">
        <v>38</v>
      </c>
      <c r="B387" s="364">
        <f t="shared" si="115"/>
        <v>44</v>
      </c>
      <c r="C387" s="372">
        <v>25</v>
      </c>
      <c r="D387" s="372">
        <v>19</v>
      </c>
      <c r="E387" s="365">
        <f t="shared" si="116"/>
        <v>93</v>
      </c>
      <c r="F387" s="372">
        <v>39</v>
      </c>
      <c r="G387" s="372">
        <v>54</v>
      </c>
      <c r="H387" s="365">
        <f t="shared" si="117"/>
        <v>-49</v>
      </c>
      <c r="I387" s="365">
        <f t="shared" si="118"/>
        <v>-14</v>
      </c>
      <c r="J387" s="373">
        <f t="shared" si="119"/>
        <v>-35</v>
      </c>
      <c r="K387" s="374">
        <f t="shared" si="120"/>
        <v>237</v>
      </c>
      <c r="L387" s="372">
        <v>126</v>
      </c>
      <c r="M387" s="375">
        <v>111</v>
      </c>
      <c r="N387" s="372">
        <f t="shared" si="121"/>
        <v>265</v>
      </c>
      <c r="O387" s="372">
        <v>140</v>
      </c>
      <c r="P387" s="372">
        <v>125</v>
      </c>
      <c r="Q387" s="372">
        <f t="shared" si="122"/>
        <v>-28</v>
      </c>
      <c r="R387" s="375">
        <f t="shared" si="123"/>
        <v>-14</v>
      </c>
      <c r="S387" s="373">
        <f t="shared" si="124"/>
        <v>-14</v>
      </c>
      <c r="T387" s="364">
        <f t="shared" si="125"/>
        <v>-77</v>
      </c>
      <c r="U387" s="365">
        <v>-40</v>
      </c>
      <c r="V387" s="373">
        <v>-37</v>
      </c>
      <c r="W387" s="374">
        <v>35</v>
      </c>
      <c r="X387" s="373">
        <v>6</v>
      </c>
      <c r="Y387" s="218"/>
      <c r="Z387" s="218"/>
      <c r="AA387" s="218"/>
    </row>
    <row r="388" spans="1:27" ht="20.25" customHeight="1" thickBot="1" x14ac:dyDescent="0.2">
      <c r="A388" s="376" t="s">
        <v>442</v>
      </c>
      <c r="B388" s="364">
        <f t="shared" si="115"/>
        <v>39</v>
      </c>
      <c r="C388" s="377">
        <v>21</v>
      </c>
      <c r="D388" s="377">
        <v>18</v>
      </c>
      <c r="E388" s="365">
        <f t="shared" si="116"/>
        <v>72</v>
      </c>
      <c r="F388" s="377">
        <v>44</v>
      </c>
      <c r="G388" s="377">
        <v>28</v>
      </c>
      <c r="H388" s="365">
        <f t="shared" si="117"/>
        <v>-33</v>
      </c>
      <c r="I388" s="365">
        <f t="shared" si="118"/>
        <v>-23</v>
      </c>
      <c r="J388" s="378">
        <f t="shared" si="119"/>
        <v>-10</v>
      </c>
      <c r="K388" s="379">
        <f t="shared" si="120"/>
        <v>274</v>
      </c>
      <c r="L388" s="377">
        <v>155</v>
      </c>
      <c r="M388" s="380">
        <v>119</v>
      </c>
      <c r="N388" s="377">
        <f t="shared" si="121"/>
        <v>274</v>
      </c>
      <c r="O388" s="377">
        <v>121</v>
      </c>
      <c r="P388" s="377">
        <v>153</v>
      </c>
      <c r="Q388" s="377">
        <f t="shared" si="122"/>
        <v>0</v>
      </c>
      <c r="R388" s="380">
        <f t="shared" si="123"/>
        <v>34</v>
      </c>
      <c r="S388" s="378">
        <f t="shared" si="124"/>
        <v>-34</v>
      </c>
      <c r="T388" s="364">
        <f t="shared" si="125"/>
        <v>-33</v>
      </c>
      <c r="U388" s="365">
        <v>-33</v>
      </c>
      <c r="V388" s="378">
        <v>0</v>
      </c>
      <c r="W388" s="381">
        <v>32</v>
      </c>
      <c r="X388" s="382">
        <v>8</v>
      </c>
      <c r="Y388" s="218"/>
      <c r="Z388" s="218"/>
      <c r="AA388" s="218"/>
    </row>
    <row r="389" spans="1:27" ht="20.25" customHeight="1" thickBot="1" x14ac:dyDescent="0.2">
      <c r="A389" s="383" t="s">
        <v>40</v>
      </c>
      <c r="B389" s="384">
        <f t="shared" ref="B389:X389" si="126">SUM(B377:B388)</f>
        <v>519</v>
      </c>
      <c r="C389" s="384">
        <f t="shared" si="126"/>
        <v>255</v>
      </c>
      <c r="D389" s="384">
        <f t="shared" si="126"/>
        <v>264</v>
      </c>
      <c r="E389" s="384">
        <f t="shared" si="126"/>
        <v>993</v>
      </c>
      <c r="F389" s="384">
        <f t="shared" si="126"/>
        <v>477</v>
      </c>
      <c r="G389" s="384">
        <f t="shared" si="126"/>
        <v>516</v>
      </c>
      <c r="H389" s="384">
        <f t="shared" si="126"/>
        <v>-474</v>
      </c>
      <c r="I389" s="384">
        <f t="shared" si="126"/>
        <v>-222</v>
      </c>
      <c r="J389" s="385">
        <f t="shared" si="126"/>
        <v>-252</v>
      </c>
      <c r="K389" s="384">
        <f t="shared" si="126"/>
        <v>4000</v>
      </c>
      <c r="L389" s="384">
        <f t="shared" si="126"/>
        <v>1839</v>
      </c>
      <c r="M389" s="384">
        <f t="shared" si="126"/>
        <v>2161</v>
      </c>
      <c r="N389" s="384">
        <f t="shared" si="126"/>
        <v>3938</v>
      </c>
      <c r="O389" s="384">
        <f t="shared" si="126"/>
        <v>1890</v>
      </c>
      <c r="P389" s="384">
        <f t="shared" si="126"/>
        <v>2048</v>
      </c>
      <c r="Q389" s="384">
        <f t="shared" si="126"/>
        <v>62</v>
      </c>
      <c r="R389" s="384">
        <f t="shared" si="126"/>
        <v>-51</v>
      </c>
      <c r="S389" s="386">
        <f t="shared" si="126"/>
        <v>113</v>
      </c>
      <c r="T389" s="387">
        <f t="shared" si="126"/>
        <v>-412</v>
      </c>
      <c r="U389" s="384">
        <f t="shared" si="126"/>
        <v>-133</v>
      </c>
      <c r="V389" s="384">
        <f t="shared" si="126"/>
        <v>-279</v>
      </c>
      <c r="W389" s="384">
        <f t="shared" si="126"/>
        <v>334</v>
      </c>
      <c r="X389" s="388">
        <f t="shared" si="126"/>
        <v>95</v>
      </c>
      <c r="Y389" s="218"/>
      <c r="Z389" s="218"/>
      <c r="AA389" s="218"/>
    </row>
    <row r="390" spans="1:27" x14ac:dyDescent="0.15">
      <c r="A390" s="218" t="s">
        <v>434</v>
      </c>
      <c r="B390" s="218"/>
      <c r="C390" s="218" t="s">
        <v>444</v>
      </c>
      <c r="D390" s="218"/>
      <c r="E390" s="218"/>
      <c r="F390" s="218"/>
      <c r="G390" s="218"/>
      <c r="H390" s="218"/>
      <c r="I390" s="218"/>
      <c r="J390" s="218"/>
      <c r="K390" s="218"/>
      <c r="L390" s="218"/>
      <c r="M390" s="218"/>
      <c r="N390" s="218"/>
      <c r="O390" s="218"/>
      <c r="P390" s="218"/>
      <c r="Q390" s="218"/>
      <c r="R390" s="218"/>
      <c r="S390" s="218"/>
      <c r="T390" s="218"/>
      <c r="U390" s="218"/>
      <c r="V390" s="218"/>
      <c r="W390" s="218"/>
      <c r="X390" s="218"/>
      <c r="Y390" s="218"/>
      <c r="Z390" s="218"/>
      <c r="AA390" s="218"/>
    </row>
    <row r="391" spans="1:27" ht="13.5" customHeight="1" x14ac:dyDescent="0.15">
      <c r="A391" s="225"/>
      <c r="B391" s="218"/>
      <c r="C391" s="218"/>
      <c r="D391" s="218"/>
      <c r="E391" s="218"/>
      <c r="F391" s="218"/>
      <c r="G391" s="218"/>
      <c r="H391" s="218"/>
      <c r="I391" s="218"/>
      <c r="J391" s="218"/>
      <c r="K391" s="218"/>
      <c r="L391" s="218"/>
      <c r="M391" s="218"/>
      <c r="N391" s="218"/>
      <c r="O391" s="218"/>
      <c r="P391" s="218"/>
      <c r="Q391" s="218"/>
      <c r="R391" s="218"/>
      <c r="S391" s="218"/>
      <c r="T391" s="218"/>
      <c r="U391" s="218"/>
      <c r="V391" s="218"/>
      <c r="W391" s="218"/>
      <c r="X391" s="218"/>
      <c r="Y391" s="218"/>
      <c r="Z391" s="218"/>
      <c r="AA391" s="218"/>
    </row>
    <row r="392" spans="1:27" ht="13.5" customHeight="1" x14ac:dyDescent="0.15">
      <c r="A392" s="225"/>
      <c r="B392" s="218"/>
      <c r="C392" s="218"/>
      <c r="D392" s="218"/>
      <c r="E392" s="218"/>
      <c r="F392" s="218"/>
      <c r="G392" s="218"/>
      <c r="H392" s="218"/>
      <c r="I392" s="218"/>
      <c r="J392" s="218"/>
      <c r="K392" s="218"/>
      <c r="L392" s="218"/>
      <c r="M392" s="218"/>
      <c r="N392" s="218"/>
      <c r="O392" s="218"/>
      <c r="P392" s="218"/>
      <c r="Q392" s="218"/>
      <c r="R392" s="218"/>
      <c r="S392" s="218"/>
      <c r="T392" s="218"/>
      <c r="U392" s="218"/>
      <c r="V392" s="218"/>
      <c r="W392" s="218"/>
      <c r="X392" s="218"/>
      <c r="Y392" s="218"/>
      <c r="Z392" s="218"/>
      <c r="AA392" s="218"/>
    </row>
    <row r="393" spans="1:27" ht="13.5" customHeight="1" x14ac:dyDescent="0.15">
      <c r="A393" s="225"/>
      <c r="B393" s="218"/>
      <c r="C393" s="218"/>
      <c r="D393" s="218"/>
      <c r="E393" s="218"/>
      <c r="F393" s="218"/>
      <c r="G393" s="218"/>
      <c r="H393" s="218"/>
      <c r="I393" s="218"/>
      <c r="J393" s="218"/>
      <c r="K393" s="218"/>
      <c r="L393" s="218"/>
      <c r="M393" s="218"/>
      <c r="N393" s="218"/>
      <c r="O393" s="218"/>
      <c r="P393" s="218"/>
      <c r="Q393" s="218"/>
      <c r="R393" s="218"/>
      <c r="S393" s="218"/>
      <c r="T393" s="218"/>
      <c r="U393" s="218"/>
      <c r="V393" s="218"/>
      <c r="W393" s="218"/>
      <c r="X393" s="218"/>
      <c r="Y393" s="218"/>
      <c r="Z393" s="218"/>
      <c r="AA393" s="218"/>
    </row>
    <row r="394" spans="1:27" ht="13.5" customHeight="1" x14ac:dyDescent="0.15">
      <c r="A394" s="225"/>
      <c r="B394" s="218"/>
      <c r="C394" s="218"/>
      <c r="D394" s="218"/>
      <c r="E394" s="218"/>
      <c r="F394" s="218"/>
      <c r="G394" s="218"/>
      <c r="H394" s="218"/>
      <c r="I394" s="218"/>
      <c r="J394" s="218"/>
      <c r="K394" s="218"/>
      <c r="L394" s="218"/>
      <c r="M394" s="218"/>
      <c r="N394" s="218"/>
      <c r="O394" s="218"/>
      <c r="P394" s="218"/>
      <c r="Q394" s="218"/>
      <c r="R394" s="218"/>
      <c r="S394" s="218"/>
      <c r="T394" s="218"/>
      <c r="U394" s="218"/>
      <c r="V394" s="218"/>
      <c r="W394" s="218"/>
      <c r="X394" s="218"/>
      <c r="Y394" s="218"/>
      <c r="Z394" s="218"/>
      <c r="AA394" s="218"/>
    </row>
    <row r="395" spans="1:27" ht="13.5" customHeight="1" x14ac:dyDescent="0.15">
      <c r="A395" s="232"/>
    </row>
    <row r="396" spans="1:27" ht="13.5" customHeight="1" x14ac:dyDescent="0.15">
      <c r="A396" s="232"/>
    </row>
    <row r="397" spans="1:27" ht="13.5" customHeight="1" x14ac:dyDescent="0.15">
      <c r="A397" s="232"/>
    </row>
    <row r="398" spans="1:27" ht="13.5" customHeight="1" x14ac:dyDescent="0.15">
      <c r="A398" s="232"/>
    </row>
    <row r="399" spans="1:27" ht="13.5" customHeight="1" x14ac:dyDescent="0.15">
      <c r="A399" s="232"/>
    </row>
    <row r="400" spans="1:27" ht="13.5" customHeight="1" x14ac:dyDescent="0.15">
      <c r="A400" s="232"/>
    </row>
    <row r="401" spans="1:1" ht="13.5" customHeight="1" x14ac:dyDescent="0.15">
      <c r="A401" s="232"/>
    </row>
    <row r="402" spans="1:1" ht="13.5" customHeight="1" x14ac:dyDescent="0.15">
      <c r="A402" s="232"/>
    </row>
    <row r="403" spans="1:1" ht="13.5" customHeight="1" x14ac:dyDescent="0.15">
      <c r="A403" s="232"/>
    </row>
    <row r="404" spans="1:1" ht="13.5" customHeight="1" x14ac:dyDescent="0.15">
      <c r="A404" s="232"/>
    </row>
    <row r="405" spans="1:1" ht="13.5" customHeight="1" x14ac:dyDescent="0.15">
      <c r="A405" s="232"/>
    </row>
    <row r="406" spans="1:1" ht="13.5" customHeight="1" x14ac:dyDescent="0.15">
      <c r="A406" s="232"/>
    </row>
    <row r="407" spans="1:1" ht="13.5" customHeight="1" x14ac:dyDescent="0.15">
      <c r="A407" s="232"/>
    </row>
    <row r="408" spans="1:1" ht="13.5" customHeight="1" x14ac:dyDescent="0.15">
      <c r="A408" s="232"/>
    </row>
    <row r="409" spans="1:1" ht="13.5" customHeight="1" x14ac:dyDescent="0.15">
      <c r="A409" s="232"/>
    </row>
    <row r="410" spans="1:1" ht="13.5" customHeight="1" x14ac:dyDescent="0.15">
      <c r="A410" s="232"/>
    </row>
    <row r="411" spans="1:1" ht="13.5" customHeight="1" x14ac:dyDescent="0.15">
      <c r="A411" s="232"/>
    </row>
    <row r="412" spans="1:1" ht="13.5" customHeight="1" x14ac:dyDescent="0.15">
      <c r="A412" s="232"/>
    </row>
    <row r="413" spans="1:1" ht="13.5" customHeight="1" x14ac:dyDescent="0.15">
      <c r="A413" s="232"/>
    </row>
    <row r="414" spans="1:1" ht="13.5" customHeight="1" x14ac:dyDescent="0.15">
      <c r="A414" s="232"/>
    </row>
    <row r="415" spans="1:1" ht="13.5" customHeight="1" x14ac:dyDescent="0.15">
      <c r="A415" s="232"/>
    </row>
    <row r="416" spans="1:1" ht="13.5" customHeight="1" x14ac:dyDescent="0.15">
      <c r="A416" s="232"/>
    </row>
    <row r="417" spans="1:1" ht="13.5" customHeight="1" x14ac:dyDescent="0.15">
      <c r="A417" s="232"/>
    </row>
    <row r="418" spans="1:1" ht="13.5" customHeight="1" x14ac:dyDescent="0.15">
      <c r="A418" s="232"/>
    </row>
    <row r="419" spans="1:1" ht="13.5" customHeight="1" x14ac:dyDescent="0.15">
      <c r="A419" s="232"/>
    </row>
    <row r="420" spans="1:1" ht="13.5" customHeight="1" x14ac:dyDescent="0.15">
      <c r="A420" s="232"/>
    </row>
    <row r="421" spans="1:1" ht="13.5" customHeight="1" x14ac:dyDescent="0.15">
      <c r="A421" s="232"/>
    </row>
    <row r="422" spans="1:1" ht="13.5" customHeight="1" x14ac:dyDescent="0.15">
      <c r="A422" s="232"/>
    </row>
    <row r="423" spans="1:1" ht="13.5" customHeight="1" x14ac:dyDescent="0.15">
      <c r="A423" s="232"/>
    </row>
    <row r="424" spans="1:1" ht="13.5" customHeight="1" x14ac:dyDescent="0.15">
      <c r="A424" s="232"/>
    </row>
    <row r="425" spans="1:1" ht="13.5" customHeight="1" x14ac:dyDescent="0.15">
      <c r="A425" s="232"/>
    </row>
    <row r="426" spans="1:1" ht="13.5" customHeight="1" x14ac:dyDescent="0.15">
      <c r="A426" s="232"/>
    </row>
    <row r="427" spans="1:1" ht="13.5" customHeight="1" x14ac:dyDescent="0.15">
      <c r="A427" s="232"/>
    </row>
    <row r="428" spans="1:1" ht="13.5" customHeight="1" x14ac:dyDescent="0.15">
      <c r="A428" s="232"/>
    </row>
    <row r="429" spans="1:1" ht="13.5" customHeight="1" x14ac:dyDescent="0.15">
      <c r="A429" s="232"/>
    </row>
    <row r="430" spans="1:1" ht="13.5" customHeight="1" x14ac:dyDescent="0.15">
      <c r="A430" s="232"/>
    </row>
    <row r="431" spans="1:1" ht="13.5" customHeight="1" x14ac:dyDescent="0.15">
      <c r="A431" s="232"/>
    </row>
    <row r="432" spans="1:1" ht="13.5" customHeight="1" x14ac:dyDescent="0.15">
      <c r="A432" s="232"/>
    </row>
    <row r="433" spans="1:1" ht="13.5" customHeight="1" x14ac:dyDescent="0.15">
      <c r="A433" s="232"/>
    </row>
    <row r="434" spans="1:1" ht="13.5" customHeight="1" x14ac:dyDescent="0.15">
      <c r="A434" s="232"/>
    </row>
    <row r="435" spans="1:1" ht="13.5" customHeight="1" x14ac:dyDescent="0.15">
      <c r="A435" s="232"/>
    </row>
    <row r="436" spans="1:1" ht="13.5" customHeight="1" x14ac:dyDescent="0.15"/>
    <row r="437" spans="1:1" ht="13.5" customHeight="1" x14ac:dyDescent="0.15"/>
  </sheetData>
  <sheetProtection formatCells="0" insertColumns="0" insertRows="0"/>
  <mergeCells count="202">
    <mergeCell ref="A373:B373"/>
    <mergeCell ref="B374:J374"/>
    <mergeCell ref="K374:S374"/>
    <mergeCell ref="T374:V374"/>
    <mergeCell ref="B375:D375"/>
    <mergeCell ref="E375:G375"/>
    <mergeCell ref="H375:J375"/>
    <mergeCell ref="K375:M375"/>
    <mergeCell ref="N375:P375"/>
    <mergeCell ref="Q375:S375"/>
    <mergeCell ref="B355:J355"/>
    <mergeCell ref="K355:S355"/>
    <mergeCell ref="T355:V355"/>
    <mergeCell ref="B356:D356"/>
    <mergeCell ref="E356:G356"/>
    <mergeCell ref="H356:J356"/>
    <mergeCell ref="K356:M356"/>
    <mergeCell ref="N356:P356"/>
    <mergeCell ref="Q356:S356"/>
    <mergeCell ref="A335:B335"/>
    <mergeCell ref="B336:J336"/>
    <mergeCell ref="K336:S336"/>
    <mergeCell ref="T336:V336"/>
    <mergeCell ref="B337:D337"/>
    <mergeCell ref="E337:G337"/>
    <mergeCell ref="H337:J337"/>
    <mergeCell ref="K337:M337"/>
    <mergeCell ref="N337:P337"/>
    <mergeCell ref="Q337:S337"/>
    <mergeCell ref="N299:P299"/>
    <mergeCell ref="Q299:S299"/>
    <mergeCell ref="B298:J298"/>
    <mergeCell ref="K298:S298"/>
    <mergeCell ref="T298:V298"/>
    <mergeCell ref="B299:D299"/>
    <mergeCell ref="E299:G299"/>
    <mergeCell ref="H299:J299"/>
    <mergeCell ref="K299:M299"/>
    <mergeCell ref="B280:J280"/>
    <mergeCell ref="K280:S280"/>
    <mergeCell ref="T280:V280"/>
    <mergeCell ref="B281:D281"/>
    <mergeCell ref="E281:G281"/>
    <mergeCell ref="H281:J281"/>
    <mergeCell ref="K281:M281"/>
    <mergeCell ref="N281:P281"/>
    <mergeCell ref="Q281:S281"/>
    <mergeCell ref="B242:J242"/>
    <mergeCell ref="K242:S242"/>
    <mergeCell ref="T242:V242"/>
    <mergeCell ref="B243:D243"/>
    <mergeCell ref="E243:G243"/>
    <mergeCell ref="H243:J243"/>
    <mergeCell ref="K243:M243"/>
    <mergeCell ref="N243:P243"/>
    <mergeCell ref="Q243:S243"/>
    <mergeCell ref="A222:B222"/>
    <mergeCell ref="B223:J223"/>
    <mergeCell ref="K223:S223"/>
    <mergeCell ref="T223:V223"/>
    <mergeCell ref="B224:D224"/>
    <mergeCell ref="E224:G224"/>
    <mergeCell ref="H224:J224"/>
    <mergeCell ref="K224:M224"/>
    <mergeCell ref="N224:P224"/>
    <mergeCell ref="Q224:S224"/>
    <mergeCell ref="B205:J205"/>
    <mergeCell ref="K205:S205"/>
    <mergeCell ref="T205:V205"/>
    <mergeCell ref="B206:D206"/>
    <mergeCell ref="E206:G206"/>
    <mergeCell ref="H206:J206"/>
    <mergeCell ref="K206:M206"/>
    <mergeCell ref="N206:P206"/>
    <mergeCell ref="Q206:S206"/>
    <mergeCell ref="Q169:S169"/>
    <mergeCell ref="A184:B184"/>
    <mergeCell ref="A185:B185"/>
    <mergeCell ref="B186:J186"/>
    <mergeCell ref="K186:S186"/>
    <mergeCell ref="T186:V186"/>
    <mergeCell ref="B187:D187"/>
    <mergeCell ref="E187:G187"/>
    <mergeCell ref="H187:J187"/>
    <mergeCell ref="K187:M187"/>
    <mergeCell ref="N187:P187"/>
    <mergeCell ref="Q187:S187"/>
    <mergeCell ref="T149:V149"/>
    <mergeCell ref="B150:D150"/>
    <mergeCell ref="E150:G150"/>
    <mergeCell ref="H150:J150"/>
    <mergeCell ref="K150:M150"/>
    <mergeCell ref="N150:P150"/>
    <mergeCell ref="Q150:S150"/>
    <mergeCell ref="A165:B165"/>
    <mergeCell ref="B168:J168"/>
    <mergeCell ref="K168:S168"/>
    <mergeCell ref="T168:V168"/>
    <mergeCell ref="T39:V39"/>
    <mergeCell ref="B40:D40"/>
    <mergeCell ref="E40:G40"/>
    <mergeCell ref="H40:J40"/>
    <mergeCell ref="K40:M40"/>
    <mergeCell ref="N40:P40"/>
    <mergeCell ref="Q40:S40"/>
    <mergeCell ref="B21:J21"/>
    <mergeCell ref="K21:S21"/>
    <mergeCell ref="T21:V21"/>
    <mergeCell ref="B22:D22"/>
    <mergeCell ref="E22:G22"/>
    <mergeCell ref="H22:J22"/>
    <mergeCell ref="K22:M22"/>
    <mergeCell ref="N22:P22"/>
    <mergeCell ref="Q22:S22"/>
    <mergeCell ref="A1:B1"/>
    <mergeCell ref="B2:J2"/>
    <mergeCell ref="K2:S2"/>
    <mergeCell ref="T2:V2"/>
    <mergeCell ref="N3:P3"/>
    <mergeCell ref="Q3:S3"/>
    <mergeCell ref="B3:D3"/>
    <mergeCell ref="E3:G3"/>
    <mergeCell ref="H3:J3"/>
    <mergeCell ref="K3:M3"/>
    <mergeCell ref="T75:V75"/>
    <mergeCell ref="B76:D76"/>
    <mergeCell ref="E76:G76"/>
    <mergeCell ref="H76:J76"/>
    <mergeCell ref="K76:M76"/>
    <mergeCell ref="N76:P76"/>
    <mergeCell ref="Q76:S76"/>
    <mergeCell ref="B57:J57"/>
    <mergeCell ref="K57:S57"/>
    <mergeCell ref="T57:V57"/>
    <mergeCell ref="B58:D58"/>
    <mergeCell ref="E58:G58"/>
    <mergeCell ref="H58:J58"/>
    <mergeCell ref="K58:M58"/>
    <mergeCell ref="N58:P58"/>
    <mergeCell ref="Q58:S58"/>
    <mergeCell ref="T94:V94"/>
    <mergeCell ref="B95:D95"/>
    <mergeCell ref="E95:G95"/>
    <mergeCell ref="H95:J95"/>
    <mergeCell ref="K95:M95"/>
    <mergeCell ref="N95:P95"/>
    <mergeCell ref="Q95:S95"/>
    <mergeCell ref="H113:J113"/>
    <mergeCell ref="K113:M113"/>
    <mergeCell ref="N113:P113"/>
    <mergeCell ref="Q113:S113"/>
    <mergeCell ref="B112:J112"/>
    <mergeCell ref="B94:J94"/>
    <mergeCell ref="K94:S94"/>
    <mergeCell ref="H318:J318"/>
    <mergeCell ref="B132:D132"/>
    <mergeCell ref="E132:G132"/>
    <mergeCell ref="H132:J132"/>
    <mergeCell ref="K132:M132"/>
    <mergeCell ref="N132:P132"/>
    <mergeCell ref="Q132:S132"/>
    <mergeCell ref="A38:B38"/>
    <mergeCell ref="A74:B74"/>
    <mergeCell ref="A111:B111"/>
    <mergeCell ref="B131:J131"/>
    <mergeCell ref="K131:S131"/>
    <mergeCell ref="B75:J75"/>
    <mergeCell ref="K75:S75"/>
    <mergeCell ref="B39:J39"/>
    <mergeCell ref="K39:S39"/>
    <mergeCell ref="A148:B148"/>
    <mergeCell ref="B149:J149"/>
    <mergeCell ref="K149:S149"/>
    <mergeCell ref="B169:D169"/>
    <mergeCell ref="E169:G169"/>
    <mergeCell ref="H169:J169"/>
    <mergeCell ref="K169:M169"/>
    <mergeCell ref="N169:P169"/>
    <mergeCell ref="K318:M318"/>
    <mergeCell ref="T131:V131"/>
    <mergeCell ref="K112:S112"/>
    <mergeCell ref="T112:V112"/>
    <mergeCell ref="B113:D113"/>
    <mergeCell ref="E113:G113"/>
    <mergeCell ref="N318:P318"/>
    <mergeCell ref="B261:J261"/>
    <mergeCell ref="K261:S261"/>
    <mergeCell ref="T261:V261"/>
    <mergeCell ref="B262:D262"/>
    <mergeCell ref="E262:G262"/>
    <mergeCell ref="H262:J262"/>
    <mergeCell ref="K262:M262"/>
    <mergeCell ref="N262:P262"/>
    <mergeCell ref="Q262:S262"/>
    <mergeCell ref="Q318:S318"/>
    <mergeCell ref="A260:B260"/>
    <mergeCell ref="A297:B297"/>
    <mergeCell ref="B317:J317"/>
    <mergeCell ref="K317:S317"/>
    <mergeCell ref="T317:V317"/>
    <mergeCell ref="B318:D318"/>
    <mergeCell ref="E318:G318"/>
  </mergeCells>
  <phoneticPr fontId="3"/>
  <pageMargins left="1.1811023622047245" right="0.39370078740157483" top="0.59055118110236227" bottom="0.59055118110236227" header="0.51181102362204722" footer="0.51181102362204722"/>
  <pageSetup paperSize="9" scale="75" orientation="landscape" verticalDpi="300" r:id="rId1"/>
  <headerFooter scaleWithDoc="0" alignWithMargins="0">
    <oddFooter>&amp;C&amp;A</oddFooter>
  </headerFooter>
  <rowBreaks count="8" manualBreakCount="8">
    <brk id="37" min="20" max="23" man="1"/>
    <brk id="73" min="20" max="23" man="1"/>
    <brk id="110" min="20" max="23" man="1"/>
    <brk id="147" min="20" max="23" man="1"/>
    <brk id="184" min="20" max="23" man="1"/>
    <brk id="221" min="20" max="23" man="1"/>
    <brk id="259" min="20" max="23" man="1"/>
    <brk id="296" min="20" max="2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012CC-5B42-4E59-B7F7-96F95AB7A1FB}">
  <dimension ref="A1:T69"/>
  <sheetViews>
    <sheetView view="pageBreakPreview" zoomScaleNormal="100" zoomScaleSheetLayoutView="100" workbookViewId="0"/>
  </sheetViews>
  <sheetFormatPr defaultRowHeight="13.5" x14ac:dyDescent="0.15"/>
  <cols>
    <col min="1" max="1" width="10" style="176" customWidth="1"/>
    <col min="2" max="2" width="9.75" style="176" customWidth="1"/>
    <col min="3" max="3" width="8.25" style="176" customWidth="1"/>
    <col min="4" max="4" width="9.75" style="176" customWidth="1"/>
    <col min="5" max="5" width="8.375" style="176" customWidth="1"/>
    <col min="6" max="6" width="10.375" style="176" customWidth="1"/>
    <col min="7" max="7" width="10" style="176" customWidth="1"/>
    <col min="8" max="8" width="6.875" style="176" customWidth="1"/>
    <col min="9" max="9" width="6.5" style="176" customWidth="1"/>
    <col min="10" max="10" width="5.875" style="176" customWidth="1"/>
    <col min="11" max="11" width="9" style="176"/>
    <col min="12" max="12" width="4.625" style="176" customWidth="1"/>
    <col min="13" max="13" width="7" style="176" customWidth="1"/>
    <col min="14" max="14" width="6.5" style="176" customWidth="1"/>
    <col min="15" max="15" width="6.625" style="176" customWidth="1"/>
    <col min="16" max="16" width="9" style="176"/>
    <col min="17" max="17" width="3.75" style="176" customWidth="1"/>
    <col min="18" max="18" width="6.625" style="176" customWidth="1"/>
    <col min="19" max="19" width="7.375" style="176" customWidth="1"/>
    <col min="20" max="20" width="8" style="176" customWidth="1"/>
    <col min="21" max="16384" width="9" style="176"/>
  </cols>
  <sheetData>
    <row r="1" spans="1:20" ht="18.75" x14ac:dyDescent="0.15">
      <c r="A1" s="389" t="s">
        <v>115</v>
      </c>
      <c r="B1" s="389"/>
      <c r="C1" s="389"/>
      <c r="K1" s="389"/>
      <c r="L1" s="390"/>
      <c r="M1" s="390"/>
      <c r="N1" s="390"/>
    </row>
    <row r="2" spans="1:20" x14ac:dyDescent="0.15">
      <c r="H2" s="391"/>
      <c r="I2" s="392"/>
      <c r="O2" s="392"/>
      <c r="P2" s="392"/>
      <c r="Q2" s="392"/>
      <c r="R2" s="392"/>
      <c r="S2" s="392"/>
      <c r="T2" s="392"/>
    </row>
    <row r="3" spans="1:20" ht="17.100000000000001" customHeight="1" x14ac:dyDescent="0.15">
      <c r="H3" s="393" t="s">
        <v>116</v>
      </c>
      <c r="I3" s="393"/>
      <c r="Q3" s="179"/>
    </row>
    <row r="4" spans="1:20" ht="17.100000000000001" customHeight="1" x14ac:dyDescent="0.15">
      <c r="A4" s="182" t="s">
        <v>1</v>
      </c>
      <c r="B4" s="394" t="s">
        <v>117</v>
      </c>
      <c r="C4" s="395"/>
      <c r="D4" s="394" t="s">
        <v>118</v>
      </c>
      <c r="E4" s="395"/>
      <c r="F4" s="394" t="s">
        <v>119</v>
      </c>
      <c r="G4" s="395"/>
      <c r="H4" s="182" t="s">
        <v>120</v>
      </c>
      <c r="I4" s="182" t="s">
        <v>121</v>
      </c>
    </row>
    <row r="5" spans="1:20" ht="17.100000000000001" customHeight="1" x14ac:dyDescent="0.15">
      <c r="A5" s="189"/>
      <c r="B5" s="191" t="s">
        <v>122</v>
      </c>
      <c r="C5" s="191" t="s">
        <v>123</v>
      </c>
      <c r="D5" s="191" t="s">
        <v>124</v>
      </c>
      <c r="E5" s="191" t="s">
        <v>125</v>
      </c>
      <c r="F5" s="263" t="s">
        <v>126</v>
      </c>
      <c r="G5" s="263" t="s">
        <v>127</v>
      </c>
      <c r="H5" s="189"/>
      <c r="I5" s="189"/>
      <c r="M5" s="179"/>
      <c r="N5" s="179"/>
      <c r="O5" s="179"/>
      <c r="R5" s="179"/>
      <c r="S5" s="179"/>
      <c r="T5" s="179"/>
    </row>
    <row r="6" spans="1:20" ht="17.100000000000001" customHeight="1" x14ac:dyDescent="0.15">
      <c r="A6" s="396" t="s">
        <v>57</v>
      </c>
      <c r="B6" s="397">
        <v>10</v>
      </c>
      <c r="C6" s="397">
        <v>6.6</v>
      </c>
      <c r="D6" s="397">
        <v>42.2</v>
      </c>
      <c r="E6" s="397">
        <v>39.6</v>
      </c>
      <c r="F6" s="397">
        <v>3.4</v>
      </c>
      <c r="G6" s="397">
        <v>2.5</v>
      </c>
      <c r="H6" s="397">
        <v>6.2</v>
      </c>
      <c r="I6" s="397">
        <v>1.6</v>
      </c>
      <c r="M6" s="281"/>
      <c r="N6" s="281"/>
      <c r="O6" s="281"/>
      <c r="R6" s="281"/>
      <c r="S6" s="281"/>
      <c r="T6" s="281"/>
    </row>
    <row r="7" spans="1:20" ht="17.100000000000001" customHeight="1" x14ac:dyDescent="0.15">
      <c r="A7" s="396" t="s">
        <v>131</v>
      </c>
      <c r="B7" s="397">
        <v>10.7</v>
      </c>
      <c r="C7" s="397">
        <v>7.2</v>
      </c>
      <c r="D7" s="397">
        <v>44</v>
      </c>
      <c r="E7" s="397">
        <v>40</v>
      </c>
      <c r="F7" s="397">
        <v>3.5</v>
      </c>
      <c r="G7" s="397">
        <v>3.9</v>
      </c>
      <c r="H7" s="397">
        <v>7</v>
      </c>
      <c r="I7" s="397">
        <v>1.5</v>
      </c>
      <c r="M7" s="281"/>
      <c r="R7" s="281"/>
    </row>
    <row r="8" spans="1:20" ht="17.100000000000001" customHeight="1" x14ac:dyDescent="0.15">
      <c r="A8" s="396" t="s">
        <v>132</v>
      </c>
      <c r="B8" s="397">
        <v>11.4</v>
      </c>
      <c r="C8" s="397">
        <v>7.1</v>
      </c>
      <c r="D8" s="397">
        <v>45.4</v>
      </c>
      <c r="E8" s="397">
        <v>38.1</v>
      </c>
      <c r="F8" s="397">
        <v>4.2</v>
      </c>
      <c r="G8" s="397">
        <v>7.3</v>
      </c>
      <c r="H8" s="397">
        <v>6.5</v>
      </c>
      <c r="I8" s="397">
        <v>1.7</v>
      </c>
      <c r="M8" s="281"/>
      <c r="R8" s="281"/>
    </row>
    <row r="9" spans="1:20" ht="17.100000000000001" customHeight="1" x14ac:dyDescent="0.15">
      <c r="A9" s="396" t="s">
        <v>133</v>
      </c>
      <c r="B9" s="397">
        <v>11.1</v>
      </c>
      <c r="C9" s="397">
        <v>7.6</v>
      </c>
      <c r="D9" s="397">
        <v>45</v>
      </c>
      <c r="E9" s="397">
        <v>40.9</v>
      </c>
      <c r="F9" s="397">
        <v>3.5</v>
      </c>
      <c r="G9" s="397">
        <v>4.0999999999999996</v>
      </c>
      <c r="H9" s="397">
        <v>6.8</v>
      </c>
      <c r="I9" s="397">
        <v>2</v>
      </c>
      <c r="M9" s="281"/>
      <c r="R9" s="281"/>
    </row>
    <row r="10" spans="1:20" ht="17.100000000000001" customHeight="1" x14ac:dyDescent="0.15">
      <c r="A10" s="396" t="s">
        <v>134</v>
      </c>
      <c r="B10" s="397">
        <v>11.8</v>
      </c>
      <c r="C10" s="397">
        <v>7.8</v>
      </c>
      <c r="D10" s="397">
        <v>38.200000000000003</v>
      </c>
      <c r="E10" s="397">
        <v>39.5</v>
      </c>
      <c r="F10" s="397">
        <v>4</v>
      </c>
      <c r="G10" s="397">
        <v>-1.3</v>
      </c>
      <c r="H10" s="397">
        <v>7.1</v>
      </c>
      <c r="I10" s="397">
        <v>1.7</v>
      </c>
      <c r="M10" s="281"/>
      <c r="O10" s="232"/>
      <c r="R10" s="281"/>
    </row>
    <row r="11" spans="1:20" ht="17.100000000000001" customHeight="1" x14ac:dyDescent="0.15">
      <c r="A11" s="396" t="s">
        <v>70</v>
      </c>
      <c r="B11" s="397">
        <v>10.3</v>
      </c>
      <c r="C11" s="397">
        <v>8.6</v>
      </c>
      <c r="D11" s="397">
        <v>35</v>
      </c>
      <c r="E11" s="397">
        <v>35</v>
      </c>
      <c r="F11" s="397">
        <v>1.8</v>
      </c>
      <c r="G11" s="397">
        <v>0</v>
      </c>
      <c r="H11" s="397">
        <v>6.1</v>
      </c>
      <c r="I11" s="397">
        <v>1.9</v>
      </c>
      <c r="M11" s="281"/>
      <c r="N11" s="232"/>
      <c r="R11" s="281"/>
    </row>
    <row r="12" spans="1:20" ht="17.100000000000001" customHeight="1" x14ac:dyDescent="0.15">
      <c r="A12" s="396" t="s">
        <v>135</v>
      </c>
      <c r="B12" s="397">
        <v>11.5</v>
      </c>
      <c r="C12" s="397">
        <v>8.6999999999999993</v>
      </c>
      <c r="D12" s="397">
        <v>34.6</v>
      </c>
      <c r="E12" s="397">
        <v>35.6</v>
      </c>
      <c r="F12" s="397">
        <v>2.8</v>
      </c>
      <c r="G12" s="397">
        <v>-1</v>
      </c>
      <c r="H12" s="397">
        <v>5.9</v>
      </c>
      <c r="I12" s="397">
        <v>1.6</v>
      </c>
      <c r="M12" s="281"/>
      <c r="O12" s="232"/>
      <c r="R12" s="281"/>
      <c r="S12" s="232"/>
      <c r="T12" s="232"/>
    </row>
    <row r="13" spans="1:20" ht="17.100000000000001" customHeight="1" x14ac:dyDescent="0.15">
      <c r="A13" s="396" t="s">
        <v>136</v>
      </c>
      <c r="B13" s="398">
        <v>11.2</v>
      </c>
      <c r="C13" s="398">
        <v>8.8000000000000007</v>
      </c>
      <c r="D13" s="397">
        <v>36</v>
      </c>
      <c r="E13" s="397">
        <v>33.9</v>
      </c>
      <c r="F13" s="397">
        <v>2.4</v>
      </c>
      <c r="G13" s="397">
        <v>2.1</v>
      </c>
      <c r="H13" s="397">
        <v>5.9</v>
      </c>
      <c r="I13" s="397">
        <v>1.7</v>
      </c>
      <c r="M13" s="281"/>
      <c r="R13" s="281"/>
    </row>
    <row r="14" spans="1:20" ht="17.100000000000001" customHeight="1" x14ac:dyDescent="0.15">
      <c r="A14" s="396" t="s">
        <v>137</v>
      </c>
      <c r="B14" s="397">
        <v>10.6</v>
      </c>
      <c r="C14" s="397">
        <v>8.8000000000000007</v>
      </c>
      <c r="D14" s="397">
        <v>35.6</v>
      </c>
      <c r="E14" s="397">
        <v>35.799999999999997</v>
      </c>
      <c r="F14" s="397">
        <v>1.8</v>
      </c>
      <c r="G14" s="397">
        <v>-0.2</v>
      </c>
      <c r="H14" s="397">
        <v>5.8</v>
      </c>
      <c r="I14" s="397">
        <v>1.7</v>
      </c>
      <c r="M14" s="281"/>
      <c r="R14" s="281"/>
      <c r="T14" s="232"/>
    </row>
    <row r="15" spans="1:20" ht="17.100000000000001" customHeight="1" x14ac:dyDescent="0.15">
      <c r="A15" s="396" t="s">
        <v>178</v>
      </c>
      <c r="B15" s="397">
        <v>10.3</v>
      </c>
      <c r="C15" s="397">
        <v>9</v>
      </c>
      <c r="D15" s="397">
        <v>33.700000000000003</v>
      </c>
      <c r="E15" s="397">
        <v>33.200000000000003</v>
      </c>
      <c r="F15" s="397">
        <v>1.3</v>
      </c>
      <c r="G15" s="397">
        <v>0.4</v>
      </c>
      <c r="H15" s="397">
        <v>5.6</v>
      </c>
      <c r="I15" s="397">
        <v>1.8</v>
      </c>
      <c r="M15" s="281"/>
      <c r="R15" s="281"/>
    </row>
    <row r="16" spans="1:20" ht="17.100000000000001" customHeight="1" x14ac:dyDescent="0.15">
      <c r="A16" s="396" t="s">
        <v>112</v>
      </c>
      <c r="B16" s="397">
        <v>10.199999999999999</v>
      </c>
      <c r="C16" s="397">
        <v>9.6</v>
      </c>
      <c r="D16" s="397">
        <v>43.2</v>
      </c>
      <c r="E16" s="397">
        <v>43.5</v>
      </c>
      <c r="F16" s="397">
        <v>0.6</v>
      </c>
      <c r="G16" s="397">
        <v>-0.4</v>
      </c>
      <c r="H16" s="397">
        <v>5.3</v>
      </c>
      <c r="I16" s="397">
        <v>1.9</v>
      </c>
      <c r="M16" s="281"/>
      <c r="R16" s="281"/>
      <c r="S16" s="232"/>
    </row>
    <row r="17" spans="1:20" ht="17.100000000000001" customHeight="1" x14ac:dyDescent="0.15">
      <c r="A17" s="396" t="s">
        <v>477</v>
      </c>
      <c r="B17" s="397">
        <v>9.8000000000000007</v>
      </c>
      <c r="C17" s="397">
        <v>8.9</v>
      </c>
      <c r="D17" s="397">
        <v>47.4</v>
      </c>
      <c r="E17" s="397">
        <v>44</v>
      </c>
      <c r="F17" s="397">
        <v>0.9</v>
      </c>
      <c r="G17" s="397">
        <v>3.4</v>
      </c>
      <c r="H17" s="397">
        <v>5.4</v>
      </c>
      <c r="I17" s="397">
        <v>1.5</v>
      </c>
      <c r="M17" s="281"/>
      <c r="R17" s="281"/>
      <c r="S17" s="232"/>
    </row>
    <row r="18" spans="1:20" ht="17.100000000000001" customHeight="1" x14ac:dyDescent="0.15">
      <c r="A18" s="396" t="s">
        <v>201</v>
      </c>
      <c r="B18" s="397">
        <v>9.9</v>
      </c>
      <c r="C18" s="397">
        <v>9.1999999999999993</v>
      </c>
      <c r="D18" s="397">
        <v>48.2</v>
      </c>
      <c r="E18" s="397">
        <v>44.6</v>
      </c>
      <c r="F18" s="397">
        <v>0.7</v>
      </c>
      <c r="G18" s="397">
        <v>3.6</v>
      </c>
      <c r="H18" s="397">
        <v>5.2</v>
      </c>
      <c r="I18" s="397">
        <v>1.4</v>
      </c>
      <c r="M18" s="281"/>
      <c r="R18" s="281"/>
      <c r="S18" s="232"/>
    </row>
    <row r="19" spans="1:20" ht="17.100000000000001" customHeight="1" x14ac:dyDescent="0.15">
      <c r="A19" s="396" t="s">
        <v>432</v>
      </c>
      <c r="B19" s="397">
        <v>10.3</v>
      </c>
      <c r="C19" s="397">
        <v>9.1</v>
      </c>
      <c r="D19" s="397">
        <v>47.3</v>
      </c>
      <c r="E19" s="397">
        <v>45</v>
      </c>
      <c r="F19" s="397">
        <v>1.2</v>
      </c>
      <c r="G19" s="397">
        <v>2.2999999999999998</v>
      </c>
      <c r="H19" s="397">
        <v>5</v>
      </c>
      <c r="I19" s="397">
        <v>1.4</v>
      </c>
      <c r="M19" s="281"/>
      <c r="R19" s="281"/>
      <c r="S19" s="232"/>
    </row>
    <row r="20" spans="1:20" ht="17.100000000000001" customHeight="1" x14ac:dyDescent="0.15">
      <c r="A20" s="396" t="s">
        <v>450</v>
      </c>
      <c r="B20" s="399">
        <v>8.8000000000000007</v>
      </c>
      <c r="C20" s="399">
        <v>8.9</v>
      </c>
      <c r="D20" s="399">
        <v>47.4</v>
      </c>
      <c r="E20" s="399">
        <v>44.1</v>
      </c>
      <c r="F20" s="399">
        <v>-0.1</v>
      </c>
      <c r="G20" s="399">
        <v>3.3</v>
      </c>
      <c r="H20" s="399">
        <v>4.7</v>
      </c>
      <c r="I20" s="399">
        <v>1.4</v>
      </c>
      <c r="M20" s="281"/>
      <c r="R20" s="281"/>
      <c r="S20" s="232"/>
    </row>
    <row r="21" spans="1:20" ht="17.100000000000001" customHeight="1" x14ac:dyDescent="0.15">
      <c r="A21" s="396" t="s">
        <v>440</v>
      </c>
      <c r="B21" s="399">
        <v>8</v>
      </c>
      <c r="C21" s="399">
        <v>9</v>
      </c>
      <c r="D21" s="399">
        <v>39.700000000000003</v>
      </c>
      <c r="E21" s="399">
        <v>41.4</v>
      </c>
      <c r="F21" s="399">
        <v>-0.9</v>
      </c>
      <c r="G21" s="399">
        <v>-1.7</v>
      </c>
      <c r="H21" s="399">
        <v>4.3</v>
      </c>
      <c r="I21" s="399">
        <v>1.3</v>
      </c>
      <c r="M21" s="281"/>
      <c r="R21" s="281"/>
      <c r="S21" s="232"/>
    </row>
    <row r="22" spans="1:20" ht="17.100000000000001" customHeight="1" x14ac:dyDescent="0.15">
      <c r="A22" s="396" t="s">
        <v>447</v>
      </c>
      <c r="B22" s="399">
        <v>7.6</v>
      </c>
      <c r="C22" s="399">
        <v>9.3000000000000007</v>
      </c>
      <c r="D22" s="399">
        <v>40.200000000000003</v>
      </c>
      <c r="E22" s="399">
        <v>40.4</v>
      </c>
      <c r="F22" s="399">
        <v>-1.6</v>
      </c>
      <c r="G22" s="399">
        <v>-0.1</v>
      </c>
      <c r="H22" s="399">
        <v>4.2</v>
      </c>
      <c r="I22" s="399">
        <v>1.3</v>
      </c>
      <c r="M22" s="281"/>
      <c r="R22" s="281"/>
      <c r="S22" s="232"/>
    </row>
    <row r="23" spans="1:20" ht="17.100000000000001" customHeight="1" x14ac:dyDescent="0.15">
      <c r="A23" s="396" t="s">
        <v>454</v>
      </c>
      <c r="B23" s="399">
        <v>7.5</v>
      </c>
      <c r="C23" s="399">
        <v>10.199999999999999</v>
      </c>
      <c r="D23" s="399">
        <v>50.4</v>
      </c>
      <c r="E23" s="399">
        <v>42.8</v>
      </c>
      <c r="F23" s="399">
        <v>-2.6</v>
      </c>
      <c r="G23" s="399">
        <v>7.6</v>
      </c>
      <c r="H23" s="399">
        <v>4.2</v>
      </c>
      <c r="I23" s="399">
        <v>1.4</v>
      </c>
      <c r="M23" s="281"/>
      <c r="R23" s="281"/>
      <c r="S23" s="232"/>
    </row>
    <row r="24" spans="1:20" ht="17.100000000000001" customHeight="1" x14ac:dyDescent="0.15">
      <c r="A24" s="219" t="s">
        <v>486</v>
      </c>
      <c r="B24" s="400">
        <v>7.6</v>
      </c>
      <c r="C24" s="400">
        <v>11</v>
      </c>
      <c r="D24" s="400">
        <v>45.7</v>
      </c>
      <c r="E24" s="400">
        <v>43.8</v>
      </c>
      <c r="F24" s="400">
        <v>-3.3</v>
      </c>
      <c r="G24" s="400">
        <v>1.8</v>
      </c>
      <c r="H24" s="400">
        <v>4.0999999999999996</v>
      </c>
      <c r="I24" s="400">
        <v>1.3</v>
      </c>
      <c r="J24" s="218"/>
      <c r="K24" s="218"/>
      <c r="M24" s="281"/>
      <c r="R24" s="281"/>
      <c r="S24" s="232"/>
    </row>
    <row r="25" spans="1:20" ht="17.100000000000001" customHeight="1" x14ac:dyDescent="0.15">
      <c r="A25" s="219" t="s">
        <v>504</v>
      </c>
      <c r="B25" s="400">
        <v>6.3</v>
      </c>
      <c r="C25" s="400">
        <v>10.4</v>
      </c>
      <c r="D25" s="400">
        <v>45.3</v>
      </c>
      <c r="E25" s="400">
        <v>46.7</v>
      </c>
      <c r="F25" s="400">
        <v>-4.0999999999999996</v>
      </c>
      <c r="G25" s="400">
        <v>-1.4</v>
      </c>
      <c r="H25" s="400">
        <v>3.7</v>
      </c>
      <c r="I25" s="400">
        <v>1.3</v>
      </c>
      <c r="J25" s="218"/>
      <c r="K25" s="218"/>
      <c r="M25" s="281"/>
      <c r="R25" s="281"/>
      <c r="S25" s="232"/>
    </row>
    <row r="26" spans="1:20" ht="17.100000000000001" customHeight="1" x14ac:dyDescent="0.15">
      <c r="A26" s="219" t="s">
        <v>508</v>
      </c>
      <c r="B26" s="400">
        <v>5.9</v>
      </c>
      <c r="C26" s="400">
        <v>11.3</v>
      </c>
      <c r="D26" s="400">
        <v>45.6</v>
      </c>
      <c r="E26" s="400">
        <v>44.9</v>
      </c>
      <c r="F26" s="400">
        <v>-5.4</v>
      </c>
      <c r="G26" s="400">
        <v>0.7</v>
      </c>
      <c r="H26" s="400">
        <v>3.8</v>
      </c>
      <c r="I26" s="400">
        <v>1</v>
      </c>
      <c r="J26" s="218"/>
      <c r="K26" s="218"/>
      <c r="M26" s="281"/>
      <c r="R26" s="281"/>
      <c r="S26" s="232"/>
    </row>
    <row r="27" spans="1:20" ht="17.100000000000001" customHeight="1" x14ac:dyDescent="0.15">
      <c r="A27" s="401" t="s">
        <v>434</v>
      </c>
      <c r="B27" s="226"/>
      <c r="C27" s="226"/>
      <c r="D27" s="226"/>
      <c r="E27" s="402" t="s">
        <v>128</v>
      </c>
      <c r="F27" s="402"/>
      <c r="G27" s="402"/>
      <c r="H27" s="402"/>
      <c r="I27" s="402"/>
      <c r="J27" s="218"/>
      <c r="K27" s="218"/>
      <c r="M27" s="281"/>
      <c r="R27" s="281"/>
      <c r="T27" s="232"/>
    </row>
    <row r="28" spans="1:20" ht="17.100000000000001" customHeight="1" x14ac:dyDescent="0.15">
      <c r="A28" s="218"/>
      <c r="B28" s="218"/>
      <c r="C28" s="218"/>
      <c r="D28" s="218"/>
      <c r="E28" s="218"/>
      <c r="F28" s="225"/>
      <c r="G28" s="225"/>
      <c r="H28" s="225" t="s">
        <v>129</v>
      </c>
      <c r="I28" s="403"/>
      <c r="J28" s="218"/>
      <c r="K28" s="218"/>
      <c r="M28" s="281"/>
      <c r="R28" s="281"/>
    </row>
    <row r="29" spans="1:20" ht="17.100000000000001" customHeight="1" x14ac:dyDescent="0.15">
      <c r="A29" s="218"/>
      <c r="B29" s="404"/>
      <c r="C29" s="404"/>
      <c r="D29" s="404"/>
      <c r="E29" s="404"/>
      <c r="F29" s="404"/>
      <c r="G29" s="404"/>
      <c r="H29" s="404"/>
      <c r="I29" s="404"/>
      <c r="J29" s="218"/>
      <c r="K29" s="218"/>
      <c r="M29" s="281"/>
      <c r="O29" s="232"/>
      <c r="R29" s="281"/>
      <c r="S29" s="232"/>
    </row>
    <row r="30" spans="1:20" x14ac:dyDescent="0.15">
      <c r="B30" s="405"/>
      <c r="C30" s="405"/>
      <c r="D30" s="405"/>
      <c r="E30" s="405"/>
      <c r="F30" s="405"/>
      <c r="G30" s="405"/>
      <c r="H30" s="405"/>
      <c r="I30" s="405"/>
      <c r="M30" s="281"/>
      <c r="R30" s="281"/>
    </row>
    <row r="31" spans="1:20" x14ac:dyDescent="0.15">
      <c r="B31" s="405"/>
      <c r="C31" s="405"/>
      <c r="D31" s="405"/>
      <c r="E31" s="405"/>
      <c r="F31" s="405"/>
      <c r="G31" s="405"/>
      <c r="H31" s="405"/>
      <c r="I31" s="405"/>
      <c r="M31" s="281"/>
      <c r="R31" s="281"/>
      <c r="S31" s="232"/>
    </row>
    <row r="32" spans="1:20" x14ac:dyDescent="0.15">
      <c r="B32" s="405"/>
      <c r="C32" s="405"/>
      <c r="D32" s="405"/>
      <c r="E32" s="405"/>
      <c r="F32" s="405"/>
      <c r="G32" s="405"/>
      <c r="H32" s="405"/>
      <c r="I32" s="405"/>
      <c r="M32" s="281"/>
      <c r="R32" s="281"/>
    </row>
    <row r="33" spans="1:19" x14ac:dyDescent="0.15">
      <c r="B33" s="405"/>
      <c r="C33" s="405"/>
      <c r="D33" s="405"/>
      <c r="E33" s="405"/>
      <c r="F33" s="405"/>
      <c r="G33" s="405"/>
      <c r="H33" s="405"/>
      <c r="I33" s="405"/>
      <c r="M33" s="281"/>
      <c r="R33" s="281"/>
    </row>
    <row r="34" spans="1:19" x14ac:dyDescent="0.15">
      <c r="B34" s="405"/>
      <c r="C34" s="405"/>
      <c r="D34" s="405"/>
      <c r="E34" s="405"/>
      <c r="F34" s="405"/>
      <c r="G34" s="405"/>
      <c r="H34" s="405"/>
      <c r="I34" s="405"/>
      <c r="M34" s="281"/>
      <c r="R34" s="281"/>
    </row>
    <row r="35" spans="1:19" x14ac:dyDescent="0.15">
      <c r="A35" s="406"/>
      <c r="B35" s="405"/>
      <c r="C35" s="405"/>
      <c r="D35" s="405"/>
      <c r="E35" s="405"/>
      <c r="F35" s="405"/>
      <c r="G35" s="405"/>
      <c r="H35" s="405"/>
      <c r="I35" s="405"/>
      <c r="M35" s="281"/>
      <c r="N35" s="281"/>
      <c r="O35" s="407"/>
      <c r="R35" s="281"/>
    </row>
    <row r="36" spans="1:19" x14ac:dyDescent="0.15">
      <c r="A36" s="406"/>
      <c r="B36" s="405"/>
      <c r="C36" s="405"/>
      <c r="D36" s="405"/>
      <c r="E36" s="405"/>
      <c r="F36" s="405"/>
      <c r="G36" s="405"/>
      <c r="H36" s="405"/>
      <c r="I36" s="405"/>
      <c r="M36" s="281"/>
      <c r="R36" s="281"/>
    </row>
    <row r="37" spans="1:19" x14ac:dyDescent="0.15">
      <c r="A37" s="406"/>
      <c r="B37" s="408"/>
      <c r="C37" s="408"/>
      <c r="D37" s="408"/>
      <c r="E37" s="408"/>
      <c r="F37" s="408"/>
      <c r="G37" s="408"/>
      <c r="H37" s="408"/>
      <c r="I37" s="408"/>
      <c r="M37" s="281"/>
      <c r="R37" s="281"/>
    </row>
    <row r="38" spans="1:19" x14ac:dyDescent="0.15">
      <c r="E38" s="392"/>
      <c r="F38" s="392"/>
      <c r="G38" s="392"/>
      <c r="H38" s="392"/>
    </row>
    <row r="39" spans="1:19" x14ac:dyDescent="0.15">
      <c r="G39" s="392"/>
      <c r="H39" s="392"/>
      <c r="I39" s="392"/>
      <c r="K39" s="392"/>
      <c r="L39" s="392"/>
    </row>
    <row r="40" spans="1:19" ht="18.75" x14ac:dyDescent="0.15">
      <c r="A40" s="409"/>
      <c r="B40" s="409"/>
      <c r="C40" s="410"/>
      <c r="D40" s="392"/>
      <c r="E40" s="392"/>
      <c r="F40" s="392"/>
      <c r="G40" s="392"/>
      <c r="H40" s="392"/>
      <c r="I40" s="392"/>
    </row>
    <row r="41" spans="1:19" ht="18.75" x14ac:dyDescent="0.2">
      <c r="A41" s="392"/>
      <c r="B41" s="392"/>
      <c r="C41" s="392"/>
      <c r="E41" s="392"/>
      <c r="F41" s="392"/>
      <c r="G41" s="392"/>
      <c r="L41" s="411"/>
      <c r="M41" s="411"/>
      <c r="N41" s="411"/>
      <c r="R41" s="179"/>
      <c r="S41" s="179"/>
    </row>
    <row r="42" spans="1:19" x14ac:dyDescent="0.15">
      <c r="A42" s="392"/>
      <c r="B42" s="392"/>
      <c r="C42" s="392"/>
      <c r="D42" s="392"/>
      <c r="E42" s="392"/>
      <c r="F42" s="392"/>
      <c r="G42" s="392"/>
      <c r="H42" s="392"/>
      <c r="I42" s="392"/>
    </row>
    <row r="43" spans="1:19" x14ac:dyDescent="0.15">
      <c r="A43" s="392"/>
      <c r="B43" s="391"/>
      <c r="C43" s="391"/>
      <c r="D43" s="391"/>
      <c r="E43" s="391"/>
      <c r="F43" s="392"/>
      <c r="G43" s="392"/>
      <c r="H43" s="392"/>
      <c r="I43" s="392"/>
    </row>
    <row r="45" spans="1:19" ht="18.75" customHeight="1" x14ac:dyDescent="0.15">
      <c r="A45" s="391"/>
      <c r="B45" s="408"/>
      <c r="C45" s="408"/>
      <c r="D45" s="408"/>
      <c r="E45" s="408"/>
      <c r="F45" s="408"/>
      <c r="G45" s="408"/>
      <c r="H45" s="408"/>
      <c r="I45" s="408"/>
      <c r="L45" s="412"/>
      <c r="M45" s="412"/>
      <c r="Q45" s="412"/>
      <c r="R45" s="412"/>
    </row>
    <row r="46" spans="1:19" ht="18.75" customHeight="1" x14ac:dyDescent="0.15">
      <c r="A46" s="391"/>
      <c r="B46" s="408"/>
      <c r="C46" s="408"/>
      <c r="D46" s="408"/>
      <c r="E46" s="408"/>
      <c r="F46" s="408"/>
      <c r="G46" s="408"/>
      <c r="H46" s="408"/>
      <c r="I46" s="408"/>
      <c r="L46" s="412"/>
      <c r="M46" s="412"/>
      <c r="Q46" s="412"/>
      <c r="R46" s="412"/>
    </row>
    <row r="47" spans="1:19" ht="18.75" customHeight="1" x14ac:dyDescent="0.15">
      <c r="A47" s="410"/>
      <c r="B47" s="410"/>
      <c r="E47" s="392"/>
      <c r="F47" s="392"/>
      <c r="G47" s="392"/>
      <c r="H47" s="392"/>
      <c r="L47" s="412"/>
      <c r="M47" s="412"/>
      <c r="Q47" s="412"/>
      <c r="R47" s="412"/>
    </row>
    <row r="48" spans="1:19" ht="18.75" customHeight="1" x14ac:dyDescent="0.15">
      <c r="A48" s="392"/>
      <c r="B48" s="392"/>
      <c r="C48" s="392"/>
      <c r="D48" s="392"/>
      <c r="E48" s="392"/>
      <c r="F48" s="392"/>
      <c r="G48" s="392"/>
      <c r="H48" s="392"/>
      <c r="I48" s="392"/>
      <c r="L48" s="412"/>
      <c r="M48" s="412"/>
      <c r="Q48" s="412"/>
      <c r="R48" s="412"/>
    </row>
    <row r="49" spans="1:18" ht="18.75" customHeight="1" x14ac:dyDescent="0.15">
      <c r="L49" s="412"/>
      <c r="M49" s="412"/>
      <c r="Q49" s="412"/>
      <c r="R49" s="412"/>
    </row>
    <row r="50" spans="1:18" ht="18.75" customHeight="1" x14ac:dyDescent="0.15">
      <c r="L50" s="412"/>
      <c r="M50" s="412"/>
      <c r="Q50" s="412"/>
      <c r="R50" s="412"/>
    </row>
    <row r="51" spans="1:18" ht="18.75" customHeight="1" x14ac:dyDescent="0.15">
      <c r="L51" s="412"/>
      <c r="M51" s="412"/>
      <c r="Q51" s="412"/>
      <c r="R51" s="412"/>
    </row>
    <row r="52" spans="1:18" ht="18.75" customHeight="1" x14ac:dyDescent="0.15">
      <c r="L52" s="412"/>
      <c r="M52" s="412"/>
      <c r="Q52" s="412"/>
      <c r="R52" s="412"/>
    </row>
    <row r="53" spans="1:18" ht="18.75" customHeight="1" x14ac:dyDescent="0.15">
      <c r="L53" s="412"/>
      <c r="M53" s="412"/>
      <c r="Q53" s="412"/>
      <c r="R53" s="412"/>
    </row>
    <row r="54" spans="1:18" ht="18.75" customHeight="1" x14ac:dyDescent="0.15">
      <c r="L54" s="412"/>
      <c r="M54" s="412"/>
      <c r="Q54" s="412"/>
      <c r="R54" s="412"/>
    </row>
    <row r="55" spans="1:18" ht="18.75" customHeight="1" x14ac:dyDescent="0.15">
      <c r="L55" s="412"/>
      <c r="M55" s="412"/>
      <c r="Q55" s="412"/>
      <c r="R55" s="412"/>
    </row>
    <row r="56" spans="1:18" ht="18.75" customHeight="1" x14ac:dyDescent="0.15">
      <c r="L56" s="412"/>
      <c r="M56" s="412"/>
      <c r="Q56" s="412"/>
      <c r="R56" s="412"/>
    </row>
    <row r="57" spans="1:18" ht="18.75" customHeight="1" x14ac:dyDescent="0.15">
      <c r="L57" s="412"/>
      <c r="M57" s="412"/>
      <c r="Q57" s="412"/>
      <c r="R57" s="412"/>
    </row>
    <row r="58" spans="1:18" ht="18.75" customHeight="1" x14ac:dyDescent="0.15">
      <c r="A58" s="412"/>
      <c r="B58" s="412"/>
      <c r="F58" s="412"/>
      <c r="G58" s="412"/>
      <c r="L58" s="412"/>
      <c r="M58" s="412"/>
      <c r="Q58" s="412"/>
      <c r="R58" s="412"/>
    </row>
    <row r="59" spans="1:18" ht="18.75" customHeight="1" x14ac:dyDescent="0.15">
      <c r="L59" s="412"/>
      <c r="M59" s="412"/>
      <c r="Q59" s="412"/>
      <c r="R59" s="412"/>
    </row>
    <row r="60" spans="1:18" ht="18.75" customHeight="1" x14ac:dyDescent="0.15">
      <c r="L60" s="412"/>
      <c r="M60" s="412"/>
      <c r="Q60" s="412"/>
      <c r="R60" s="412"/>
    </row>
    <row r="61" spans="1:18" ht="18.75" customHeight="1" x14ac:dyDescent="0.15">
      <c r="L61" s="412"/>
      <c r="M61" s="412"/>
      <c r="Q61" s="412"/>
      <c r="R61" s="412"/>
    </row>
    <row r="62" spans="1:18" ht="18.75" customHeight="1" x14ac:dyDescent="0.15">
      <c r="L62" s="412"/>
      <c r="M62" s="412"/>
      <c r="Q62" s="412"/>
      <c r="R62" s="412"/>
    </row>
    <row r="63" spans="1:18" ht="18.75" customHeight="1" x14ac:dyDescent="0.15">
      <c r="L63" s="412"/>
      <c r="M63" s="412"/>
      <c r="Q63" s="412"/>
      <c r="R63" s="412"/>
    </row>
    <row r="64" spans="1:18" ht="18.75" customHeight="1" x14ac:dyDescent="0.15">
      <c r="L64" s="412"/>
      <c r="M64" s="412"/>
      <c r="Q64" s="412"/>
      <c r="R64" s="412"/>
    </row>
    <row r="65" spans="12:18" ht="18.75" customHeight="1" x14ac:dyDescent="0.15">
      <c r="L65" s="412"/>
      <c r="M65" s="412"/>
      <c r="Q65" s="412"/>
      <c r="R65" s="412"/>
    </row>
    <row r="66" spans="12:18" ht="18.75" customHeight="1" x14ac:dyDescent="0.15">
      <c r="L66" s="412"/>
      <c r="M66" s="412"/>
      <c r="Q66" s="412"/>
      <c r="R66" s="412"/>
    </row>
    <row r="67" spans="12:18" ht="18.75" customHeight="1" x14ac:dyDescent="0.15">
      <c r="L67" s="412"/>
      <c r="M67" s="412"/>
      <c r="Q67" s="412"/>
      <c r="R67" s="412"/>
    </row>
    <row r="68" spans="12:18" ht="18.75" customHeight="1" x14ac:dyDescent="0.15">
      <c r="L68" s="412"/>
      <c r="M68" s="412"/>
      <c r="Q68" s="412"/>
      <c r="R68" s="412"/>
    </row>
    <row r="69" spans="12:18" ht="18.75" customHeight="1" x14ac:dyDescent="0.15"/>
  </sheetData>
  <sheetProtection formatCells="0" insertColumns="0" insertRows="0"/>
  <mergeCells count="8">
    <mergeCell ref="E27:I27"/>
    <mergeCell ref="H3:I3"/>
    <mergeCell ref="A4:A5"/>
    <mergeCell ref="B4:C4"/>
    <mergeCell ref="D4:E4"/>
    <mergeCell ref="F4:G4"/>
    <mergeCell ref="H4:H5"/>
    <mergeCell ref="I4:I5"/>
  </mergeCells>
  <phoneticPr fontId="3"/>
  <pageMargins left="0.86614173228346458" right="0.59055118110236227" top="0.78740157480314965" bottom="0.78740157480314965" header="0.51181102362204722" footer="0.51181102362204722"/>
  <pageSetup paperSize="9" orientation="landscape" r:id="rId1"/>
  <headerFooter scaleWithDoc="0" alignWithMargins="0">
    <oddFooter>&amp;C&amp;A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449C1-17A7-4F1E-BF7A-9CF09D1051A5}">
  <dimension ref="A1:V633"/>
  <sheetViews>
    <sheetView view="pageBreakPreview" zoomScale="80" zoomScaleNormal="100" zoomScaleSheetLayoutView="80" zoomScalePageLayoutView="235" workbookViewId="0"/>
  </sheetViews>
  <sheetFormatPr defaultRowHeight="13.5" x14ac:dyDescent="0.15"/>
  <cols>
    <col min="1" max="1" width="10.875" style="176" customWidth="1"/>
    <col min="2" max="6" width="8.625" style="176" customWidth="1"/>
    <col min="7" max="9" width="8.5" style="176" customWidth="1"/>
    <col min="10" max="21" width="8.625" style="176" customWidth="1"/>
    <col min="22" max="16384" width="9" style="176"/>
  </cols>
  <sheetData>
    <row r="1" spans="1:21" ht="17.25" x14ac:dyDescent="0.2">
      <c r="A1" s="178" t="s">
        <v>503</v>
      </c>
      <c r="B1" s="178"/>
      <c r="C1" s="178"/>
      <c r="D1" s="178"/>
      <c r="E1" s="178"/>
      <c r="F1" s="178"/>
      <c r="G1" s="178"/>
    </row>
    <row r="2" spans="1:21" ht="17.100000000000001" customHeight="1" thickBot="1" x14ac:dyDescent="0.2">
      <c r="A2" s="218"/>
      <c r="B2" s="218"/>
      <c r="C2" s="218"/>
      <c r="D2" s="218"/>
      <c r="E2" s="218" t="s">
        <v>199</v>
      </c>
      <c r="F2" s="227"/>
      <c r="G2" s="218"/>
      <c r="H2" s="218"/>
      <c r="I2" s="413"/>
      <c r="J2" s="413" t="s">
        <v>478</v>
      </c>
      <c r="L2" s="232"/>
      <c r="M2" s="413"/>
    </row>
    <row r="3" spans="1:21" ht="17.100000000000001" customHeight="1" x14ac:dyDescent="0.15">
      <c r="A3" s="414" t="s">
        <v>143</v>
      </c>
      <c r="B3" s="415" t="s">
        <v>510</v>
      </c>
      <c r="C3" s="416"/>
      <c r="D3" s="416"/>
      <c r="E3" s="417"/>
      <c r="F3" s="226"/>
      <c r="G3" s="226"/>
      <c r="H3" s="226"/>
      <c r="I3" s="392"/>
      <c r="J3" s="392"/>
      <c r="K3" s="392"/>
      <c r="L3" s="392"/>
      <c r="M3" s="392"/>
      <c r="N3" s="392"/>
      <c r="O3" s="392"/>
      <c r="P3" s="392"/>
      <c r="Q3" s="392"/>
      <c r="R3" s="392"/>
      <c r="S3" s="392"/>
      <c r="T3" s="392"/>
      <c r="U3" s="392"/>
    </row>
    <row r="4" spans="1:21" ht="17.100000000000001" customHeight="1" x14ac:dyDescent="0.15">
      <c r="A4" s="418"/>
      <c r="B4" s="419" t="s">
        <v>9</v>
      </c>
      <c r="C4" s="420" t="s">
        <v>144</v>
      </c>
      <c r="D4" s="421"/>
      <c r="E4" s="422"/>
      <c r="F4" s="226"/>
      <c r="G4" s="226"/>
      <c r="H4" s="226"/>
      <c r="I4" s="392"/>
      <c r="J4" s="392"/>
      <c r="K4" s="392"/>
      <c r="L4" s="392"/>
      <c r="M4" s="392"/>
      <c r="N4" s="392"/>
      <c r="O4" s="392"/>
      <c r="P4" s="392"/>
      <c r="Q4" s="392"/>
      <c r="R4" s="392"/>
      <c r="S4" s="392"/>
      <c r="T4" s="392"/>
      <c r="U4" s="392"/>
    </row>
    <row r="5" spans="1:21" ht="17.100000000000001" customHeight="1" x14ac:dyDescent="0.15">
      <c r="A5" s="423"/>
      <c r="B5" s="424"/>
      <c r="C5" s="219" t="s">
        <v>4</v>
      </c>
      <c r="D5" s="219" t="s">
        <v>5</v>
      </c>
      <c r="E5" s="425" t="s">
        <v>6</v>
      </c>
      <c r="F5" s="226"/>
      <c r="G5" s="426"/>
      <c r="H5" s="426"/>
      <c r="I5" s="391"/>
      <c r="J5" s="392"/>
      <c r="K5" s="391"/>
      <c r="L5" s="391"/>
      <c r="M5" s="391"/>
      <c r="N5" s="392"/>
      <c r="O5" s="391"/>
      <c r="P5" s="391"/>
      <c r="Q5" s="391"/>
      <c r="R5" s="392"/>
      <c r="S5" s="391"/>
      <c r="T5" s="391"/>
      <c r="U5" s="391"/>
    </row>
    <row r="6" spans="1:21" ht="17.100000000000001" customHeight="1" x14ac:dyDescent="0.15">
      <c r="A6" s="427" t="s">
        <v>4</v>
      </c>
      <c r="B6" s="428">
        <f>SUM(B7:B38)</f>
        <v>37626</v>
      </c>
      <c r="C6" s="429">
        <f>SUM(D6:E6)</f>
        <v>87065</v>
      </c>
      <c r="D6" s="429">
        <f>SUM(D7:D38)</f>
        <v>44358</v>
      </c>
      <c r="E6" s="430">
        <f>SUM(E7:E38)</f>
        <v>42707</v>
      </c>
      <c r="F6" s="229"/>
      <c r="G6" s="229"/>
      <c r="H6" s="229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</row>
    <row r="7" spans="1:21" ht="17.100000000000001" customHeight="1" x14ac:dyDescent="0.15">
      <c r="A7" s="431" t="s">
        <v>101</v>
      </c>
      <c r="B7" s="432">
        <v>2952</v>
      </c>
      <c r="C7" s="429">
        <f>SUM(D7:E7)</f>
        <v>6223</v>
      </c>
      <c r="D7" s="433">
        <v>3142</v>
      </c>
      <c r="E7" s="434">
        <v>3081</v>
      </c>
      <c r="F7" s="435"/>
      <c r="G7" s="435"/>
      <c r="H7" s="435"/>
      <c r="I7" s="436"/>
      <c r="J7" s="436"/>
      <c r="K7" s="436"/>
      <c r="L7" s="436"/>
      <c r="M7" s="436"/>
      <c r="N7" s="436"/>
      <c r="O7" s="436"/>
      <c r="P7" s="436"/>
      <c r="Q7" s="436"/>
      <c r="R7" s="436"/>
      <c r="S7" s="436"/>
      <c r="T7" s="436"/>
      <c r="U7" s="436"/>
    </row>
    <row r="8" spans="1:21" ht="17.100000000000001" customHeight="1" x14ac:dyDescent="0.15">
      <c r="A8" s="431" t="s">
        <v>73</v>
      </c>
      <c r="B8" s="432">
        <v>1030</v>
      </c>
      <c r="C8" s="429">
        <f t="shared" ref="C8:C38" si="0">SUM(D8:E8)</f>
        <v>2155</v>
      </c>
      <c r="D8" s="433">
        <v>1058</v>
      </c>
      <c r="E8" s="434">
        <v>1097</v>
      </c>
      <c r="F8" s="435"/>
      <c r="G8" s="435"/>
      <c r="H8" s="435"/>
      <c r="I8" s="436"/>
      <c r="J8" s="436"/>
      <c r="K8" s="436"/>
      <c r="L8" s="436"/>
      <c r="M8" s="436"/>
      <c r="N8" s="436"/>
      <c r="O8" s="436"/>
      <c r="P8" s="436"/>
      <c r="Q8" s="436"/>
      <c r="R8" s="436"/>
      <c r="S8" s="436"/>
      <c r="T8" s="436"/>
      <c r="U8" s="436"/>
    </row>
    <row r="9" spans="1:21" ht="17.100000000000001" customHeight="1" x14ac:dyDescent="0.15">
      <c r="A9" s="437" t="s">
        <v>146</v>
      </c>
      <c r="B9" s="432">
        <v>4039</v>
      </c>
      <c r="C9" s="429">
        <f t="shared" si="0"/>
        <v>9584</v>
      </c>
      <c r="D9" s="433">
        <v>4854</v>
      </c>
      <c r="E9" s="434">
        <v>4730</v>
      </c>
      <c r="F9" s="435"/>
      <c r="G9" s="435"/>
      <c r="H9" s="435"/>
      <c r="I9" s="436"/>
      <c r="J9" s="436"/>
      <c r="K9" s="436"/>
      <c r="L9" s="436"/>
      <c r="M9" s="436"/>
      <c r="N9" s="436"/>
      <c r="O9" s="436"/>
      <c r="P9" s="436"/>
      <c r="Q9" s="436"/>
      <c r="R9" s="436"/>
      <c r="S9" s="436"/>
      <c r="T9" s="436"/>
      <c r="U9" s="436"/>
    </row>
    <row r="10" spans="1:21" ht="17.100000000000001" customHeight="1" x14ac:dyDescent="0.15">
      <c r="A10" s="431" t="s">
        <v>103</v>
      </c>
      <c r="B10" s="432">
        <v>3339</v>
      </c>
      <c r="C10" s="429">
        <f t="shared" si="0"/>
        <v>6994</v>
      </c>
      <c r="D10" s="433">
        <v>3612</v>
      </c>
      <c r="E10" s="434">
        <v>3382</v>
      </c>
      <c r="F10" s="435"/>
      <c r="G10" s="435"/>
      <c r="H10" s="435"/>
      <c r="I10" s="436"/>
      <c r="J10" s="436"/>
      <c r="K10" s="436"/>
      <c r="L10" s="436"/>
      <c r="M10" s="436"/>
      <c r="N10" s="436"/>
      <c r="O10" s="436"/>
      <c r="P10" s="436"/>
      <c r="Q10" s="436"/>
      <c r="R10" s="436"/>
      <c r="S10" s="436"/>
      <c r="T10" s="436"/>
      <c r="U10" s="436"/>
    </row>
    <row r="11" spans="1:21" ht="17.100000000000001" customHeight="1" x14ac:dyDescent="0.15">
      <c r="A11" s="431" t="s">
        <v>105</v>
      </c>
      <c r="B11" s="432">
        <v>6740</v>
      </c>
      <c r="C11" s="429">
        <f t="shared" si="0"/>
        <v>15282</v>
      </c>
      <c r="D11" s="433">
        <v>7700</v>
      </c>
      <c r="E11" s="434">
        <v>7582</v>
      </c>
      <c r="F11" s="435"/>
      <c r="G11" s="435"/>
      <c r="H11" s="435"/>
      <c r="I11" s="436"/>
      <c r="J11" s="436"/>
      <c r="K11" s="436"/>
      <c r="L11" s="436"/>
      <c r="M11" s="436"/>
      <c r="N11" s="436"/>
      <c r="O11" s="436"/>
      <c r="P11" s="436"/>
      <c r="Q11" s="436"/>
      <c r="R11" s="436"/>
      <c r="S11" s="436"/>
      <c r="T11" s="436"/>
      <c r="U11" s="436"/>
    </row>
    <row r="12" spans="1:21" ht="17.100000000000001" customHeight="1" x14ac:dyDescent="0.15">
      <c r="A12" s="431" t="s">
        <v>106</v>
      </c>
      <c r="B12" s="432">
        <v>2488</v>
      </c>
      <c r="C12" s="429">
        <f t="shared" si="0"/>
        <v>5515</v>
      </c>
      <c r="D12" s="433">
        <v>2857</v>
      </c>
      <c r="E12" s="434">
        <v>2658</v>
      </c>
      <c r="F12" s="435"/>
      <c r="G12" s="435"/>
      <c r="H12" s="435"/>
      <c r="I12" s="436"/>
      <c r="J12" s="436"/>
      <c r="K12" s="436"/>
      <c r="L12" s="436"/>
      <c r="M12" s="436"/>
      <c r="N12" s="436"/>
      <c r="O12" s="436"/>
      <c r="P12" s="436"/>
      <c r="Q12" s="436"/>
      <c r="R12" s="436"/>
      <c r="S12" s="436"/>
      <c r="T12" s="436"/>
      <c r="U12" s="436"/>
    </row>
    <row r="13" spans="1:21" ht="17.100000000000001" customHeight="1" x14ac:dyDescent="0.15">
      <c r="A13" s="431" t="s">
        <v>77</v>
      </c>
      <c r="B13" s="432">
        <v>1719</v>
      </c>
      <c r="C13" s="429">
        <f t="shared" si="0"/>
        <v>3851</v>
      </c>
      <c r="D13" s="433">
        <v>2001</v>
      </c>
      <c r="E13" s="434">
        <v>1850</v>
      </c>
      <c r="F13" s="435"/>
      <c r="G13" s="435"/>
      <c r="H13" s="435"/>
      <c r="I13" s="436"/>
      <c r="J13" s="436"/>
      <c r="K13" s="436"/>
      <c r="L13" s="436"/>
      <c r="M13" s="436"/>
      <c r="N13" s="436"/>
      <c r="O13" s="436"/>
      <c r="P13" s="436"/>
      <c r="Q13" s="436"/>
      <c r="R13" s="436"/>
      <c r="S13" s="436"/>
      <c r="T13" s="436"/>
      <c r="U13" s="436"/>
    </row>
    <row r="14" spans="1:21" ht="17.100000000000001" customHeight="1" x14ac:dyDescent="0.15">
      <c r="A14" s="431" t="s">
        <v>104</v>
      </c>
      <c r="B14" s="432">
        <v>736</v>
      </c>
      <c r="C14" s="429">
        <f t="shared" si="0"/>
        <v>1916</v>
      </c>
      <c r="D14" s="433">
        <v>999</v>
      </c>
      <c r="E14" s="434">
        <v>917</v>
      </c>
      <c r="F14" s="435"/>
      <c r="G14" s="435"/>
      <c r="H14" s="435"/>
      <c r="I14" s="436"/>
      <c r="J14" s="436"/>
      <c r="K14" s="436"/>
      <c r="L14" s="436"/>
      <c r="M14" s="436"/>
      <c r="N14" s="436"/>
      <c r="O14" s="436"/>
      <c r="P14" s="436"/>
      <c r="Q14" s="436"/>
      <c r="R14" s="436"/>
      <c r="S14" s="436"/>
      <c r="T14" s="436"/>
      <c r="U14" s="436"/>
    </row>
    <row r="15" spans="1:21" ht="17.100000000000001" customHeight="1" x14ac:dyDescent="0.15">
      <c r="A15" s="431" t="s">
        <v>147</v>
      </c>
      <c r="B15" s="432">
        <v>1029</v>
      </c>
      <c r="C15" s="429">
        <f t="shared" si="0"/>
        <v>2711</v>
      </c>
      <c r="D15" s="433">
        <v>1378</v>
      </c>
      <c r="E15" s="434">
        <v>1333</v>
      </c>
      <c r="F15" s="438"/>
      <c r="G15" s="435"/>
      <c r="H15" s="435"/>
      <c r="I15" s="436"/>
      <c r="J15" s="439"/>
      <c r="K15" s="436"/>
      <c r="L15" s="436"/>
      <c r="M15" s="436"/>
      <c r="N15" s="439"/>
      <c r="O15" s="436"/>
      <c r="P15" s="436"/>
      <c r="Q15" s="436"/>
      <c r="R15" s="439"/>
      <c r="S15" s="436"/>
      <c r="T15" s="436"/>
      <c r="U15" s="436"/>
    </row>
    <row r="16" spans="1:21" ht="17.100000000000001" customHeight="1" x14ac:dyDescent="0.15">
      <c r="A16" s="431" t="s">
        <v>79</v>
      </c>
      <c r="B16" s="432">
        <v>895</v>
      </c>
      <c r="C16" s="429">
        <f t="shared" si="0"/>
        <v>2286</v>
      </c>
      <c r="D16" s="433">
        <v>1152</v>
      </c>
      <c r="E16" s="434">
        <v>1134</v>
      </c>
      <c r="F16" s="438"/>
      <c r="G16" s="435"/>
      <c r="H16" s="435"/>
      <c r="I16" s="436"/>
      <c r="J16" s="439"/>
      <c r="K16" s="436"/>
      <c r="L16" s="436"/>
      <c r="M16" s="436"/>
      <c r="N16" s="439"/>
      <c r="O16" s="436"/>
      <c r="P16" s="436"/>
      <c r="Q16" s="436"/>
      <c r="R16" s="439"/>
      <c r="S16" s="436"/>
      <c r="T16" s="436"/>
      <c r="U16" s="436"/>
    </row>
    <row r="17" spans="1:21" ht="17.100000000000001" customHeight="1" x14ac:dyDescent="0.15">
      <c r="A17" s="431" t="s">
        <v>108</v>
      </c>
      <c r="B17" s="440">
        <v>2689</v>
      </c>
      <c r="C17" s="429">
        <f t="shared" si="0"/>
        <v>6420</v>
      </c>
      <c r="D17" s="433">
        <v>3196</v>
      </c>
      <c r="E17" s="434">
        <v>3224</v>
      </c>
      <c r="F17" s="435"/>
      <c r="G17" s="435"/>
      <c r="H17" s="435"/>
      <c r="I17" s="436"/>
      <c r="J17" s="436"/>
      <c r="K17" s="436"/>
      <c r="L17" s="436"/>
      <c r="M17" s="436"/>
      <c r="N17" s="436"/>
      <c r="O17" s="436"/>
      <c r="P17" s="436"/>
      <c r="Q17" s="436"/>
      <c r="R17" s="436"/>
      <c r="S17" s="436"/>
      <c r="T17" s="436"/>
      <c r="U17" s="436"/>
    </row>
    <row r="18" spans="1:21" ht="17.100000000000001" customHeight="1" x14ac:dyDescent="0.15">
      <c r="A18" s="441" t="s">
        <v>148</v>
      </c>
      <c r="B18" s="442">
        <v>2288</v>
      </c>
      <c r="C18" s="429">
        <f t="shared" si="0"/>
        <v>6144</v>
      </c>
      <c r="D18" s="433">
        <v>3087</v>
      </c>
      <c r="E18" s="434">
        <v>3057</v>
      </c>
      <c r="F18" s="435"/>
      <c r="G18" s="435"/>
      <c r="H18" s="435"/>
      <c r="I18" s="436"/>
      <c r="J18" s="436"/>
      <c r="K18" s="436"/>
      <c r="L18" s="436"/>
      <c r="M18" s="436"/>
      <c r="N18" s="436"/>
      <c r="O18" s="436"/>
      <c r="P18" s="436"/>
      <c r="Q18" s="436"/>
      <c r="R18" s="436"/>
      <c r="S18" s="436"/>
      <c r="T18" s="436"/>
      <c r="U18" s="436"/>
    </row>
    <row r="19" spans="1:21" ht="17.100000000000001" customHeight="1" x14ac:dyDescent="0.15">
      <c r="A19" s="443" t="s">
        <v>179</v>
      </c>
      <c r="B19" s="444">
        <v>681</v>
      </c>
      <c r="C19" s="429">
        <f t="shared" si="0"/>
        <v>1501</v>
      </c>
      <c r="D19" s="433">
        <v>798</v>
      </c>
      <c r="E19" s="434">
        <v>703</v>
      </c>
      <c r="F19" s="445"/>
      <c r="G19" s="435"/>
      <c r="H19" s="445"/>
      <c r="I19" s="446"/>
      <c r="J19" s="446"/>
      <c r="K19" s="436"/>
      <c r="L19" s="446"/>
      <c r="M19" s="446"/>
      <c r="N19" s="446"/>
      <c r="O19" s="436"/>
      <c r="P19" s="446"/>
      <c r="Q19" s="446"/>
      <c r="R19" s="446"/>
      <c r="S19" s="436"/>
      <c r="T19" s="446"/>
      <c r="U19" s="446"/>
    </row>
    <row r="20" spans="1:21" ht="17.100000000000001" customHeight="1" x14ac:dyDescent="0.15">
      <c r="A20" s="447" t="s">
        <v>180</v>
      </c>
      <c r="B20" s="442">
        <v>1888</v>
      </c>
      <c r="C20" s="429">
        <f t="shared" si="0"/>
        <v>4356</v>
      </c>
      <c r="D20" s="433">
        <v>2213</v>
      </c>
      <c r="E20" s="434">
        <v>2143</v>
      </c>
      <c r="F20" s="445"/>
      <c r="G20" s="435"/>
      <c r="H20" s="445"/>
      <c r="I20" s="446"/>
      <c r="J20" s="446"/>
      <c r="K20" s="436"/>
      <c r="L20" s="446"/>
      <c r="M20" s="446"/>
      <c r="N20" s="446"/>
      <c r="O20" s="436"/>
      <c r="P20" s="446"/>
      <c r="Q20" s="446"/>
      <c r="R20" s="446"/>
      <c r="S20" s="436"/>
      <c r="T20" s="446"/>
      <c r="U20" s="446"/>
    </row>
    <row r="21" spans="1:21" ht="17.100000000000001" customHeight="1" x14ac:dyDescent="0.15">
      <c r="A21" s="448" t="s">
        <v>181</v>
      </c>
      <c r="B21" s="442">
        <v>1150</v>
      </c>
      <c r="C21" s="429">
        <f t="shared" si="0"/>
        <v>2594</v>
      </c>
      <c r="D21" s="433">
        <v>1364</v>
      </c>
      <c r="E21" s="434">
        <v>1230</v>
      </c>
      <c r="F21" s="445"/>
      <c r="G21" s="435"/>
      <c r="H21" s="445"/>
      <c r="I21" s="446"/>
      <c r="J21" s="446"/>
      <c r="K21" s="436"/>
      <c r="L21" s="446"/>
      <c r="M21" s="446"/>
      <c r="N21" s="446"/>
      <c r="O21" s="436"/>
      <c r="P21" s="446"/>
      <c r="Q21" s="446"/>
      <c r="R21" s="446"/>
      <c r="S21" s="436"/>
      <c r="T21" s="446"/>
      <c r="U21" s="446"/>
    </row>
    <row r="22" spans="1:21" ht="17.100000000000001" customHeight="1" x14ac:dyDescent="0.15">
      <c r="A22" s="449" t="s">
        <v>182</v>
      </c>
      <c r="B22" s="442">
        <v>221</v>
      </c>
      <c r="C22" s="429">
        <f t="shared" si="0"/>
        <v>575</v>
      </c>
      <c r="D22" s="433">
        <v>292</v>
      </c>
      <c r="E22" s="434">
        <v>283</v>
      </c>
      <c r="F22" s="445"/>
      <c r="G22" s="435"/>
      <c r="H22" s="445"/>
      <c r="I22" s="446"/>
      <c r="J22" s="446"/>
      <c r="K22" s="436"/>
      <c r="L22" s="446"/>
      <c r="M22" s="446"/>
      <c r="N22" s="446"/>
      <c r="O22" s="436"/>
      <c r="P22" s="446"/>
      <c r="Q22" s="446"/>
      <c r="R22" s="446"/>
      <c r="S22" s="436"/>
      <c r="T22" s="446"/>
      <c r="U22" s="446"/>
    </row>
    <row r="23" spans="1:21" ht="17.100000000000001" customHeight="1" x14ac:dyDescent="0.15">
      <c r="A23" s="449" t="s">
        <v>183</v>
      </c>
      <c r="B23" s="442">
        <v>311</v>
      </c>
      <c r="C23" s="429">
        <f t="shared" si="0"/>
        <v>760</v>
      </c>
      <c r="D23" s="433">
        <v>387</v>
      </c>
      <c r="E23" s="434">
        <v>373</v>
      </c>
      <c r="F23" s="445"/>
      <c r="G23" s="435"/>
      <c r="H23" s="445"/>
      <c r="I23" s="446"/>
      <c r="J23" s="446"/>
      <c r="K23" s="436"/>
      <c r="L23" s="446"/>
      <c r="M23" s="446"/>
      <c r="N23" s="446"/>
      <c r="O23" s="436"/>
      <c r="P23" s="446"/>
      <c r="Q23" s="446"/>
      <c r="R23" s="446"/>
      <c r="S23" s="436"/>
      <c r="T23" s="446"/>
      <c r="U23" s="446"/>
    </row>
    <row r="24" spans="1:21" ht="17.100000000000001" customHeight="1" x14ac:dyDescent="0.15">
      <c r="A24" s="449" t="s">
        <v>184</v>
      </c>
      <c r="B24" s="442">
        <v>174</v>
      </c>
      <c r="C24" s="429">
        <f t="shared" si="0"/>
        <v>424</v>
      </c>
      <c r="D24" s="433">
        <v>213</v>
      </c>
      <c r="E24" s="434">
        <v>211</v>
      </c>
      <c r="F24" s="445"/>
      <c r="G24" s="435"/>
      <c r="H24" s="445"/>
      <c r="I24" s="446"/>
      <c r="J24" s="446"/>
      <c r="K24" s="436"/>
      <c r="L24" s="446"/>
      <c r="M24" s="446"/>
      <c r="N24" s="446"/>
      <c r="O24" s="436"/>
      <c r="P24" s="446"/>
      <c r="Q24" s="446"/>
      <c r="R24" s="446"/>
      <c r="S24" s="436"/>
      <c r="T24" s="446"/>
      <c r="U24" s="446"/>
    </row>
    <row r="25" spans="1:21" ht="17.100000000000001" customHeight="1" x14ac:dyDescent="0.15">
      <c r="A25" s="449" t="s">
        <v>185</v>
      </c>
      <c r="B25" s="442">
        <v>240</v>
      </c>
      <c r="C25" s="429">
        <f t="shared" si="0"/>
        <v>649</v>
      </c>
      <c r="D25" s="433">
        <v>343</v>
      </c>
      <c r="E25" s="434">
        <v>306</v>
      </c>
      <c r="F25" s="445"/>
      <c r="G25" s="435"/>
      <c r="H25" s="445"/>
      <c r="I25" s="446"/>
      <c r="J25" s="446"/>
      <c r="K25" s="436"/>
      <c r="L25" s="446"/>
      <c r="M25" s="446"/>
      <c r="N25" s="446"/>
      <c r="O25" s="436"/>
      <c r="P25" s="446"/>
      <c r="Q25" s="446"/>
      <c r="R25" s="446"/>
      <c r="S25" s="436"/>
      <c r="T25" s="446"/>
      <c r="U25" s="446"/>
    </row>
    <row r="26" spans="1:21" ht="17.100000000000001" customHeight="1" x14ac:dyDescent="0.15">
      <c r="A26" s="449" t="s">
        <v>186</v>
      </c>
      <c r="B26" s="442">
        <v>290</v>
      </c>
      <c r="C26" s="429">
        <f t="shared" si="0"/>
        <v>707</v>
      </c>
      <c r="D26" s="433">
        <v>360</v>
      </c>
      <c r="E26" s="434">
        <v>347</v>
      </c>
      <c r="F26" s="450"/>
      <c r="G26" s="435"/>
      <c r="H26" s="450"/>
      <c r="I26" s="451"/>
      <c r="J26" s="451"/>
      <c r="K26" s="436"/>
      <c r="L26" s="451"/>
      <c r="M26" s="451"/>
      <c r="N26" s="451"/>
      <c r="O26" s="436"/>
      <c r="P26" s="451"/>
      <c r="Q26" s="451"/>
      <c r="R26" s="451"/>
      <c r="S26" s="436"/>
      <c r="T26" s="451"/>
      <c r="U26" s="451"/>
    </row>
    <row r="27" spans="1:21" ht="17.100000000000001" customHeight="1" x14ac:dyDescent="0.15">
      <c r="A27" s="449" t="s">
        <v>187</v>
      </c>
      <c r="B27" s="442">
        <v>166</v>
      </c>
      <c r="C27" s="429">
        <f t="shared" si="0"/>
        <v>383</v>
      </c>
      <c r="D27" s="433">
        <v>205</v>
      </c>
      <c r="E27" s="434">
        <v>178</v>
      </c>
      <c r="F27" s="445"/>
      <c r="G27" s="435"/>
      <c r="H27" s="445"/>
      <c r="I27" s="446"/>
      <c r="J27" s="446"/>
      <c r="K27" s="436"/>
      <c r="L27" s="446"/>
      <c r="M27" s="446"/>
      <c r="N27" s="446"/>
      <c r="O27" s="436"/>
      <c r="P27" s="446"/>
      <c r="Q27" s="446"/>
      <c r="R27" s="446"/>
      <c r="S27" s="436"/>
      <c r="T27" s="446"/>
      <c r="U27" s="446"/>
    </row>
    <row r="28" spans="1:21" ht="17.100000000000001" customHeight="1" x14ac:dyDescent="0.15">
      <c r="A28" s="449" t="s">
        <v>188</v>
      </c>
      <c r="B28" s="442">
        <v>45</v>
      </c>
      <c r="C28" s="429">
        <f t="shared" si="0"/>
        <v>124</v>
      </c>
      <c r="D28" s="433">
        <v>62</v>
      </c>
      <c r="E28" s="434">
        <v>62</v>
      </c>
      <c r="F28" s="445"/>
      <c r="G28" s="435"/>
      <c r="H28" s="445"/>
      <c r="I28" s="446"/>
      <c r="J28" s="446"/>
      <c r="K28" s="436"/>
      <c r="L28" s="446"/>
      <c r="M28" s="446"/>
      <c r="N28" s="446"/>
      <c r="O28" s="436"/>
      <c r="P28" s="446"/>
      <c r="Q28" s="446"/>
      <c r="R28" s="446"/>
      <c r="S28" s="436"/>
      <c r="T28" s="446"/>
      <c r="U28" s="446"/>
    </row>
    <row r="29" spans="1:21" ht="17.100000000000001" customHeight="1" x14ac:dyDescent="0.15">
      <c r="A29" s="449" t="s">
        <v>189</v>
      </c>
      <c r="B29" s="442">
        <v>415</v>
      </c>
      <c r="C29" s="429">
        <f t="shared" si="0"/>
        <v>1012</v>
      </c>
      <c r="D29" s="433">
        <v>538</v>
      </c>
      <c r="E29" s="434">
        <v>474</v>
      </c>
      <c r="F29" s="445"/>
      <c r="G29" s="435"/>
      <c r="H29" s="445"/>
      <c r="I29" s="446"/>
      <c r="J29" s="446"/>
      <c r="K29" s="436"/>
      <c r="L29" s="446"/>
      <c r="M29" s="446"/>
      <c r="N29" s="446"/>
      <c r="O29" s="436"/>
      <c r="P29" s="446"/>
      <c r="Q29" s="446"/>
      <c r="R29" s="446"/>
      <c r="S29" s="436"/>
      <c r="T29" s="446"/>
      <c r="U29" s="446"/>
    </row>
    <row r="30" spans="1:21" ht="17.100000000000001" customHeight="1" x14ac:dyDescent="0.15">
      <c r="A30" s="449" t="s">
        <v>190</v>
      </c>
      <c r="B30" s="442">
        <v>392</v>
      </c>
      <c r="C30" s="429">
        <f t="shared" si="0"/>
        <v>1007</v>
      </c>
      <c r="D30" s="433">
        <v>501</v>
      </c>
      <c r="E30" s="434">
        <v>506</v>
      </c>
      <c r="F30" s="445"/>
      <c r="G30" s="435"/>
      <c r="H30" s="445"/>
      <c r="I30" s="446"/>
      <c r="J30" s="446"/>
      <c r="K30" s="436"/>
      <c r="L30" s="446"/>
      <c r="M30" s="446"/>
      <c r="N30" s="446"/>
      <c r="O30" s="436"/>
      <c r="P30" s="446"/>
      <c r="Q30" s="446"/>
      <c r="R30" s="446"/>
      <c r="S30" s="436"/>
      <c r="T30" s="446"/>
      <c r="U30" s="446"/>
    </row>
    <row r="31" spans="1:21" ht="17.100000000000001" customHeight="1" x14ac:dyDescent="0.15">
      <c r="A31" s="449" t="s">
        <v>191</v>
      </c>
      <c r="B31" s="442">
        <v>195</v>
      </c>
      <c r="C31" s="429">
        <f t="shared" si="0"/>
        <v>515</v>
      </c>
      <c r="D31" s="433">
        <v>264</v>
      </c>
      <c r="E31" s="434">
        <v>251</v>
      </c>
      <c r="F31" s="445"/>
      <c r="G31" s="435"/>
      <c r="H31" s="445"/>
      <c r="I31" s="446"/>
      <c r="J31" s="446"/>
      <c r="K31" s="436"/>
      <c r="L31" s="446"/>
      <c r="M31" s="446"/>
      <c r="N31" s="446"/>
      <c r="O31" s="436"/>
      <c r="P31" s="446"/>
      <c r="Q31" s="446"/>
      <c r="R31" s="446"/>
      <c r="S31" s="436"/>
      <c r="T31" s="446"/>
      <c r="U31" s="446"/>
    </row>
    <row r="32" spans="1:21" ht="17.100000000000001" customHeight="1" x14ac:dyDescent="0.15">
      <c r="A32" s="449" t="s">
        <v>192</v>
      </c>
      <c r="B32" s="442">
        <v>41</v>
      </c>
      <c r="C32" s="429">
        <f t="shared" si="0"/>
        <v>106</v>
      </c>
      <c r="D32" s="433">
        <v>53</v>
      </c>
      <c r="E32" s="434">
        <v>53</v>
      </c>
      <c r="F32" s="445"/>
      <c r="G32" s="435"/>
      <c r="H32" s="445"/>
      <c r="I32" s="446"/>
      <c r="J32" s="446"/>
      <c r="K32" s="436"/>
      <c r="L32" s="446"/>
      <c r="M32" s="446"/>
      <c r="N32" s="446"/>
      <c r="O32" s="436"/>
      <c r="P32" s="446"/>
      <c r="Q32" s="446"/>
      <c r="R32" s="446"/>
      <c r="S32" s="436"/>
      <c r="T32" s="446"/>
      <c r="U32" s="446"/>
    </row>
    <row r="33" spans="1:21" ht="17.100000000000001" customHeight="1" x14ac:dyDescent="0.15">
      <c r="A33" s="449" t="s">
        <v>193</v>
      </c>
      <c r="B33" s="442">
        <v>141</v>
      </c>
      <c r="C33" s="429">
        <f t="shared" si="0"/>
        <v>327</v>
      </c>
      <c r="D33" s="433">
        <v>179</v>
      </c>
      <c r="E33" s="434">
        <v>148</v>
      </c>
      <c r="F33" s="450"/>
      <c r="G33" s="435"/>
      <c r="H33" s="450"/>
      <c r="I33" s="451"/>
      <c r="J33" s="451"/>
      <c r="K33" s="436"/>
      <c r="L33" s="451"/>
      <c r="M33" s="451"/>
      <c r="N33" s="451"/>
      <c r="O33" s="436"/>
      <c r="P33" s="451"/>
      <c r="Q33" s="451"/>
      <c r="R33" s="451"/>
      <c r="S33" s="436"/>
      <c r="T33" s="451"/>
      <c r="U33" s="451"/>
    </row>
    <row r="34" spans="1:21" ht="17.100000000000001" customHeight="1" x14ac:dyDescent="0.15">
      <c r="A34" s="449" t="s">
        <v>194</v>
      </c>
      <c r="B34" s="442">
        <v>76</v>
      </c>
      <c r="C34" s="429">
        <f t="shared" si="0"/>
        <v>214</v>
      </c>
      <c r="D34" s="433">
        <v>111</v>
      </c>
      <c r="E34" s="434">
        <v>103</v>
      </c>
      <c r="F34" s="450"/>
      <c r="G34" s="435"/>
      <c r="H34" s="445"/>
      <c r="I34" s="446"/>
      <c r="J34" s="451"/>
      <c r="K34" s="436"/>
      <c r="L34" s="446"/>
      <c r="M34" s="446"/>
      <c r="N34" s="451"/>
      <c r="O34" s="436"/>
      <c r="P34" s="446"/>
      <c r="Q34" s="446"/>
      <c r="R34" s="451"/>
      <c r="S34" s="436"/>
      <c r="T34" s="446"/>
      <c r="U34" s="446"/>
    </row>
    <row r="35" spans="1:21" ht="17.100000000000001" customHeight="1" x14ac:dyDescent="0.15">
      <c r="A35" s="449" t="s">
        <v>195</v>
      </c>
      <c r="B35" s="442">
        <v>694</v>
      </c>
      <c r="C35" s="429">
        <f t="shared" si="0"/>
        <v>1409</v>
      </c>
      <c r="D35" s="433">
        <v>746</v>
      </c>
      <c r="E35" s="434">
        <v>663</v>
      </c>
      <c r="F35" s="450"/>
      <c r="G35" s="435"/>
      <c r="H35" s="445"/>
      <c r="I35" s="446"/>
      <c r="J35" s="451"/>
      <c r="K35" s="436"/>
      <c r="L35" s="446"/>
      <c r="M35" s="446"/>
      <c r="N35" s="451"/>
      <c r="O35" s="436"/>
      <c r="P35" s="446"/>
      <c r="Q35" s="446"/>
      <c r="R35" s="451"/>
      <c r="S35" s="436"/>
      <c r="T35" s="446"/>
      <c r="U35" s="446"/>
    </row>
    <row r="36" spans="1:21" ht="17.100000000000001" customHeight="1" x14ac:dyDescent="0.15">
      <c r="A36" s="449" t="s">
        <v>196</v>
      </c>
      <c r="B36" s="442">
        <v>147</v>
      </c>
      <c r="C36" s="429">
        <f t="shared" si="0"/>
        <v>361</v>
      </c>
      <c r="D36" s="433">
        <v>188</v>
      </c>
      <c r="E36" s="434">
        <v>173</v>
      </c>
      <c r="F36" s="445"/>
      <c r="G36" s="435"/>
      <c r="H36" s="445"/>
      <c r="I36" s="446"/>
      <c r="J36" s="446"/>
      <c r="K36" s="436"/>
      <c r="L36" s="446"/>
      <c r="M36" s="446"/>
      <c r="N36" s="446"/>
      <c r="O36" s="436"/>
      <c r="P36" s="446"/>
      <c r="Q36" s="446"/>
      <c r="R36" s="446"/>
      <c r="S36" s="436"/>
      <c r="T36" s="446"/>
      <c r="U36" s="446"/>
    </row>
    <row r="37" spans="1:21" ht="17.100000000000001" customHeight="1" x14ac:dyDescent="0.15">
      <c r="A37" s="448" t="s">
        <v>197</v>
      </c>
      <c r="B37" s="442">
        <v>188</v>
      </c>
      <c r="C37" s="429">
        <f t="shared" si="0"/>
        <v>484</v>
      </c>
      <c r="D37" s="433">
        <v>244</v>
      </c>
      <c r="E37" s="434">
        <v>240</v>
      </c>
      <c r="F37" s="445"/>
      <c r="G37" s="435"/>
      <c r="H37" s="445"/>
      <c r="I37" s="446"/>
      <c r="J37" s="446"/>
      <c r="K37" s="436"/>
      <c r="L37" s="446"/>
      <c r="M37" s="446"/>
      <c r="N37" s="446"/>
      <c r="O37" s="436"/>
      <c r="P37" s="446"/>
      <c r="Q37" s="446"/>
      <c r="R37" s="446"/>
      <c r="S37" s="436"/>
      <c r="T37" s="446"/>
      <c r="U37" s="446"/>
    </row>
    <row r="38" spans="1:21" ht="17.100000000000001" customHeight="1" thickBot="1" x14ac:dyDescent="0.2">
      <c r="A38" s="452" t="s">
        <v>198</v>
      </c>
      <c r="B38" s="453">
        <v>227</v>
      </c>
      <c r="C38" s="454">
        <f t="shared" si="0"/>
        <v>476</v>
      </c>
      <c r="D38" s="455">
        <v>261</v>
      </c>
      <c r="E38" s="456">
        <v>215</v>
      </c>
      <c r="F38" s="445"/>
      <c r="G38" s="435"/>
      <c r="H38" s="445"/>
      <c r="I38" s="446"/>
      <c r="J38" s="446"/>
      <c r="K38" s="436"/>
      <c r="L38" s="446"/>
      <c r="M38" s="446"/>
      <c r="N38" s="446"/>
      <c r="O38" s="436"/>
      <c r="P38" s="446"/>
      <c r="Q38" s="446"/>
      <c r="R38" s="446"/>
      <c r="S38" s="436"/>
      <c r="T38" s="446"/>
      <c r="U38" s="446"/>
    </row>
    <row r="39" spans="1:21" ht="17.100000000000001" customHeight="1" x14ac:dyDescent="0.15">
      <c r="A39" s="226" t="s">
        <v>434</v>
      </c>
      <c r="B39" s="457"/>
      <c r="C39" s="457"/>
      <c r="D39" s="457"/>
      <c r="E39" s="457"/>
      <c r="F39" s="458"/>
      <c r="G39" s="457"/>
      <c r="H39" s="458"/>
      <c r="I39" s="459"/>
      <c r="J39" s="459"/>
      <c r="K39" s="457"/>
      <c r="L39" s="459"/>
      <c r="M39" s="459"/>
      <c r="N39" s="459"/>
      <c r="O39" s="459"/>
      <c r="P39" s="459"/>
      <c r="Q39" s="459"/>
      <c r="R39" s="459"/>
      <c r="S39" s="281"/>
      <c r="T39" s="459"/>
      <c r="U39" s="459"/>
    </row>
    <row r="40" spans="1:21" ht="17.100000000000001" customHeight="1" x14ac:dyDescent="0.15">
      <c r="A40" s="460" t="s">
        <v>202</v>
      </c>
      <c r="B40" s="457"/>
      <c r="C40" s="457"/>
      <c r="D40" s="457"/>
      <c r="E40" s="457"/>
      <c r="F40" s="459"/>
      <c r="G40" s="457"/>
      <c r="H40" s="459"/>
      <c r="I40" s="459"/>
      <c r="J40" s="459"/>
      <c r="K40" s="457"/>
      <c r="L40" s="459"/>
      <c r="M40" s="459"/>
      <c r="N40" s="459"/>
      <c r="O40" s="459"/>
      <c r="P40" s="459"/>
      <c r="Q40" s="459"/>
      <c r="R40" s="459"/>
      <c r="S40" s="281"/>
      <c r="T40" s="459"/>
      <c r="U40" s="459"/>
    </row>
    <row r="41" spans="1:21" ht="17.100000000000001" customHeight="1" x14ac:dyDescent="0.15">
      <c r="A41" s="460" t="s">
        <v>203</v>
      </c>
      <c r="B41" s="457"/>
      <c r="C41" s="457"/>
      <c r="D41" s="457"/>
      <c r="E41" s="457"/>
      <c r="F41" s="459"/>
      <c r="G41" s="461"/>
      <c r="H41" s="459"/>
      <c r="I41" s="459"/>
      <c r="J41" s="459"/>
      <c r="K41" s="457"/>
      <c r="L41" s="459"/>
      <c r="M41" s="459"/>
      <c r="N41" s="459"/>
      <c r="O41" s="459"/>
      <c r="P41" s="459"/>
      <c r="Q41" s="459"/>
      <c r="R41" s="459"/>
      <c r="S41" s="281"/>
      <c r="T41" s="459"/>
      <c r="U41" s="459"/>
    </row>
    <row r="42" spans="1:21" ht="17.100000000000001" customHeight="1" x14ac:dyDescent="0.15">
      <c r="A42" s="460" t="s">
        <v>204</v>
      </c>
      <c r="B42" s="457"/>
      <c r="C42" s="457"/>
      <c r="D42" s="457"/>
      <c r="E42" s="457"/>
      <c r="F42" s="459"/>
      <c r="G42" s="461"/>
      <c r="H42" s="459"/>
      <c r="I42" s="459"/>
      <c r="J42" s="459"/>
      <c r="K42" s="457"/>
      <c r="L42" s="459"/>
      <c r="M42" s="459"/>
      <c r="N42" s="459"/>
      <c r="O42" s="459"/>
      <c r="P42" s="459"/>
      <c r="Q42" s="459"/>
      <c r="R42" s="459"/>
      <c r="S42" s="281"/>
      <c r="T42" s="459"/>
      <c r="U42" s="459"/>
    </row>
    <row r="43" spans="1:21" ht="17.100000000000001" customHeight="1" x14ac:dyDescent="0.15">
      <c r="A43" s="460" t="s">
        <v>205</v>
      </c>
      <c r="B43" s="457"/>
      <c r="C43" s="457"/>
      <c r="D43" s="457"/>
      <c r="E43" s="457"/>
      <c r="F43" s="459"/>
      <c r="G43" s="461"/>
      <c r="H43" s="459"/>
      <c r="I43" s="459"/>
      <c r="J43" s="459"/>
      <c r="K43" s="457"/>
      <c r="L43" s="459"/>
      <c r="M43" s="459"/>
      <c r="N43" s="459"/>
      <c r="O43" s="459"/>
      <c r="P43" s="459"/>
      <c r="Q43" s="459"/>
      <c r="R43" s="459"/>
      <c r="S43" s="281"/>
      <c r="T43" s="459"/>
      <c r="U43" s="459"/>
    </row>
    <row r="44" spans="1:21" ht="17.100000000000001" customHeight="1" x14ac:dyDescent="0.15">
      <c r="A44" s="460" t="s">
        <v>206</v>
      </c>
    </row>
    <row r="45" spans="1:21" x14ac:dyDescent="0.15">
      <c r="A45" s="462"/>
    </row>
    <row r="46" spans="1:21" x14ac:dyDescent="0.15">
      <c r="A46" s="462"/>
    </row>
    <row r="47" spans="1:21" x14ac:dyDescent="0.15">
      <c r="A47" s="462"/>
    </row>
    <row r="48" spans="1:21" x14ac:dyDescent="0.15">
      <c r="A48" s="462"/>
    </row>
    <row r="49" spans="1:21" ht="17.25" x14ac:dyDescent="0.2">
      <c r="A49" s="178" t="s">
        <v>503</v>
      </c>
      <c r="B49" s="178"/>
      <c r="C49" s="178"/>
      <c r="D49" s="178"/>
      <c r="E49" s="178"/>
      <c r="F49" s="178"/>
      <c r="G49" s="178"/>
    </row>
    <row r="50" spans="1:21" ht="17.100000000000001" customHeight="1" thickBot="1" x14ac:dyDescent="0.2">
      <c r="E50" s="176" t="s">
        <v>199</v>
      </c>
      <c r="F50" s="179"/>
      <c r="I50" s="463"/>
      <c r="L50" s="232"/>
      <c r="M50" s="463"/>
      <c r="U50" s="463" t="s">
        <v>478</v>
      </c>
    </row>
    <row r="51" spans="1:21" ht="17.100000000000001" customHeight="1" x14ac:dyDescent="0.15">
      <c r="A51" s="464" t="s">
        <v>143</v>
      </c>
      <c r="B51" s="465" t="s">
        <v>447</v>
      </c>
      <c r="C51" s="466"/>
      <c r="D51" s="466"/>
      <c r="E51" s="467"/>
      <c r="F51" s="465" t="s">
        <v>454</v>
      </c>
      <c r="G51" s="466"/>
      <c r="H51" s="466"/>
      <c r="I51" s="467"/>
      <c r="J51" s="465" t="s">
        <v>486</v>
      </c>
      <c r="K51" s="466"/>
      <c r="L51" s="466"/>
      <c r="M51" s="467"/>
      <c r="N51" s="465" t="s">
        <v>504</v>
      </c>
      <c r="O51" s="466"/>
      <c r="P51" s="466"/>
      <c r="Q51" s="467"/>
      <c r="R51" s="465" t="s">
        <v>508</v>
      </c>
      <c r="S51" s="466"/>
      <c r="T51" s="466"/>
      <c r="U51" s="467"/>
    </row>
    <row r="52" spans="1:21" ht="17.100000000000001" customHeight="1" x14ac:dyDescent="0.15">
      <c r="A52" s="468"/>
      <c r="B52" s="469" t="s">
        <v>9</v>
      </c>
      <c r="C52" s="203" t="s">
        <v>144</v>
      </c>
      <c r="D52" s="470"/>
      <c r="E52" s="471"/>
      <c r="F52" s="472" t="s">
        <v>9</v>
      </c>
      <c r="G52" s="204" t="s">
        <v>144</v>
      </c>
      <c r="H52" s="473"/>
      <c r="I52" s="474"/>
      <c r="J52" s="472" t="s">
        <v>9</v>
      </c>
      <c r="K52" s="204" t="s">
        <v>144</v>
      </c>
      <c r="L52" s="473"/>
      <c r="M52" s="474"/>
      <c r="N52" s="472" t="s">
        <v>9</v>
      </c>
      <c r="O52" s="204" t="s">
        <v>144</v>
      </c>
      <c r="P52" s="473"/>
      <c r="Q52" s="474"/>
      <c r="R52" s="472" t="s">
        <v>9</v>
      </c>
      <c r="S52" s="204" t="s">
        <v>144</v>
      </c>
      <c r="T52" s="473"/>
      <c r="U52" s="474"/>
    </row>
    <row r="53" spans="1:21" ht="17.100000000000001" customHeight="1" x14ac:dyDescent="0.15">
      <c r="A53" s="475"/>
      <c r="B53" s="476"/>
      <c r="C53" s="396" t="s">
        <v>4</v>
      </c>
      <c r="D53" s="396" t="s">
        <v>5</v>
      </c>
      <c r="E53" s="477" t="s">
        <v>6</v>
      </c>
      <c r="F53" s="478"/>
      <c r="G53" s="479" t="s">
        <v>4</v>
      </c>
      <c r="H53" s="396" t="s">
        <v>5</v>
      </c>
      <c r="I53" s="477" t="s">
        <v>6</v>
      </c>
      <c r="J53" s="478"/>
      <c r="K53" s="479" t="s">
        <v>4</v>
      </c>
      <c r="L53" s="396" t="s">
        <v>5</v>
      </c>
      <c r="M53" s="477" t="s">
        <v>6</v>
      </c>
      <c r="N53" s="478"/>
      <c r="O53" s="479" t="s">
        <v>4</v>
      </c>
      <c r="P53" s="396" t="s">
        <v>5</v>
      </c>
      <c r="Q53" s="477" t="s">
        <v>6</v>
      </c>
      <c r="R53" s="478"/>
      <c r="S53" s="479" t="s">
        <v>4</v>
      </c>
      <c r="T53" s="396" t="s">
        <v>5</v>
      </c>
      <c r="U53" s="477" t="s">
        <v>6</v>
      </c>
    </row>
    <row r="54" spans="1:21" ht="17.100000000000001" customHeight="1" x14ac:dyDescent="0.15">
      <c r="A54" s="480" t="s">
        <v>4</v>
      </c>
      <c r="B54" s="481">
        <f>SUM(B55:B86)</f>
        <v>35443</v>
      </c>
      <c r="C54" s="482">
        <f>SUM(D54:E54)</f>
        <v>88144</v>
      </c>
      <c r="D54" s="482">
        <f>SUM(D55:D86)</f>
        <v>44766</v>
      </c>
      <c r="E54" s="483">
        <f>SUM(E55:E86)</f>
        <v>43378</v>
      </c>
      <c r="F54" s="481">
        <v>35792</v>
      </c>
      <c r="G54" s="484">
        <v>87983</v>
      </c>
      <c r="H54" s="484">
        <v>44635</v>
      </c>
      <c r="I54" s="485">
        <v>43348</v>
      </c>
      <c r="J54" s="481">
        <v>36553</v>
      </c>
      <c r="K54" s="484">
        <v>88278</v>
      </c>
      <c r="L54" s="484">
        <v>44851</v>
      </c>
      <c r="M54" s="485">
        <v>43427</v>
      </c>
      <c r="N54" s="481">
        <f>SUM(N55:N86)</f>
        <v>36913</v>
      </c>
      <c r="O54" s="484">
        <f t="shared" ref="O54:O76" si="1">SUM(P54:Q54)</f>
        <v>88047</v>
      </c>
      <c r="P54" s="484">
        <f>SUM(P55:P86)</f>
        <v>44769</v>
      </c>
      <c r="Q54" s="485">
        <f>SUM(Q55:Q86)</f>
        <v>43278</v>
      </c>
      <c r="R54" s="481">
        <f>SUM(R55:R86)</f>
        <v>37316</v>
      </c>
      <c r="S54" s="484">
        <f t="shared" ref="S54:S76" si="2">SUM(T54:U54)</f>
        <v>87635</v>
      </c>
      <c r="T54" s="484">
        <f>SUM(T55:T86)</f>
        <v>44543</v>
      </c>
      <c r="U54" s="485">
        <f>SUM(U55:U86)</f>
        <v>43092</v>
      </c>
    </row>
    <row r="55" spans="1:21" ht="17.100000000000001" customHeight="1" x14ac:dyDescent="0.15">
      <c r="A55" s="486" t="s">
        <v>101</v>
      </c>
      <c r="B55" s="432">
        <v>2891</v>
      </c>
      <c r="C55" s="482">
        <f>SUM(D55:E55)</f>
        <v>6480</v>
      </c>
      <c r="D55" s="433">
        <v>3272</v>
      </c>
      <c r="E55" s="434">
        <v>3208</v>
      </c>
      <c r="F55" s="487">
        <v>2929</v>
      </c>
      <c r="G55" s="488">
        <v>6455</v>
      </c>
      <c r="H55" s="488">
        <v>3279</v>
      </c>
      <c r="I55" s="489">
        <v>3176</v>
      </c>
      <c r="J55" s="487">
        <v>2897</v>
      </c>
      <c r="K55" s="488">
        <v>6379</v>
      </c>
      <c r="L55" s="488">
        <v>3230</v>
      </c>
      <c r="M55" s="489">
        <v>3149</v>
      </c>
      <c r="N55" s="487">
        <v>2901</v>
      </c>
      <c r="O55" s="488">
        <f t="shared" si="1"/>
        <v>6314</v>
      </c>
      <c r="P55" s="488">
        <v>3180</v>
      </c>
      <c r="Q55" s="489">
        <v>3134</v>
      </c>
      <c r="R55" s="487">
        <v>2938</v>
      </c>
      <c r="S55" s="488">
        <f t="shared" si="2"/>
        <v>6310</v>
      </c>
      <c r="T55" s="488">
        <v>3174</v>
      </c>
      <c r="U55" s="489">
        <v>3136</v>
      </c>
    </row>
    <row r="56" spans="1:21" ht="17.100000000000001" customHeight="1" x14ac:dyDescent="0.15">
      <c r="A56" s="486" t="s">
        <v>73</v>
      </c>
      <c r="B56" s="432">
        <v>942</v>
      </c>
      <c r="C56" s="482">
        <f t="shared" ref="C56:C86" si="3">SUM(D56:E56)</f>
        <v>2040</v>
      </c>
      <c r="D56" s="433">
        <v>1007</v>
      </c>
      <c r="E56" s="434">
        <v>1033</v>
      </c>
      <c r="F56" s="490">
        <v>969</v>
      </c>
      <c r="G56" s="488">
        <v>2090</v>
      </c>
      <c r="H56" s="488">
        <v>1021</v>
      </c>
      <c r="I56" s="489">
        <v>1069</v>
      </c>
      <c r="J56" s="490">
        <v>997</v>
      </c>
      <c r="K56" s="488">
        <v>2098</v>
      </c>
      <c r="L56" s="488">
        <v>1033</v>
      </c>
      <c r="M56" s="489">
        <v>1065</v>
      </c>
      <c r="N56" s="490">
        <v>1039</v>
      </c>
      <c r="O56" s="488">
        <f t="shared" si="1"/>
        <v>2194</v>
      </c>
      <c r="P56" s="488">
        <v>1078</v>
      </c>
      <c r="Q56" s="489">
        <v>1116</v>
      </c>
      <c r="R56" s="490">
        <v>1040</v>
      </c>
      <c r="S56" s="488">
        <f t="shared" si="2"/>
        <v>2182</v>
      </c>
      <c r="T56" s="488">
        <v>1070</v>
      </c>
      <c r="U56" s="489">
        <v>1112</v>
      </c>
    </row>
    <row r="57" spans="1:21" ht="17.100000000000001" customHeight="1" x14ac:dyDescent="0.15">
      <c r="A57" s="491" t="s">
        <v>146</v>
      </c>
      <c r="B57" s="432">
        <v>3795</v>
      </c>
      <c r="C57" s="482">
        <f t="shared" si="3"/>
        <v>9571</v>
      </c>
      <c r="D57" s="433">
        <v>4811</v>
      </c>
      <c r="E57" s="434">
        <v>4760</v>
      </c>
      <c r="F57" s="490">
        <v>3850</v>
      </c>
      <c r="G57" s="488">
        <v>9634</v>
      </c>
      <c r="H57" s="488">
        <v>4830</v>
      </c>
      <c r="I57" s="489">
        <v>4804</v>
      </c>
      <c r="J57" s="490">
        <v>3898</v>
      </c>
      <c r="K57" s="488">
        <v>9649</v>
      </c>
      <c r="L57" s="488">
        <v>4858</v>
      </c>
      <c r="M57" s="489">
        <v>4791</v>
      </c>
      <c r="N57" s="490">
        <v>3956</v>
      </c>
      <c r="O57" s="488">
        <f t="shared" si="1"/>
        <v>9670</v>
      </c>
      <c r="P57" s="488">
        <v>4849</v>
      </c>
      <c r="Q57" s="489">
        <v>4821</v>
      </c>
      <c r="R57" s="490">
        <v>3988</v>
      </c>
      <c r="S57" s="488">
        <f t="shared" si="2"/>
        <v>9595</v>
      </c>
      <c r="T57" s="488">
        <v>4845</v>
      </c>
      <c r="U57" s="489">
        <v>4750</v>
      </c>
    </row>
    <row r="58" spans="1:21" ht="17.100000000000001" customHeight="1" x14ac:dyDescent="0.15">
      <c r="A58" s="486" t="s">
        <v>103</v>
      </c>
      <c r="B58" s="432">
        <v>3107</v>
      </c>
      <c r="C58" s="482">
        <f t="shared" si="3"/>
        <v>6942</v>
      </c>
      <c r="D58" s="433">
        <v>3603</v>
      </c>
      <c r="E58" s="434">
        <v>3339</v>
      </c>
      <c r="F58" s="490">
        <v>3174</v>
      </c>
      <c r="G58" s="488">
        <v>6964</v>
      </c>
      <c r="H58" s="488">
        <v>3584</v>
      </c>
      <c r="I58" s="489">
        <v>3380</v>
      </c>
      <c r="J58" s="490">
        <v>3280</v>
      </c>
      <c r="K58" s="488">
        <v>7118</v>
      </c>
      <c r="L58" s="488">
        <v>3663</v>
      </c>
      <c r="M58" s="489">
        <v>3455</v>
      </c>
      <c r="N58" s="490">
        <v>3268</v>
      </c>
      <c r="O58" s="488">
        <f t="shared" si="1"/>
        <v>7051</v>
      </c>
      <c r="P58" s="488">
        <v>3640</v>
      </c>
      <c r="Q58" s="489">
        <v>3411</v>
      </c>
      <c r="R58" s="490">
        <v>3332</v>
      </c>
      <c r="S58" s="488">
        <f t="shared" si="2"/>
        <v>7038</v>
      </c>
      <c r="T58" s="488">
        <v>3635</v>
      </c>
      <c r="U58" s="489">
        <v>3403</v>
      </c>
    </row>
    <row r="59" spans="1:21" ht="17.100000000000001" customHeight="1" x14ac:dyDescent="0.15">
      <c r="A59" s="486" t="s">
        <v>105</v>
      </c>
      <c r="B59" s="432">
        <v>6147</v>
      </c>
      <c r="C59" s="482">
        <f t="shared" si="3"/>
        <v>14932</v>
      </c>
      <c r="D59" s="433">
        <v>7541</v>
      </c>
      <c r="E59" s="434">
        <v>7391</v>
      </c>
      <c r="F59" s="490">
        <v>6263</v>
      </c>
      <c r="G59" s="488">
        <v>15016</v>
      </c>
      <c r="H59" s="488">
        <v>7565</v>
      </c>
      <c r="I59" s="489">
        <v>7451</v>
      </c>
      <c r="J59" s="490">
        <v>6463</v>
      </c>
      <c r="K59" s="488">
        <v>15210</v>
      </c>
      <c r="L59" s="488">
        <v>7678</v>
      </c>
      <c r="M59" s="489">
        <v>7532</v>
      </c>
      <c r="N59" s="490">
        <v>6517</v>
      </c>
      <c r="O59" s="488">
        <f t="shared" si="1"/>
        <v>15183</v>
      </c>
      <c r="P59" s="488">
        <v>7674</v>
      </c>
      <c r="Q59" s="489">
        <v>7509</v>
      </c>
      <c r="R59" s="490">
        <v>6667</v>
      </c>
      <c r="S59" s="488">
        <f t="shared" si="2"/>
        <v>15295</v>
      </c>
      <c r="T59" s="488">
        <v>7692</v>
      </c>
      <c r="U59" s="489">
        <v>7603</v>
      </c>
    </row>
    <row r="60" spans="1:21" ht="17.100000000000001" customHeight="1" x14ac:dyDescent="0.15">
      <c r="A60" s="486" t="s">
        <v>106</v>
      </c>
      <c r="B60" s="432">
        <v>2324</v>
      </c>
      <c r="C60" s="482">
        <f t="shared" si="3"/>
        <v>5671</v>
      </c>
      <c r="D60" s="433">
        <v>2896</v>
      </c>
      <c r="E60" s="434">
        <v>2775</v>
      </c>
      <c r="F60" s="490">
        <v>2328</v>
      </c>
      <c r="G60" s="488">
        <v>5609</v>
      </c>
      <c r="H60" s="488">
        <v>2861</v>
      </c>
      <c r="I60" s="489">
        <v>2748</v>
      </c>
      <c r="J60" s="490">
        <v>2424</v>
      </c>
      <c r="K60" s="488">
        <v>5672</v>
      </c>
      <c r="L60" s="488">
        <v>2917</v>
      </c>
      <c r="M60" s="489">
        <v>2755</v>
      </c>
      <c r="N60" s="490">
        <v>2470</v>
      </c>
      <c r="O60" s="488">
        <f t="shared" si="1"/>
        <v>5633</v>
      </c>
      <c r="P60" s="488">
        <v>2910</v>
      </c>
      <c r="Q60" s="489">
        <v>2723</v>
      </c>
      <c r="R60" s="490">
        <v>2510</v>
      </c>
      <c r="S60" s="488">
        <f t="shared" si="2"/>
        <v>5630</v>
      </c>
      <c r="T60" s="488">
        <v>2894</v>
      </c>
      <c r="U60" s="489">
        <v>2736</v>
      </c>
    </row>
    <row r="61" spans="1:21" ht="17.100000000000001" customHeight="1" x14ac:dyDescent="0.15">
      <c r="A61" s="486" t="s">
        <v>77</v>
      </c>
      <c r="B61" s="432">
        <v>1588</v>
      </c>
      <c r="C61" s="482">
        <f t="shared" si="3"/>
        <v>3890</v>
      </c>
      <c r="D61" s="433">
        <v>2017</v>
      </c>
      <c r="E61" s="434">
        <v>1873</v>
      </c>
      <c r="F61" s="490">
        <v>1600</v>
      </c>
      <c r="G61" s="488">
        <v>3893</v>
      </c>
      <c r="H61" s="488">
        <v>2033</v>
      </c>
      <c r="I61" s="489">
        <v>1860</v>
      </c>
      <c r="J61" s="490">
        <v>1652</v>
      </c>
      <c r="K61" s="488">
        <v>3921</v>
      </c>
      <c r="L61" s="488">
        <v>2044</v>
      </c>
      <c r="M61" s="489">
        <v>1877</v>
      </c>
      <c r="N61" s="490">
        <v>1686</v>
      </c>
      <c r="O61" s="488">
        <f t="shared" si="1"/>
        <v>3897</v>
      </c>
      <c r="P61" s="488">
        <v>2052</v>
      </c>
      <c r="Q61" s="489">
        <v>1845</v>
      </c>
      <c r="R61" s="490">
        <v>1698</v>
      </c>
      <c r="S61" s="488">
        <f t="shared" si="2"/>
        <v>3871</v>
      </c>
      <c r="T61" s="488">
        <v>2026</v>
      </c>
      <c r="U61" s="489">
        <v>1845</v>
      </c>
    </row>
    <row r="62" spans="1:21" ht="17.100000000000001" customHeight="1" x14ac:dyDescent="0.15">
      <c r="A62" s="486" t="s">
        <v>104</v>
      </c>
      <c r="B62" s="432">
        <v>671</v>
      </c>
      <c r="C62" s="482">
        <f t="shared" si="3"/>
        <v>1858</v>
      </c>
      <c r="D62" s="433">
        <v>944</v>
      </c>
      <c r="E62" s="434">
        <v>914</v>
      </c>
      <c r="F62" s="490">
        <v>677</v>
      </c>
      <c r="G62" s="488">
        <v>1875</v>
      </c>
      <c r="H62" s="488">
        <v>948</v>
      </c>
      <c r="I62" s="489">
        <v>927</v>
      </c>
      <c r="J62" s="490">
        <v>716</v>
      </c>
      <c r="K62" s="488">
        <v>1912</v>
      </c>
      <c r="L62" s="488">
        <v>991</v>
      </c>
      <c r="M62" s="489">
        <v>921</v>
      </c>
      <c r="N62" s="490">
        <v>728</v>
      </c>
      <c r="O62" s="488">
        <f t="shared" si="1"/>
        <v>1929</v>
      </c>
      <c r="P62" s="488">
        <v>1006</v>
      </c>
      <c r="Q62" s="489">
        <v>923</v>
      </c>
      <c r="R62" s="490">
        <v>725</v>
      </c>
      <c r="S62" s="488">
        <f t="shared" si="2"/>
        <v>1929</v>
      </c>
      <c r="T62" s="488">
        <v>997</v>
      </c>
      <c r="U62" s="489">
        <v>932</v>
      </c>
    </row>
    <row r="63" spans="1:21" ht="17.100000000000001" customHeight="1" x14ac:dyDescent="0.15">
      <c r="A63" s="486" t="s">
        <v>147</v>
      </c>
      <c r="B63" s="432">
        <v>997</v>
      </c>
      <c r="C63" s="482">
        <f t="shared" si="3"/>
        <v>2904</v>
      </c>
      <c r="D63" s="433">
        <v>1455</v>
      </c>
      <c r="E63" s="434">
        <v>1449</v>
      </c>
      <c r="F63" s="492">
        <v>1004</v>
      </c>
      <c r="G63" s="488">
        <v>2856</v>
      </c>
      <c r="H63" s="488">
        <v>1431</v>
      </c>
      <c r="I63" s="489">
        <v>1425</v>
      </c>
      <c r="J63" s="492">
        <v>1003</v>
      </c>
      <c r="K63" s="488">
        <v>2799</v>
      </c>
      <c r="L63" s="488">
        <v>1412</v>
      </c>
      <c r="M63" s="489">
        <v>1387</v>
      </c>
      <c r="N63" s="492">
        <v>1031</v>
      </c>
      <c r="O63" s="488">
        <f t="shared" si="1"/>
        <v>2796</v>
      </c>
      <c r="P63" s="488">
        <v>1401</v>
      </c>
      <c r="Q63" s="489">
        <v>1395</v>
      </c>
      <c r="R63" s="492">
        <v>1023</v>
      </c>
      <c r="S63" s="488">
        <f t="shared" si="2"/>
        <v>2744</v>
      </c>
      <c r="T63" s="488">
        <v>1376</v>
      </c>
      <c r="U63" s="489">
        <v>1368</v>
      </c>
    </row>
    <row r="64" spans="1:21" ht="17.100000000000001" customHeight="1" x14ac:dyDescent="0.15">
      <c r="A64" s="486" t="s">
        <v>79</v>
      </c>
      <c r="B64" s="432">
        <v>911</v>
      </c>
      <c r="C64" s="482">
        <f t="shared" si="3"/>
        <v>2503</v>
      </c>
      <c r="D64" s="433">
        <v>1252</v>
      </c>
      <c r="E64" s="434">
        <v>1251</v>
      </c>
      <c r="F64" s="492">
        <v>904</v>
      </c>
      <c r="G64" s="488">
        <v>2453</v>
      </c>
      <c r="H64" s="488">
        <v>1225</v>
      </c>
      <c r="I64" s="489">
        <v>1228</v>
      </c>
      <c r="J64" s="492">
        <v>902</v>
      </c>
      <c r="K64" s="488">
        <v>2415</v>
      </c>
      <c r="L64" s="488">
        <v>1213</v>
      </c>
      <c r="M64" s="489">
        <v>1202</v>
      </c>
      <c r="N64" s="492">
        <v>896</v>
      </c>
      <c r="O64" s="488">
        <f t="shared" si="1"/>
        <v>2371</v>
      </c>
      <c r="P64" s="488">
        <v>1204</v>
      </c>
      <c r="Q64" s="489">
        <v>1167</v>
      </c>
      <c r="R64" s="492">
        <v>898</v>
      </c>
      <c r="S64" s="488">
        <f t="shared" si="2"/>
        <v>2330</v>
      </c>
      <c r="T64" s="488">
        <v>1171</v>
      </c>
      <c r="U64" s="489">
        <v>1159</v>
      </c>
    </row>
    <row r="65" spans="1:21" ht="17.100000000000001" customHeight="1" x14ac:dyDescent="0.15">
      <c r="A65" s="486" t="s">
        <v>108</v>
      </c>
      <c r="B65" s="440">
        <v>2526</v>
      </c>
      <c r="C65" s="482">
        <f t="shared" si="3"/>
        <v>6437</v>
      </c>
      <c r="D65" s="433">
        <v>3213</v>
      </c>
      <c r="E65" s="434">
        <v>3224</v>
      </c>
      <c r="F65" s="490">
        <v>2546</v>
      </c>
      <c r="G65" s="488">
        <v>6424</v>
      </c>
      <c r="H65" s="488">
        <v>3205</v>
      </c>
      <c r="I65" s="489">
        <v>3219</v>
      </c>
      <c r="J65" s="490">
        <v>2599</v>
      </c>
      <c r="K65" s="488">
        <v>6464</v>
      </c>
      <c r="L65" s="488">
        <v>3222</v>
      </c>
      <c r="M65" s="489">
        <v>3242</v>
      </c>
      <c r="N65" s="490">
        <v>2634</v>
      </c>
      <c r="O65" s="488">
        <f t="shared" si="1"/>
        <v>6487</v>
      </c>
      <c r="P65" s="488">
        <v>3237</v>
      </c>
      <c r="Q65" s="489">
        <v>3250</v>
      </c>
      <c r="R65" s="490">
        <v>2633</v>
      </c>
      <c r="S65" s="488">
        <f t="shared" si="2"/>
        <v>6453</v>
      </c>
      <c r="T65" s="488">
        <v>3227</v>
      </c>
      <c r="U65" s="489">
        <v>3226</v>
      </c>
    </row>
    <row r="66" spans="1:21" ht="17.100000000000001" customHeight="1" x14ac:dyDescent="0.15">
      <c r="A66" s="493" t="s">
        <v>148</v>
      </c>
      <c r="B66" s="442">
        <v>2187</v>
      </c>
      <c r="C66" s="482">
        <f t="shared" si="3"/>
        <v>6267</v>
      </c>
      <c r="D66" s="433">
        <v>3129</v>
      </c>
      <c r="E66" s="434">
        <v>3138</v>
      </c>
      <c r="F66" s="490">
        <v>2202</v>
      </c>
      <c r="G66" s="488">
        <v>6246</v>
      </c>
      <c r="H66" s="488">
        <v>3117</v>
      </c>
      <c r="I66" s="489">
        <v>3129</v>
      </c>
      <c r="J66" s="490">
        <v>2239</v>
      </c>
      <c r="K66" s="488">
        <v>6256</v>
      </c>
      <c r="L66" s="488">
        <v>3128</v>
      </c>
      <c r="M66" s="489">
        <v>3128</v>
      </c>
      <c r="N66" s="490">
        <v>2256</v>
      </c>
      <c r="O66" s="488">
        <f t="shared" si="1"/>
        <v>6239</v>
      </c>
      <c r="P66" s="488">
        <v>3112</v>
      </c>
      <c r="Q66" s="489">
        <v>3127</v>
      </c>
      <c r="R66" s="490">
        <v>2276</v>
      </c>
      <c r="S66" s="488">
        <f t="shared" si="2"/>
        <v>6188</v>
      </c>
      <c r="T66" s="488">
        <v>3102</v>
      </c>
      <c r="U66" s="489">
        <v>3086</v>
      </c>
    </row>
    <row r="67" spans="1:21" ht="17.100000000000001" customHeight="1" x14ac:dyDescent="0.15">
      <c r="A67" s="494" t="s">
        <v>179</v>
      </c>
      <c r="B67" s="444">
        <v>691</v>
      </c>
      <c r="C67" s="482">
        <f t="shared" si="3"/>
        <v>1564</v>
      </c>
      <c r="D67" s="433">
        <v>811</v>
      </c>
      <c r="E67" s="434">
        <v>753</v>
      </c>
      <c r="F67" s="495">
        <v>702</v>
      </c>
      <c r="G67" s="488">
        <v>1552</v>
      </c>
      <c r="H67" s="496">
        <v>828</v>
      </c>
      <c r="I67" s="497">
        <v>724</v>
      </c>
      <c r="J67" s="495">
        <v>681</v>
      </c>
      <c r="K67" s="488">
        <v>1520</v>
      </c>
      <c r="L67" s="496">
        <v>794</v>
      </c>
      <c r="M67" s="497">
        <v>726</v>
      </c>
      <c r="N67" s="495">
        <v>671</v>
      </c>
      <c r="O67" s="488">
        <f t="shared" si="1"/>
        <v>1500</v>
      </c>
      <c r="P67" s="496">
        <v>785</v>
      </c>
      <c r="Q67" s="497">
        <v>715</v>
      </c>
      <c r="R67" s="495">
        <v>661</v>
      </c>
      <c r="S67" s="488">
        <f t="shared" si="2"/>
        <v>1487</v>
      </c>
      <c r="T67" s="496">
        <v>788</v>
      </c>
      <c r="U67" s="497">
        <v>699</v>
      </c>
    </row>
    <row r="68" spans="1:21" ht="17.100000000000001" customHeight="1" x14ac:dyDescent="0.15">
      <c r="A68" s="498" t="s">
        <v>180</v>
      </c>
      <c r="B68" s="442">
        <v>1778</v>
      </c>
      <c r="C68" s="482">
        <f t="shared" si="3"/>
        <v>4387</v>
      </c>
      <c r="D68" s="433">
        <v>2231</v>
      </c>
      <c r="E68" s="434">
        <v>2156</v>
      </c>
      <c r="F68" s="499">
        <v>1764</v>
      </c>
      <c r="G68" s="488">
        <v>4371</v>
      </c>
      <c r="H68" s="496">
        <v>2220</v>
      </c>
      <c r="I68" s="497">
        <v>2151</v>
      </c>
      <c r="J68" s="499">
        <v>1836</v>
      </c>
      <c r="K68" s="488">
        <v>4397</v>
      </c>
      <c r="L68" s="496">
        <v>2233</v>
      </c>
      <c r="M68" s="497">
        <v>2164</v>
      </c>
      <c r="N68" s="499">
        <v>1845</v>
      </c>
      <c r="O68" s="488">
        <f t="shared" si="1"/>
        <v>4373</v>
      </c>
      <c r="P68" s="496">
        <v>2224</v>
      </c>
      <c r="Q68" s="497">
        <v>2149</v>
      </c>
      <c r="R68" s="499">
        <v>1831</v>
      </c>
      <c r="S68" s="488">
        <f t="shared" si="2"/>
        <v>4295</v>
      </c>
      <c r="T68" s="496">
        <v>2177</v>
      </c>
      <c r="U68" s="497">
        <v>2118</v>
      </c>
    </row>
    <row r="69" spans="1:21" ht="17.100000000000001" customHeight="1" x14ac:dyDescent="0.15">
      <c r="A69" s="500" t="s">
        <v>181</v>
      </c>
      <c r="B69" s="442">
        <v>1085</v>
      </c>
      <c r="C69" s="482">
        <f t="shared" si="3"/>
        <v>2635</v>
      </c>
      <c r="D69" s="433">
        <v>1386</v>
      </c>
      <c r="E69" s="434">
        <v>1249</v>
      </c>
      <c r="F69" s="499">
        <v>1076</v>
      </c>
      <c r="G69" s="488">
        <v>2599</v>
      </c>
      <c r="H69" s="496">
        <v>1374</v>
      </c>
      <c r="I69" s="497">
        <v>1225</v>
      </c>
      <c r="J69" s="499">
        <v>1127</v>
      </c>
      <c r="K69" s="488">
        <v>2618</v>
      </c>
      <c r="L69" s="496">
        <v>1370</v>
      </c>
      <c r="M69" s="497">
        <v>1248</v>
      </c>
      <c r="N69" s="499">
        <v>1107</v>
      </c>
      <c r="O69" s="488">
        <f t="shared" si="1"/>
        <v>2590</v>
      </c>
      <c r="P69" s="496">
        <v>1356</v>
      </c>
      <c r="Q69" s="497">
        <v>1234</v>
      </c>
      <c r="R69" s="499">
        <v>1144</v>
      </c>
      <c r="S69" s="488">
        <f t="shared" si="2"/>
        <v>2577</v>
      </c>
      <c r="T69" s="496">
        <v>1351</v>
      </c>
      <c r="U69" s="497">
        <v>1226</v>
      </c>
    </row>
    <row r="70" spans="1:21" ht="17.100000000000001" customHeight="1" x14ac:dyDescent="0.15">
      <c r="A70" s="501" t="s">
        <v>182</v>
      </c>
      <c r="B70" s="442">
        <v>203</v>
      </c>
      <c r="C70" s="482">
        <f t="shared" si="3"/>
        <v>586</v>
      </c>
      <c r="D70" s="433">
        <v>298</v>
      </c>
      <c r="E70" s="434">
        <v>288</v>
      </c>
      <c r="F70" s="499">
        <v>218</v>
      </c>
      <c r="G70" s="488">
        <v>597</v>
      </c>
      <c r="H70" s="496">
        <v>306</v>
      </c>
      <c r="I70" s="497">
        <v>291</v>
      </c>
      <c r="J70" s="499">
        <v>223</v>
      </c>
      <c r="K70" s="488">
        <v>598</v>
      </c>
      <c r="L70" s="496">
        <v>307</v>
      </c>
      <c r="M70" s="497">
        <v>291</v>
      </c>
      <c r="N70" s="499">
        <v>223</v>
      </c>
      <c r="O70" s="488">
        <f t="shared" si="1"/>
        <v>596</v>
      </c>
      <c r="P70" s="496">
        <v>305</v>
      </c>
      <c r="Q70" s="497">
        <v>291</v>
      </c>
      <c r="R70" s="499">
        <v>221</v>
      </c>
      <c r="S70" s="488">
        <f t="shared" si="2"/>
        <v>591</v>
      </c>
      <c r="T70" s="496">
        <v>299</v>
      </c>
      <c r="U70" s="497">
        <v>292</v>
      </c>
    </row>
    <row r="71" spans="1:21" ht="17.100000000000001" customHeight="1" x14ac:dyDescent="0.15">
      <c r="A71" s="501" t="s">
        <v>183</v>
      </c>
      <c r="B71" s="442">
        <v>311</v>
      </c>
      <c r="C71" s="482">
        <f t="shared" si="3"/>
        <v>854</v>
      </c>
      <c r="D71" s="433">
        <v>439</v>
      </c>
      <c r="E71" s="434">
        <v>415</v>
      </c>
      <c r="F71" s="499">
        <v>307</v>
      </c>
      <c r="G71" s="488">
        <v>824</v>
      </c>
      <c r="H71" s="496">
        <v>425</v>
      </c>
      <c r="I71" s="497">
        <v>399</v>
      </c>
      <c r="J71" s="499">
        <v>308</v>
      </c>
      <c r="K71" s="488">
        <v>811</v>
      </c>
      <c r="L71" s="496">
        <v>418</v>
      </c>
      <c r="M71" s="497">
        <v>393</v>
      </c>
      <c r="N71" s="499">
        <v>310</v>
      </c>
      <c r="O71" s="488">
        <f t="shared" si="1"/>
        <v>796</v>
      </c>
      <c r="P71" s="496">
        <v>406</v>
      </c>
      <c r="Q71" s="497">
        <v>390</v>
      </c>
      <c r="R71" s="499">
        <v>305</v>
      </c>
      <c r="S71" s="488">
        <f t="shared" si="2"/>
        <v>769</v>
      </c>
      <c r="T71" s="496">
        <v>391</v>
      </c>
      <c r="U71" s="497">
        <v>378</v>
      </c>
    </row>
    <row r="72" spans="1:21" ht="17.100000000000001" customHeight="1" x14ac:dyDescent="0.15">
      <c r="A72" s="501" t="s">
        <v>184</v>
      </c>
      <c r="B72" s="442">
        <v>160</v>
      </c>
      <c r="C72" s="482">
        <f t="shared" si="3"/>
        <v>407</v>
      </c>
      <c r="D72" s="433">
        <v>197</v>
      </c>
      <c r="E72" s="434">
        <v>210</v>
      </c>
      <c r="F72" s="499">
        <v>164</v>
      </c>
      <c r="G72" s="488">
        <v>423</v>
      </c>
      <c r="H72" s="496">
        <v>212</v>
      </c>
      <c r="I72" s="497">
        <v>211</v>
      </c>
      <c r="J72" s="499">
        <v>164</v>
      </c>
      <c r="K72" s="488">
        <v>421</v>
      </c>
      <c r="L72" s="496">
        <v>208</v>
      </c>
      <c r="M72" s="497">
        <v>213</v>
      </c>
      <c r="N72" s="499">
        <v>169</v>
      </c>
      <c r="O72" s="488">
        <f t="shared" si="1"/>
        <v>425</v>
      </c>
      <c r="P72" s="496">
        <v>209</v>
      </c>
      <c r="Q72" s="497">
        <v>216</v>
      </c>
      <c r="R72" s="499">
        <v>172</v>
      </c>
      <c r="S72" s="488">
        <f t="shared" si="2"/>
        <v>428</v>
      </c>
      <c r="T72" s="496">
        <v>212</v>
      </c>
      <c r="U72" s="497">
        <v>216</v>
      </c>
    </row>
    <row r="73" spans="1:21" ht="17.100000000000001" customHeight="1" x14ac:dyDescent="0.15">
      <c r="A73" s="501" t="s">
        <v>185</v>
      </c>
      <c r="B73" s="442">
        <v>231</v>
      </c>
      <c r="C73" s="482">
        <f t="shared" si="3"/>
        <v>665</v>
      </c>
      <c r="D73" s="433">
        <v>355</v>
      </c>
      <c r="E73" s="434">
        <v>310</v>
      </c>
      <c r="F73" s="499">
        <v>230</v>
      </c>
      <c r="G73" s="488">
        <v>655</v>
      </c>
      <c r="H73" s="496">
        <v>348</v>
      </c>
      <c r="I73" s="497">
        <v>307</v>
      </c>
      <c r="J73" s="499">
        <v>228</v>
      </c>
      <c r="K73" s="488">
        <v>650</v>
      </c>
      <c r="L73" s="496">
        <v>345</v>
      </c>
      <c r="M73" s="497">
        <v>305</v>
      </c>
      <c r="N73" s="499">
        <v>233</v>
      </c>
      <c r="O73" s="488">
        <f t="shared" si="1"/>
        <v>652</v>
      </c>
      <c r="P73" s="496">
        <v>344</v>
      </c>
      <c r="Q73" s="497">
        <v>308</v>
      </c>
      <c r="R73" s="499">
        <v>238</v>
      </c>
      <c r="S73" s="488">
        <f t="shared" si="2"/>
        <v>657</v>
      </c>
      <c r="T73" s="496">
        <v>350</v>
      </c>
      <c r="U73" s="497">
        <v>307</v>
      </c>
    </row>
    <row r="74" spans="1:21" ht="17.100000000000001" customHeight="1" x14ac:dyDescent="0.15">
      <c r="A74" s="501" t="s">
        <v>186</v>
      </c>
      <c r="B74" s="442">
        <v>310</v>
      </c>
      <c r="C74" s="482">
        <f t="shared" si="3"/>
        <v>740</v>
      </c>
      <c r="D74" s="433">
        <v>401</v>
      </c>
      <c r="E74" s="434">
        <v>339</v>
      </c>
      <c r="F74" s="502">
        <v>276</v>
      </c>
      <c r="G74" s="488">
        <v>718</v>
      </c>
      <c r="H74" s="503">
        <v>367</v>
      </c>
      <c r="I74" s="504">
        <v>351</v>
      </c>
      <c r="J74" s="502">
        <v>287</v>
      </c>
      <c r="K74" s="488">
        <v>708</v>
      </c>
      <c r="L74" s="503">
        <v>363</v>
      </c>
      <c r="M74" s="504">
        <v>345</v>
      </c>
      <c r="N74" s="502">
        <v>293</v>
      </c>
      <c r="O74" s="488">
        <f t="shared" si="1"/>
        <v>712</v>
      </c>
      <c r="P74" s="503">
        <v>366</v>
      </c>
      <c r="Q74" s="504">
        <v>346</v>
      </c>
      <c r="R74" s="502">
        <v>304</v>
      </c>
      <c r="S74" s="488">
        <f t="shared" si="2"/>
        <v>728</v>
      </c>
      <c r="T74" s="503">
        <v>379</v>
      </c>
      <c r="U74" s="504">
        <v>349</v>
      </c>
    </row>
    <row r="75" spans="1:21" ht="17.100000000000001" customHeight="1" x14ac:dyDescent="0.15">
      <c r="A75" s="501" t="s">
        <v>187</v>
      </c>
      <c r="B75" s="442">
        <v>159</v>
      </c>
      <c r="C75" s="482">
        <f t="shared" si="3"/>
        <v>396</v>
      </c>
      <c r="D75" s="433">
        <v>212</v>
      </c>
      <c r="E75" s="434">
        <v>184</v>
      </c>
      <c r="F75" s="499">
        <v>164</v>
      </c>
      <c r="G75" s="488">
        <v>402</v>
      </c>
      <c r="H75" s="496">
        <v>216</v>
      </c>
      <c r="I75" s="497">
        <v>186</v>
      </c>
      <c r="J75" s="499">
        <v>161</v>
      </c>
      <c r="K75" s="488">
        <v>396</v>
      </c>
      <c r="L75" s="496">
        <v>214</v>
      </c>
      <c r="M75" s="497">
        <v>182</v>
      </c>
      <c r="N75" s="499">
        <v>164</v>
      </c>
      <c r="O75" s="488">
        <f t="shared" si="1"/>
        <v>403</v>
      </c>
      <c r="P75" s="496">
        <v>212</v>
      </c>
      <c r="Q75" s="497">
        <v>191</v>
      </c>
      <c r="R75" s="499">
        <v>165</v>
      </c>
      <c r="S75" s="488">
        <f t="shared" si="2"/>
        <v>388</v>
      </c>
      <c r="T75" s="496">
        <v>207</v>
      </c>
      <c r="U75" s="497">
        <v>181</v>
      </c>
    </row>
    <row r="76" spans="1:21" ht="17.100000000000001" customHeight="1" x14ac:dyDescent="0.15">
      <c r="A76" s="501" t="s">
        <v>188</v>
      </c>
      <c r="B76" s="442">
        <v>45</v>
      </c>
      <c r="C76" s="482">
        <f t="shared" si="3"/>
        <v>139</v>
      </c>
      <c r="D76" s="433">
        <v>64</v>
      </c>
      <c r="E76" s="434">
        <v>75</v>
      </c>
      <c r="F76" s="499">
        <v>46</v>
      </c>
      <c r="G76" s="488">
        <v>138</v>
      </c>
      <c r="H76" s="496">
        <v>66</v>
      </c>
      <c r="I76" s="497">
        <v>72</v>
      </c>
      <c r="J76" s="499">
        <v>48</v>
      </c>
      <c r="K76" s="488">
        <v>137</v>
      </c>
      <c r="L76" s="496">
        <v>65</v>
      </c>
      <c r="M76" s="497">
        <v>72</v>
      </c>
      <c r="N76" s="499">
        <v>48</v>
      </c>
      <c r="O76" s="488">
        <f t="shared" si="1"/>
        <v>133</v>
      </c>
      <c r="P76" s="496">
        <v>65</v>
      </c>
      <c r="Q76" s="497">
        <v>68</v>
      </c>
      <c r="R76" s="499">
        <v>47</v>
      </c>
      <c r="S76" s="488">
        <f t="shared" si="2"/>
        <v>128</v>
      </c>
      <c r="T76" s="496">
        <v>64</v>
      </c>
      <c r="U76" s="497">
        <v>64</v>
      </c>
    </row>
    <row r="77" spans="1:21" ht="17.100000000000001" customHeight="1" x14ac:dyDescent="0.15">
      <c r="A77" s="501" t="s">
        <v>189</v>
      </c>
      <c r="B77" s="442">
        <v>387</v>
      </c>
      <c r="C77" s="482">
        <f t="shared" si="3"/>
        <v>1043</v>
      </c>
      <c r="D77" s="433">
        <v>541</v>
      </c>
      <c r="E77" s="434">
        <v>502</v>
      </c>
      <c r="F77" s="499">
        <v>386</v>
      </c>
      <c r="G77" s="488">
        <v>1023</v>
      </c>
      <c r="H77" s="496">
        <v>538</v>
      </c>
      <c r="I77" s="497">
        <v>485</v>
      </c>
      <c r="J77" s="499">
        <v>393</v>
      </c>
      <c r="K77" s="488">
        <v>1021</v>
      </c>
      <c r="L77" s="496">
        <v>540</v>
      </c>
      <c r="M77" s="497">
        <v>481</v>
      </c>
      <c r="N77" s="499">
        <v>405</v>
      </c>
      <c r="O77" s="488">
        <f>SUM(P77:Q77)</f>
        <v>1038</v>
      </c>
      <c r="P77" s="496">
        <v>545</v>
      </c>
      <c r="Q77" s="497">
        <v>493</v>
      </c>
      <c r="R77" s="499">
        <v>407</v>
      </c>
      <c r="S77" s="488">
        <f>SUM(T77:U77)</f>
        <v>1020</v>
      </c>
      <c r="T77" s="496">
        <v>535</v>
      </c>
      <c r="U77" s="497">
        <v>485</v>
      </c>
    </row>
    <row r="78" spans="1:21" ht="17.100000000000001" customHeight="1" x14ac:dyDescent="0.15">
      <c r="A78" s="501" t="s">
        <v>190</v>
      </c>
      <c r="B78" s="442">
        <v>377</v>
      </c>
      <c r="C78" s="482">
        <f t="shared" si="3"/>
        <v>1049</v>
      </c>
      <c r="D78" s="433">
        <v>516</v>
      </c>
      <c r="E78" s="434">
        <v>533</v>
      </c>
      <c r="F78" s="499">
        <v>377</v>
      </c>
      <c r="G78" s="488">
        <v>1034</v>
      </c>
      <c r="H78" s="496">
        <v>509</v>
      </c>
      <c r="I78" s="497">
        <v>525</v>
      </c>
      <c r="J78" s="499">
        <v>383</v>
      </c>
      <c r="K78" s="488">
        <v>1043</v>
      </c>
      <c r="L78" s="496">
        <v>514</v>
      </c>
      <c r="M78" s="497">
        <v>529</v>
      </c>
      <c r="N78" s="499">
        <v>385</v>
      </c>
      <c r="O78" s="488">
        <f t="shared" ref="O78:O86" si="4">SUM(P78:Q78)</f>
        <v>1024</v>
      </c>
      <c r="P78" s="496">
        <v>509</v>
      </c>
      <c r="Q78" s="497">
        <v>515</v>
      </c>
      <c r="R78" s="499">
        <v>387</v>
      </c>
      <c r="S78" s="488">
        <f t="shared" ref="S78:S86" si="5">SUM(T78:U78)</f>
        <v>1005</v>
      </c>
      <c r="T78" s="496">
        <v>497</v>
      </c>
      <c r="U78" s="497">
        <v>508</v>
      </c>
    </row>
    <row r="79" spans="1:21" ht="17.100000000000001" customHeight="1" x14ac:dyDescent="0.15">
      <c r="A79" s="501" t="s">
        <v>191</v>
      </c>
      <c r="B79" s="442">
        <v>188</v>
      </c>
      <c r="C79" s="482">
        <f t="shared" si="3"/>
        <v>557</v>
      </c>
      <c r="D79" s="433">
        <v>288</v>
      </c>
      <c r="E79" s="434">
        <v>269</v>
      </c>
      <c r="F79" s="499">
        <v>186</v>
      </c>
      <c r="G79" s="488">
        <v>535</v>
      </c>
      <c r="H79" s="496">
        <v>274</v>
      </c>
      <c r="I79" s="497">
        <v>261</v>
      </c>
      <c r="J79" s="499">
        <v>189</v>
      </c>
      <c r="K79" s="488">
        <v>544</v>
      </c>
      <c r="L79" s="496">
        <v>277</v>
      </c>
      <c r="M79" s="497">
        <v>267</v>
      </c>
      <c r="N79" s="499">
        <v>187</v>
      </c>
      <c r="O79" s="488">
        <f t="shared" si="4"/>
        <v>533</v>
      </c>
      <c r="P79" s="496">
        <v>266</v>
      </c>
      <c r="Q79" s="497">
        <v>267</v>
      </c>
      <c r="R79" s="499">
        <v>190</v>
      </c>
      <c r="S79" s="488">
        <f t="shared" si="5"/>
        <v>519</v>
      </c>
      <c r="T79" s="496">
        <v>263</v>
      </c>
      <c r="U79" s="497">
        <v>256</v>
      </c>
    </row>
    <row r="80" spans="1:21" ht="17.100000000000001" customHeight="1" x14ac:dyDescent="0.15">
      <c r="A80" s="501" t="s">
        <v>192</v>
      </c>
      <c r="B80" s="442">
        <v>36</v>
      </c>
      <c r="C80" s="482">
        <f t="shared" si="3"/>
        <v>111</v>
      </c>
      <c r="D80" s="433">
        <v>57</v>
      </c>
      <c r="E80" s="434">
        <v>54</v>
      </c>
      <c r="F80" s="499">
        <v>36</v>
      </c>
      <c r="G80" s="488">
        <v>108</v>
      </c>
      <c r="H80" s="496">
        <v>53</v>
      </c>
      <c r="I80" s="497">
        <v>55</v>
      </c>
      <c r="J80" s="499">
        <v>38</v>
      </c>
      <c r="K80" s="488">
        <v>108</v>
      </c>
      <c r="L80" s="496">
        <v>53</v>
      </c>
      <c r="M80" s="497">
        <v>55</v>
      </c>
      <c r="N80" s="499">
        <v>39</v>
      </c>
      <c r="O80" s="488">
        <f t="shared" si="4"/>
        <v>107</v>
      </c>
      <c r="P80" s="496">
        <v>53</v>
      </c>
      <c r="Q80" s="497">
        <v>54</v>
      </c>
      <c r="R80" s="499">
        <v>39</v>
      </c>
      <c r="S80" s="488">
        <f t="shared" si="5"/>
        <v>106</v>
      </c>
      <c r="T80" s="496">
        <v>53</v>
      </c>
      <c r="U80" s="497">
        <v>53</v>
      </c>
    </row>
    <row r="81" spans="1:21" ht="17.100000000000001" customHeight="1" x14ac:dyDescent="0.15">
      <c r="A81" s="501" t="s">
        <v>193</v>
      </c>
      <c r="B81" s="442">
        <v>133</v>
      </c>
      <c r="C81" s="482">
        <f t="shared" si="3"/>
        <v>367</v>
      </c>
      <c r="D81" s="433">
        <v>197</v>
      </c>
      <c r="E81" s="434">
        <v>170</v>
      </c>
      <c r="F81" s="502">
        <v>132</v>
      </c>
      <c r="G81" s="488">
        <v>362</v>
      </c>
      <c r="H81" s="503">
        <v>193</v>
      </c>
      <c r="I81" s="504">
        <v>169</v>
      </c>
      <c r="J81" s="502">
        <v>132</v>
      </c>
      <c r="K81" s="488">
        <v>347</v>
      </c>
      <c r="L81" s="503">
        <v>186</v>
      </c>
      <c r="M81" s="504">
        <v>161</v>
      </c>
      <c r="N81" s="502">
        <v>139</v>
      </c>
      <c r="O81" s="488">
        <f t="shared" si="4"/>
        <v>349</v>
      </c>
      <c r="P81" s="503">
        <v>190</v>
      </c>
      <c r="Q81" s="504">
        <v>159</v>
      </c>
      <c r="R81" s="502">
        <v>139</v>
      </c>
      <c r="S81" s="488">
        <f t="shared" si="5"/>
        <v>339</v>
      </c>
      <c r="T81" s="503">
        <v>186</v>
      </c>
      <c r="U81" s="504">
        <v>153</v>
      </c>
    </row>
    <row r="82" spans="1:21" ht="17.100000000000001" customHeight="1" x14ac:dyDescent="0.15">
      <c r="A82" s="501" t="s">
        <v>194</v>
      </c>
      <c r="B82" s="442">
        <v>79</v>
      </c>
      <c r="C82" s="482">
        <f t="shared" si="3"/>
        <v>257</v>
      </c>
      <c r="D82" s="433">
        <v>130</v>
      </c>
      <c r="E82" s="434">
        <v>127</v>
      </c>
      <c r="F82" s="502">
        <v>77</v>
      </c>
      <c r="G82" s="488">
        <v>249</v>
      </c>
      <c r="H82" s="496">
        <v>125</v>
      </c>
      <c r="I82" s="497">
        <v>124</v>
      </c>
      <c r="J82" s="502">
        <v>80</v>
      </c>
      <c r="K82" s="488">
        <v>238</v>
      </c>
      <c r="L82" s="496">
        <v>119</v>
      </c>
      <c r="M82" s="497">
        <v>119</v>
      </c>
      <c r="N82" s="502">
        <v>76</v>
      </c>
      <c r="O82" s="488">
        <f t="shared" si="4"/>
        <v>225</v>
      </c>
      <c r="P82" s="496">
        <v>115</v>
      </c>
      <c r="Q82" s="497">
        <v>110</v>
      </c>
      <c r="R82" s="502">
        <v>76</v>
      </c>
      <c r="S82" s="488">
        <f t="shared" si="5"/>
        <v>221</v>
      </c>
      <c r="T82" s="496">
        <v>114</v>
      </c>
      <c r="U82" s="497">
        <v>107</v>
      </c>
    </row>
    <row r="83" spans="1:21" ht="17.100000000000001" customHeight="1" x14ac:dyDescent="0.15">
      <c r="A83" s="501" t="s">
        <v>195</v>
      </c>
      <c r="B83" s="442">
        <v>639</v>
      </c>
      <c r="C83" s="482">
        <f t="shared" si="3"/>
        <v>1460</v>
      </c>
      <c r="D83" s="433">
        <v>757</v>
      </c>
      <c r="E83" s="434">
        <v>703</v>
      </c>
      <c r="F83" s="502">
        <v>658</v>
      </c>
      <c r="G83" s="488">
        <v>1476</v>
      </c>
      <c r="H83" s="496">
        <v>751</v>
      </c>
      <c r="I83" s="497">
        <v>725</v>
      </c>
      <c r="J83" s="502">
        <v>645</v>
      </c>
      <c r="K83" s="488">
        <v>1446</v>
      </c>
      <c r="L83" s="496">
        <v>734</v>
      </c>
      <c r="M83" s="497">
        <v>712</v>
      </c>
      <c r="N83" s="502">
        <v>652</v>
      </c>
      <c r="O83" s="488">
        <f t="shared" si="4"/>
        <v>1435</v>
      </c>
      <c r="P83" s="496">
        <v>747</v>
      </c>
      <c r="Q83" s="497">
        <v>688</v>
      </c>
      <c r="R83" s="502">
        <v>686</v>
      </c>
      <c r="S83" s="488">
        <f t="shared" si="5"/>
        <v>1440</v>
      </c>
      <c r="T83" s="496">
        <v>754</v>
      </c>
      <c r="U83" s="497">
        <v>686</v>
      </c>
    </row>
    <row r="84" spans="1:21" ht="17.100000000000001" customHeight="1" x14ac:dyDescent="0.15">
      <c r="A84" s="501" t="s">
        <v>196</v>
      </c>
      <c r="B84" s="442">
        <v>142</v>
      </c>
      <c r="C84" s="482">
        <f t="shared" si="3"/>
        <v>369</v>
      </c>
      <c r="D84" s="433">
        <v>188</v>
      </c>
      <c r="E84" s="434">
        <v>181</v>
      </c>
      <c r="F84" s="499">
        <v>144</v>
      </c>
      <c r="G84" s="488">
        <v>360</v>
      </c>
      <c r="H84" s="496">
        <v>183</v>
      </c>
      <c r="I84" s="497">
        <v>177</v>
      </c>
      <c r="J84" s="499">
        <v>148</v>
      </c>
      <c r="K84" s="488">
        <v>361</v>
      </c>
      <c r="L84" s="496">
        <v>186</v>
      </c>
      <c r="M84" s="497">
        <v>175</v>
      </c>
      <c r="N84" s="499">
        <v>165</v>
      </c>
      <c r="O84" s="488">
        <f t="shared" si="4"/>
        <v>379</v>
      </c>
      <c r="P84" s="496">
        <v>198</v>
      </c>
      <c r="Q84" s="497">
        <v>181</v>
      </c>
      <c r="R84" s="499">
        <v>158</v>
      </c>
      <c r="S84" s="488">
        <f t="shared" si="5"/>
        <v>371</v>
      </c>
      <c r="T84" s="496">
        <v>191</v>
      </c>
      <c r="U84" s="497">
        <v>180</v>
      </c>
    </row>
    <row r="85" spans="1:21" ht="17.100000000000001" customHeight="1" x14ac:dyDescent="0.15">
      <c r="A85" s="500" t="s">
        <v>197</v>
      </c>
      <c r="B85" s="442">
        <v>191</v>
      </c>
      <c r="C85" s="482">
        <f t="shared" si="3"/>
        <v>545</v>
      </c>
      <c r="D85" s="433">
        <v>282</v>
      </c>
      <c r="E85" s="434">
        <v>263</v>
      </c>
      <c r="F85" s="499">
        <v>193</v>
      </c>
      <c r="G85" s="488">
        <v>536</v>
      </c>
      <c r="H85" s="496">
        <v>274</v>
      </c>
      <c r="I85" s="497">
        <v>262</v>
      </c>
      <c r="J85" s="499">
        <v>189</v>
      </c>
      <c r="K85" s="488">
        <v>511</v>
      </c>
      <c r="L85" s="496">
        <v>263</v>
      </c>
      <c r="M85" s="497">
        <v>248</v>
      </c>
      <c r="N85" s="499">
        <v>188</v>
      </c>
      <c r="O85" s="488">
        <f t="shared" si="4"/>
        <v>500</v>
      </c>
      <c r="P85" s="496">
        <v>255</v>
      </c>
      <c r="Q85" s="497">
        <v>245</v>
      </c>
      <c r="R85" s="499">
        <v>189</v>
      </c>
      <c r="S85" s="488">
        <f t="shared" si="5"/>
        <v>494</v>
      </c>
      <c r="T85" s="496">
        <v>250</v>
      </c>
      <c r="U85" s="497">
        <v>244</v>
      </c>
    </row>
    <row r="86" spans="1:21" ht="17.100000000000001" customHeight="1" thickBot="1" x14ac:dyDescent="0.2">
      <c r="A86" s="505" t="s">
        <v>198</v>
      </c>
      <c r="B86" s="453">
        <v>212</v>
      </c>
      <c r="C86" s="506">
        <f t="shared" si="3"/>
        <v>518</v>
      </c>
      <c r="D86" s="455">
        <v>276</v>
      </c>
      <c r="E86" s="456">
        <v>242</v>
      </c>
      <c r="F86" s="507">
        <v>210</v>
      </c>
      <c r="G86" s="508">
        <v>506</v>
      </c>
      <c r="H86" s="509">
        <v>274</v>
      </c>
      <c r="I86" s="510">
        <v>232</v>
      </c>
      <c r="J86" s="507">
        <v>223</v>
      </c>
      <c r="K86" s="508">
        <v>510</v>
      </c>
      <c r="L86" s="509">
        <v>273</v>
      </c>
      <c r="M86" s="510">
        <v>237</v>
      </c>
      <c r="N86" s="507">
        <v>232</v>
      </c>
      <c r="O86" s="508">
        <f t="shared" si="4"/>
        <v>513</v>
      </c>
      <c r="P86" s="509">
        <v>276</v>
      </c>
      <c r="Q86" s="510">
        <v>237</v>
      </c>
      <c r="R86" s="507">
        <v>229</v>
      </c>
      <c r="S86" s="508">
        <f t="shared" si="5"/>
        <v>507</v>
      </c>
      <c r="T86" s="509">
        <v>273</v>
      </c>
      <c r="U86" s="510">
        <v>234</v>
      </c>
    </row>
    <row r="87" spans="1:21" ht="17.100000000000001" customHeight="1" x14ac:dyDescent="0.15">
      <c r="A87" s="392" t="s">
        <v>434</v>
      </c>
      <c r="B87" s="511"/>
      <c r="C87" s="511"/>
      <c r="D87" s="511"/>
      <c r="E87" s="511"/>
      <c r="F87" s="459"/>
      <c r="G87" s="512"/>
      <c r="H87" s="459"/>
      <c r="I87" s="459"/>
      <c r="J87" s="459"/>
      <c r="K87" s="511"/>
      <c r="L87" s="459"/>
      <c r="M87" s="459"/>
      <c r="N87" s="459"/>
      <c r="O87" s="459"/>
      <c r="P87" s="459"/>
      <c r="Q87" s="459"/>
      <c r="R87" s="459"/>
      <c r="S87" s="281"/>
      <c r="T87" s="459"/>
      <c r="U87" s="459"/>
    </row>
    <row r="88" spans="1:21" ht="17.100000000000001" customHeight="1" x14ac:dyDescent="0.15">
      <c r="A88" s="460" t="s">
        <v>202</v>
      </c>
      <c r="B88" s="511"/>
      <c r="C88" s="511"/>
      <c r="D88" s="511"/>
      <c r="E88" s="511"/>
      <c r="F88" s="459"/>
      <c r="G88" s="512"/>
      <c r="H88" s="459"/>
      <c r="I88" s="459"/>
      <c r="J88" s="459"/>
      <c r="K88" s="511"/>
      <c r="L88" s="459"/>
      <c r="M88" s="459"/>
      <c r="N88" s="459"/>
      <c r="O88" s="459"/>
      <c r="P88" s="459"/>
      <c r="Q88" s="459"/>
      <c r="R88" s="459"/>
      <c r="S88" s="281"/>
      <c r="T88" s="459"/>
      <c r="U88" s="459"/>
    </row>
    <row r="89" spans="1:21" ht="17.100000000000001" customHeight="1" x14ac:dyDescent="0.15">
      <c r="A89" s="460" t="s">
        <v>203</v>
      </c>
      <c r="B89" s="511"/>
      <c r="C89" s="511"/>
      <c r="D89" s="511"/>
      <c r="E89" s="511"/>
      <c r="F89" s="459"/>
      <c r="G89" s="512"/>
      <c r="H89" s="459"/>
      <c r="I89" s="459"/>
      <c r="J89" s="459"/>
      <c r="K89" s="511"/>
      <c r="L89" s="459"/>
      <c r="M89" s="459"/>
      <c r="N89" s="459"/>
      <c r="O89" s="459"/>
      <c r="P89" s="459"/>
      <c r="Q89" s="459"/>
      <c r="R89" s="459"/>
      <c r="S89" s="281"/>
      <c r="T89" s="459"/>
      <c r="U89" s="459"/>
    </row>
    <row r="90" spans="1:21" ht="17.100000000000001" customHeight="1" x14ac:dyDescent="0.15">
      <c r="A90" s="460" t="s">
        <v>204</v>
      </c>
      <c r="B90" s="511"/>
      <c r="C90" s="511"/>
      <c r="D90" s="511"/>
      <c r="E90" s="511"/>
      <c r="F90" s="459"/>
      <c r="G90" s="512"/>
      <c r="H90" s="459"/>
      <c r="I90" s="459"/>
      <c r="J90" s="459"/>
      <c r="K90" s="511"/>
      <c r="L90" s="459"/>
      <c r="M90" s="459"/>
      <c r="N90" s="459"/>
      <c r="O90" s="459"/>
      <c r="P90" s="459"/>
      <c r="Q90" s="459"/>
      <c r="R90" s="459"/>
      <c r="S90" s="281"/>
      <c r="T90" s="459"/>
      <c r="U90" s="459"/>
    </row>
    <row r="91" spans="1:21" ht="17.100000000000001" customHeight="1" x14ac:dyDescent="0.15">
      <c r="A91" s="460" t="s">
        <v>205</v>
      </c>
      <c r="B91" s="511"/>
      <c r="C91" s="511"/>
      <c r="D91" s="511"/>
      <c r="E91" s="511"/>
      <c r="F91" s="459"/>
      <c r="G91" s="512"/>
      <c r="H91" s="459"/>
      <c r="I91" s="459"/>
      <c r="J91" s="459"/>
      <c r="K91" s="511"/>
      <c r="L91" s="459"/>
      <c r="M91" s="459"/>
      <c r="N91" s="459"/>
      <c r="O91" s="459"/>
      <c r="P91" s="459"/>
      <c r="Q91" s="459"/>
      <c r="R91" s="459"/>
      <c r="S91" s="281"/>
      <c r="T91" s="459"/>
      <c r="U91" s="459"/>
    </row>
    <row r="92" spans="1:21" ht="17.100000000000001" customHeight="1" x14ac:dyDescent="0.15">
      <c r="A92" s="460" t="s">
        <v>206</v>
      </c>
    </row>
    <row r="93" spans="1:21" x14ac:dyDescent="0.15">
      <c r="A93" s="460"/>
    </row>
    <row r="94" spans="1:21" x14ac:dyDescent="0.15">
      <c r="A94" s="460"/>
    </row>
    <row r="95" spans="1:21" x14ac:dyDescent="0.15">
      <c r="A95" s="460"/>
    </row>
    <row r="96" spans="1:21" ht="17.25" x14ac:dyDescent="0.2">
      <c r="A96" s="178" t="s">
        <v>503</v>
      </c>
      <c r="B96" s="178"/>
      <c r="C96" s="178"/>
      <c r="D96" s="178"/>
      <c r="E96" s="178"/>
      <c r="F96" s="178"/>
      <c r="G96" s="178"/>
    </row>
    <row r="97" spans="1:22" ht="17.100000000000001" customHeight="1" thickBot="1" x14ac:dyDescent="0.2">
      <c r="E97" s="176" t="s">
        <v>199</v>
      </c>
      <c r="F97" s="179"/>
      <c r="L97" s="232"/>
      <c r="M97" s="232"/>
      <c r="T97" s="232"/>
      <c r="U97" s="463" t="s">
        <v>478</v>
      </c>
      <c r="V97" s="392"/>
    </row>
    <row r="98" spans="1:22" ht="17.100000000000001" customHeight="1" x14ac:dyDescent="0.15">
      <c r="A98" s="464" t="s">
        <v>143</v>
      </c>
      <c r="B98" s="465" t="s">
        <v>200</v>
      </c>
      <c r="C98" s="466"/>
      <c r="D98" s="466"/>
      <c r="E98" s="467"/>
      <c r="F98" s="465" t="s">
        <v>201</v>
      </c>
      <c r="G98" s="466"/>
      <c r="H98" s="466"/>
      <c r="I98" s="467"/>
      <c r="J98" s="465" t="s">
        <v>432</v>
      </c>
      <c r="K98" s="466"/>
      <c r="L98" s="466"/>
      <c r="M98" s="467"/>
      <c r="N98" s="465" t="s">
        <v>230</v>
      </c>
      <c r="O98" s="466"/>
      <c r="P98" s="466"/>
      <c r="Q98" s="467"/>
      <c r="R98" s="465" t="s">
        <v>440</v>
      </c>
      <c r="S98" s="466"/>
      <c r="T98" s="466"/>
      <c r="U98" s="467"/>
    </row>
    <row r="99" spans="1:22" ht="17.100000000000001" customHeight="1" x14ac:dyDescent="0.15">
      <c r="A99" s="468"/>
      <c r="B99" s="469" t="s">
        <v>9</v>
      </c>
      <c r="C99" s="203" t="s">
        <v>144</v>
      </c>
      <c r="D99" s="470"/>
      <c r="E99" s="471"/>
      <c r="F99" s="469" t="s">
        <v>9</v>
      </c>
      <c r="G99" s="203" t="s">
        <v>144</v>
      </c>
      <c r="H99" s="470"/>
      <c r="I99" s="471"/>
      <c r="J99" s="469" t="s">
        <v>9</v>
      </c>
      <c r="K99" s="203" t="s">
        <v>144</v>
      </c>
      <c r="L99" s="470"/>
      <c r="M99" s="471"/>
      <c r="N99" s="469" t="s">
        <v>9</v>
      </c>
      <c r="O99" s="203" t="s">
        <v>144</v>
      </c>
      <c r="P99" s="470"/>
      <c r="Q99" s="471"/>
      <c r="R99" s="472" t="s">
        <v>9</v>
      </c>
      <c r="S99" s="204" t="s">
        <v>144</v>
      </c>
      <c r="T99" s="473"/>
      <c r="U99" s="474"/>
    </row>
    <row r="100" spans="1:22" ht="17.100000000000001" customHeight="1" x14ac:dyDescent="0.15">
      <c r="A100" s="475"/>
      <c r="B100" s="476"/>
      <c r="C100" s="396" t="s">
        <v>4</v>
      </c>
      <c r="D100" s="396" t="s">
        <v>5</v>
      </c>
      <c r="E100" s="477" t="s">
        <v>6</v>
      </c>
      <c r="F100" s="476"/>
      <c r="G100" s="479" t="s">
        <v>4</v>
      </c>
      <c r="H100" s="396" t="s">
        <v>5</v>
      </c>
      <c r="I100" s="477" t="s">
        <v>6</v>
      </c>
      <c r="J100" s="476"/>
      <c r="K100" s="479" t="s">
        <v>4</v>
      </c>
      <c r="L100" s="396" t="s">
        <v>5</v>
      </c>
      <c r="M100" s="477" t="s">
        <v>6</v>
      </c>
      <c r="N100" s="476"/>
      <c r="O100" s="479" t="s">
        <v>4</v>
      </c>
      <c r="P100" s="396" t="s">
        <v>5</v>
      </c>
      <c r="Q100" s="477" t="s">
        <v>6</v>
      </c>
      <c r="R100" s="478"/>
      <c r="S100" s="479" t="s">
        <v>4</v>
      </c>
      <c r="T100" s="396" t="s">
        <v>5</v>
      </c>
      <c r="U100" s="477" t="s">
        <v>6</v>
      </c>
    </row>
    <row r="101" spans="1:22" ht="17.100000000000001" customHeight="1" x14ac:dyDescent="0.15">
      <c r="A101" s="480" t="s">
        <v>4</v>
      </c>
      <c r="B101" s="481">
        <f>SUM(B102:B133)</f>
        <v>32761</v>
      </c>
      <c r="C101" s="482">
        <f>SUM(C102:C133)</f>
        <v>87174</v>
      </c>
      <c r="D101" s="482">
        <f>SUM(D102:D133)</f>
        <v>44073</v>
      </c>
      <c r="E101" s="483">
        <f>SUM(E102:E133)</f>
        <v>43101</v>
      </c>
      <c r="F101" s="481">
        <f>SUM(F102:F133)</f>
        <v>33394</v>
      </c>
      <c r="G101" s="513">
        <f>SUM(H101:I101)</f>
        <v>87557</v>
      </c>
      <c r="H101" s="514">
        <f>SUM(H102:H133)</f>
        <v>44359</v>
      </c>
      <c r="I101" s="483">
        <f>SUM(I102:I133)</f>
        <v>43198</v>
      </c>
      <c r="J101" s="481">
        <f>SUM(J102:J133)</f>
        <v>33937</v>
      </c>
      <c r="K101" s="513">
        <f>SUM(L101:M101)</f>
        <v>87938</v>
      </c>
      <c r="L101" s="514">
        <f>SUM(L102:L133)</f>
        <v>44543</v>
      </c>
      <c r="M101" s="483">
        <f>SUM(M102:M133)</f>
        <v>43395</v>
      </c>
      <c r="N101" s="481">
        <f>SUM(N102:N133)</f>
        <v>34587</v>
      </c>
      <c r="O101" s="484">
        <f>SUM(P101:Q101)</f>
        <v>88221</v>
      </c>
      <c r="P101" s="484">
        <v>44763</v>
      </c>
      <c r="Q101" s="485">
        <v>43458</v>
      </c>
      <c r="R101" s="481">
        <v>35139</v>
      </c>
      <c r="S101" s="484">
        <v>88316</v>
      </c>
      <c r="T101" s="484">
        <v>44828</v>
      </c>
      <c r="U101" s="485">
        <v>43488</v>
      </c>
    </row>
    <row r="102" spans="1:22" ht="17.100000000000001" customHeight="1" x14ac:dyDescent="0.15">
      <c r="A102" s="486" t="s">
        <v>101</v>
      </c>
      <c r="B102" s="515">
        <v>2683</v>
      </c>
      <c r="C102" s="516">
        <v>6464</v>
      </c>
      <c r="D102" s="516">
        <v>3224</v>
      </c>
      <c r="E102" s="517">
        <v>3240</v>
      </c>
      <c r="F102" s="518">
        <v>2742</v>
      </c>
      <c r="G102" s="513">
        <f>SUM(H102:I102)</f>
        <v>6482</v>
      </c>
      <c r="H102" s="484">
        <v>3263</v>
      </c>
      <c r="I102" s="485">
        <v>3219</v>
      </c>
      <c r="J102" s="518">
        <v>2792</v>
      </c>
      <c r="K102" s="513">
        <f>SUM(L102:M102)</f>
        <v>6555</v>
      </c>
      <c r="L102" s="484">
        <v>3270</v>
      </c>
      <c r="M102" s="485">
        <v>3285</v>
      </c>
      <c r="N102" s="518">
        <v>2839</v>
      </c>
      <c r="O102" s="484">
        <f t="shared" ref="O102:O133" si="6">SUM(P102:Q102)</f>
        <v>6526</v>
      </c>
      <c r="P102" s="484">
        <v>3268</v>
      </c>
      <c r="Q102" s="485">
        <v>3258</v>
      </c>
      <c r="R102" s="481">
        <v>2873</v>
      </c>
      <c r="S102" s="484">
        <f>SUM(T102:U102)</f>
        <v>6520</v>
      </c>
      <c r="T102" s="484">
        <v>3282</v>
      </c>
      <c r="U102" s="485">
        <v>3238</v>
      </c>
    </row>
    <row r="103" spans="1:22" ht="17.100000000000001" customHeight="1" x14ac:dyDescent="0.15">
      <c r="A103" s="486" t="s">
        <v>73</v>
      </c>
      <c r="B103" s="515">
        <v>992</v>
      </c>
      <c r="C103" s="516">
        <v>2298</v>
      </c>
      <c r="D103" s="516">
        <v>1127</v>
      </c>
      <c r="E103" s="517">
        <v>1171</v>
      </c>
      <c r="F103" s="518">
        <v>1015</v>
      </c>
      <c r="G103" s="513">
        <f t="shared" ref="G103:G133" si="7">SUM(H103:I103)</f>
        <v>2328</v>
      </c>
      <c r="H103" s="484">
        <v>1146</v>
      </c>
      <c r="I103" s="485">
        <v>1182</v>
      </c>
      <c r="J103" s="518">
        <v>1012</v>
      </c>
      <c r="K103" s="513">
        <f t="shared" ref="K103:K133" si="8">SUM(L103:M103)</f>
        <v>2262</v>
      </c>
      <c r="L103" s="484">
        <v>1122</v>
      </c>
      <c r="M103" s="485">
        <v>1140</v>
      </c>
      <c r="N103" s="518">
        <v>978</v>
      </c>
      <c r="O103" s="484">
        <f t="shared" si="6"/>
        <v>2173</v>
      </c>
      <c r="P103" s="484">
        <v>1074</v>
      </c>
      <c r="Q103" s="485">
        <v>1099</v>
      </c>
      <c r="R103" s="518">
        <v>970</v>
      </c>
      <c r="S103" s="484">
        <f t="shared" ref="S103:S123" si="9">SUM(T103:U103)</f>
        <v>2112</v>
      </c>
      <c r="T103" s="484">
        <v>1055</v>
      </c>
      <c r="U103" s="485">
        <v>1057</v>
      </c>
    </row>
    <row r="104" spans="1:22" ht="17.100000000000001" customHeight="1" x14ac:dyDescent="0.15">
      <c r="A104" s="491" t="s">
        <v>146</v>
      </c>
      <c r="B104" s="515">
        <v>3413</v>
      </c>
      <c r="C104" s="516">
        <v>8979</v>
      </c>
      <c r="D104" s="516">
        <v>4508</v>
      </c>
      <c r="E104" s="517">
        <v>4471</v>
      </c>
      <c r="F104" s="518">
        <v>3470</v>
      </c>
      <c r="G104" s="513">
        <f t="shared" si="7"/>
        <v>9070</v>
      </c>
      <c r="H104" s="484">
        <v>4585</v>
      </c>
      <c r="I104" s="485">
        <v>4485</v>
      </c>
      <c r="J104" s="518">
        <v>3567</v>
      </c>
      <c r="K104" s="513">
        <f t="shared" si="8"/>
        <v>9213</v>
      </c>
      <c r="L104" s="484">
        <v>4668</v>
      </c>
      <c r="M104" s="485">
        <v>4545</v>
      </c>
      <c r="N104" s="518">
        <v>3645</v>
      </c>
      <c r="O104" s="484">
        <f t="shared" si="6"/>
        <v>9346</v>
      </c>
      <c r="P104" s="484">
        <v>4711</v>
      </c>
      <c r="Q104" s="485">
        <v>4635</v>
      </c>
      <c r="R104" s="518">
        <v>3747</v>
      </c>
      <c r="S104" s="484">
        <f t="shared" si="9"/>
        <v>9510</v>
      </c>
      <c r="T104" s="484">
        <v>4789</v>
      </c>
      <c r="U104" s="485">
        <v>4721</v>
      </c>
    </row>
    <row r="105" spans="1:22" ht="17.100000000000001" customHeight="1" x14ac:dyDescent="0.15">
      <c r="A105" s="486" t="s">
        <v>103</v>
      </c>
      <c r="B105" s="515">
        <v>2176</v>
      </c>
      <c r="C105" s="516">
        <v>5346</v>
      </c>
      <c r="D105" s="516">
        <v>2744</v>
      </c>
      <c r="E105" s="517">
        <v>2602</v>
      </c>
      <c r="F105" s="518">
        <v>2193</v>
      </c>
      <c r="G105" s="513">
        <f t="shared" si="7"/>
        <v>5334</v>
      </c>
      <c r="H105" s="484">
        <v>2741</v>
      </c>
      <c r="I105" s="485">
        <v>2593</v>
      </c>
      <c r="J105" s="518">
        <v>3006</v>
      </c>
      <c r="K105" s="513">
        <f t="shared" si="8"/>
        <v>6973</v>
      </c>
      <c r="L105" s="484">
        <v>3599</v>
      </c>
      <c r="M105" s="485">
        <v>3374</v>
      </c>
      <c r="N105" s="518">
        <v>3046</v>
      </c>
      <c r="O105" s="484">
        <f t="shared" si="6"/>
        <v>6951</v>
      </c>
      <c r="P105" s="484">
        <v>3594</v>
      </c>
      <c r="Q105" s="485">
        <v>3357</v>
      </c>
      <c r="R105" s="518">
        <v>3074</v>
      </c>
      <c r="S105" s="484">
        <v>6915</v>
      </c>
      <c r="T105" s="484">
        <v>3570</v>
      </c>
      <c r="U105" s="485">
        <v>3345</v>
      </c>
    </row>
    <row r="106" spans="1:22" ht="17.100000000000001" customHeight="1" x14ac:dyDescent="0.15">
      <c r="A106" s="486" t="s">
        <v>105</v>
      </c>
      <c r="B106" s="515">
        <v>5606</v>
      </c>
      <c r="C106" s="516">
        <v>14434</v>
      </c>
      <c r="D106" s="516">
        <v>7207</v>
      </c>
      <c r="E106" s="517">
        <v>7227</v>
      </c>
      <c r="F106" s="518">
        <v>5751</v>
      </c>
      <c r="G106" s="513">
        <f t="shared" si="7"/>
        <v>14546</v>
      </c>
      <c r="H106" s="484">
        <v>7307</v>
      </c>
      <c r="I106" s="485">
        <v>7239</v>
      </c>
      <c r="J106" s="518">
        <v>5812</v>
      </c>
      <c r="K106" s="513">
        <f t="shared" si="8"/>
        <v>14571</v>
      </c>
      <c r="L106" s="484">
        <v>7373</v>
      </c>
      <c r="M106" s="485">
        <v>7198</v>
      </c>
      <c r="N106" s="518">
        <v>5973</v>
      </c>
      <c r="O106" s="484">
        <f t="shared" si="6"/>
        <v>14757</v>
      </c>
      <c r="P106" s="484">
        <v>7459</v>
      </c>
      <c r="Q106" s="485">
        <v>7298</v>
      </c>
      <c r="R106" s="518">
        <v>6083</v>
      </c>
      <c r="S106" s="484">
        <v>14932</v>
      </c>
      <c r="T106" s="484">
        <v>7520</v>
      </c>
      <c r="U106" s="485">
        <v>7412</v>
      </c>
    </row>
    <row r="107" spans="1:22" ht="17.100000000000001" customHeight="1" x14ac:dyDescent="0.15">
      <c r="A107" s="486" t="s">
        <v>106</v>
      </c>
      <c r="B107" s="515">
        <v>2925</v>
      </c>
      <c r="C107" s="516">
        <v>7396</v>
      </c>
      <c r="D107" s="516">
        <v>3765</v>
      </c>
      <c r="E107" s="517">
        <v>3631</v>
      </c>
      <c r="F107" s="518">
        <v>2982</v>
      </c>
      <c r="G107" s="513">
        <f t="shared" si="7"/>
        <v>7384</v>
      </c>
      <c r="H107" s="484">
        <v>3786</v>
      </c>
      <c r="I107" s="485">
        <v>3598</v>
      </c>
      <c r="J107" s="518">
        <v>2232</v>
      </c>
      <c r="K107" s="513">
        <f t="shared" si="8"/>
        <v>5702</v>
      </c>
      <c r="L107" s="484">
        <v>2880</v>
      </c>
      <c r="M107" s="485">
        <v>2822</v>
      </c>
      <c r="N107" s="518">
        <v>2284</v>
      </c>
      <c r="O107" s="484">
        <f t="shared" si="6"/>
        <v>5765</v>
      </c>
      <c r="P107" s="484">
        <v>2911</v>
      </c>
      <c r="Q107" s="485">
        <v>2854</v>
      </c>
      <c r="R107" s="518">
        <v>2323</v>
      </c>
      <c r="S107" s="484">
        <f t="shared" si="9"/>
        <v>5778</v>
      </c>
      <c r="T107" s="484">
        <v>2935</v>
      </c>
      <c r="U107" s="485">
        <v>2843</v>
      </c>
    </row>
    <row r="108" spans="1:22" ht="17.100000000000001" customHeight="1" x14ac:dyDescent="0.15">
      <c r="A108" s="486" t="s">
        <v>77</v>
      </c>
      <c r="B108" s="515">
        <v>1427</v>
      </c>
      <c r="C108" s="516">
        <v>3901</v>
      </c>
      <c r="D108" s="516">
        <v>2046</v>
      </c>
      <c r="E108" s="517">
        <v>1855</v>
      </c>
      <c r="F108" s="518">
        <v>1439</v>
      </c>
      <c r="G108" s="513">
        <f t="shared" si="7"/>
        <v>3849</v>
      </c>
      <c r="H108" s="484">
        <v>2030</v>
      </c>
      <c r="I108" s="485">
        <v>1819</v>
      </c>
      <c r="J108" s="518">
        <v>1496</v>
      </c>
      <c r="K108" s="513">
        <f t="shared" si="8"/>
        <v>3927</v>
      </c>
      <c r="L108" s="484">
        <v>2060</v>
      </c>
      <c r="M108" s="485">
        <v>1867</v>
      </c>
      <c r="N108" s="518">
        <v>1547</v>
      </c>
      <c r="O108" s="484">
        <f t="shared" si="6"/>
        <v>3940</v>
      </c>
      <c r="P108" s="484">
        <v>2064</v>
      </c>
      <c r="Q108" s="485">
        <v>1876</v>
      </c>
      <c r="R108" s="518">
        <v>1584</v>
      </c>
      <c r="S108" s="484">
        <f t="shared" si="9"/>
        <v>3944</v>
      </c>
      <c r="T108" s="484">
        <v>2059</v>
      </c>
      <c r="U108" s="485">
        <v>1885</v>
      </c>
    </row>
    <row r="109" spans="1:22" ht="17.100000000000001" customHeight="1" x14ac:dyDescent="0.15">
      <c r="A109" s="486" t="s">
        <v>104</v>
      </c>
      <c r="B109" s="515">
        <v>540</v>
      </c>
      <c r="C109" s="516">
        <v>1625</v>
      </c>
      <c r="D109" s="516">
        <v>817</v>
      </c>
      <c r="E109" s="517">
        <v>808</v>
      </c>
      <c r="F109" s="262">
        <v>572</v>
      </c>
      <c r="G109" s="513">
        <f t="shared" si="7"/>
        <v>1689</v>
      </c>
      <c r="H109" s="263">
        <v>849</v>
      </c>
      <c r="I109" s="266">
        <v>840</v>
      </c>
      <c r="J109" s="262">
        <v>595</v>
      </c>
      <c r="K109" s="513">
        <f t="shared" si="8"/>
        <v>1752</v>
      </c>
      <c r="L109" s="263">
        <v>881</v>
      </c>
      <c r="M109" s="266">
        <v>871</v>
      </c>
      <c r="N109" s="262">
        <v>592</v>
      </c>
      <c r="O109" s="484">
        <f t="shared" si="6"/>
        <v>1730</v>
      </c>
      <c r="P109" s="263">
        <v>880</v>
      </c>
      <c r="Q109" s="266">
        <v>850</v>
      </c>
      <c r="R109" s="518">
        <v>627</v>
      </c>
      <c r="S109" s="484">
        <f>SUM(T109:U109)</f>
        <v>1776</v>
      </c>
      <c r="T109" s="484">
        <v>903</v>
      </c>
      <c r="U109" s="485">
        <v>873</v>
      </c>
    </row>
    <row r="110" spans="1:22" ht="17.100000000000001" customHeight="1" x14ac:dyDescent="0.15">
      <c r="A110" s="486" t="s">
        <v>147</v>
      </c>
      <c r="B110" s="515">
        <v>926</v>
      </c>
      <c r="C110" s="516">
        <v>3002</v>
      </c>
      <c r="D110" s="516">
        <v>1505</v>
      </c>
      <c r="E110" s="517">
        <v>1497</v>
      </c>
      <c r="F110" s="262">
        <v>933</v>
      </c>
      <c r="G110" s="513">
        <f t="shared" si="7"/>
        <v>2975</v>
      </c>
      <c r="H110" s="484">
        <v>1492</v>
      </c>
      <c r="I110" s="485">
        <v>1483</v>
      </c>
      <c r="J110" s="262">
        <v>953</v>
      </c>
      <c r="K110" s="513">
        <f t="shared" si="8"/>
        <v>2983</v>
      </c>
      <c r="L110" s="484">
        <v>1492</v>
      </c>
      <c r="M110" s="485">
        <v>1491</v>
      </c>
      <c r="N110" s="262">
        <v>976</v>
      </c>
      <c r="O110" s="484">
        <f t="shared" si="6"/>
        <v>2946</v>
      </c>
      <c r="P110" s="484">
        <v>1474</v>
      </c>
      <c r="Q110" s="485">
        <v>1472</v>
      </c>
      <c r="R110" s="262">
        <v>991</v>
      </c>
      <c r="S110" s="484">
        <f t="shared" si="9"/>
        <v>2928</v>
      </c>
      <c r="T110" s="484">
        <v>1475</v>
      </c>
      <c r="U110" s="485">
        <v>1453</v>
      </c>
    </row>
    <row r="111" spans="1:22" ht="17.100000000000001" customHeight="1" x14ac:dyDescent="0.15">
      <c r="A111" s="486" t="s">
        <v>79</v>
      </c>
      <c r="B111" s="515">
        <v>915</v>
      </c>
      <c r="C111" s="516">
        <v>2672</v>
      </c>
      <c r="D111" s="516">
        <v>1333</v>
      </c>
      <c r="E111" s="517">
        <v>1339</v>
      </c>
      <c r="F111" s="262">
        <v>915</v>
      </c>
      <c r="G111" s="513">
        <f t="shared" si="7"/>
        <v>2654</v>
      </c>
      <c r="H111" s="484">
        <v>1317</v>
      </c>
      <c r="I111" s="485">
        <v>1337</v>
      </c>
      <c r="J111" s="262">
        <v>917</v>
      </c>
      <c r="K111" s="513">
        <f t="shared" si="8"/>
        <v>2629</v>
      </c>
      <c r="L111" s="484">
        <v>1306</v>
      </c>
      <c r="M111" s="485">
        <v>1323</v>
      </c>
      <c r="N111" s="262">
        <v>923</v>
      </c>
      <c r="O111" s="484">
        <f t="shared" si="6"/>
        <v>2606</v>
      </c>
      <c r="P111" s="484">
        <v>1304</v>
      </c>
      <c r="Q111" s="485">
        <v>1302</v>
      </c>
      <c r="R111" s="262">
        <v>921</v>
      </c>
      <c r="S111" s="484">
        <f t="shared" si="9"/>
        <v>2542</v>
      </c>
      <c r="T111" s="484">
        <v>1268</v>
      </c>
      <c r="U111" s="485">
        <v>1274</v>
      </c>
    </row>
    <row r="112" spans="1:22" ht="17.100000000000001" customHeight="1" x14ac:dyDescent="0.15">
      <c r="A112" s="486" t="s">
        <v>108</v>
      </c>
      <c r="B112" s="519">
        <v>2244</v>
      </c>
      <c r="C112" s="516">
        <v>5986</v>
      </c>
      <c r="D112" s="516">
        <v>3000</v>
      </c>
      <c r="E112" s="517">
        <v>2986</v>
      </c>
      <c r="F112" s="518">
        <v>2325</v>
      </c>
      <c r="G112" s="513">
        <f t="shared" si="7"/>
        <v>6145</v>
      </c>
      <c r="H112" s="484">
        <v>3081</v>
      </c>
      <c r="I112" s="485">
        <v>3064</v>
      </c>
      <c r="J112" s="518">
        <v>2408</v>
      </c>
      <c r="K112" s="513">
        <f t="shared" si="8"/>
        <v>6310</v>
      </c>
      <c r="L112" s="484">
        <v>3167</v>
      </c>
      <c r="M112" s="485">
        <v>3143</v>
      </c>
      <c r="N112" s="518">
        <v>2488</v>
      </c>
      <c r="O112" s="484">
        <f t="shared" si="6"/>
        <v>6403</v>
      </c>
      <c r="P112" s="484">
        <v>3217</v>
      </c>
      <c r="Q112" s="485">
        <v>3186</v>
      </c>
      <c r="R112" s="518">
        <v>2517</v>
      </c>
      <c r="S112" s="484">
        <f t="shared" si="9"/>
        <v>6389</v>
      </c>
      <c r="T112" s="484">
        <v>3207</v>
      </c>
      <c r="U112" s="485">
        <v>3182</v>
      </c>
    </row>
    <row r="113" spans="1:21" ht="17.100000000000001" customHeight="1" x14ac:dyDescent="0.15">
      <c r="A113" s="493" t="s">
        <v>148</v>
      </c>
      <c r="B113" s="520">
        <v>1957</v>
      </c>
      <c r="C113" s="516">
        <v>5918</v>
      </c>
      <c r="D113" s="516">
        <v>2989</v>
      </c>
      <c r="E113" s="517">
        <v>2929</v>
      </c>
      <c r="F113" s="518">
        <v>1981</v>
      </c>
      <c r="G113" s="513">
        <f t="shared" si="7"/>
        <v>6001</v>
      </c>
      <c r="H113" s="484">
        <v>3012</v>
      </c>
      <c r="I113" s="485">
        <v>2989</v>
      </c>
      <c r="J113" s="518">
        <v>2040</v>
      </c>
      <c r="K113" s="513">
        <f t="shared" si="8"/>
        <v>6050</v>
      </c>
      <c r="L113" s="484">
        <v>3025</v>
      </c>
      <c r="M113" s="485">
        <v>3025</v>
      </c>
      <c r="N113" s="518">
        <v>2105</v>
      </c>
      <c r="O113" s="484">
        <f t="shared" si="6"/>
        <v>6154</v>
      </c>
      <c r="P113" s="484">
        <v>3081</v>
      </c>
      <c r="Q113" s="485">
        <v>3073</v>
      </c>
      <c r="R113" s="518">
        <v>2151</v>
      </c>
      <c r="S113" s="484">
        <f t="shared" si="9"/>
        <v>6190</v>
      </c>
      <c r="T113" s="484">
        <v>3092</v>
      </c>
      <c r="U113" s="485">
        <v>3098</v>
      </c>
    </row>
    <row r="114" spans="1:21" ht="17.100000000000001" customHeight="1" x14ac:dyDescent="0.15">
      <c r="A114" s="521" t="s">
        <v>179</v>
      </c>
      <c r="B114" s="522">
        <v>677</v>
      </c>
      <c r="C114" s="516">
        <v>1612</v>
      </c>
      <c r="D114" s="516">
        <v>833</v>
      </c>
      <c r="E114" s="517">
        <v>779</v>
      </c>
      <c r="F114" s="523">
        <v>706</v>
      </c>
      <c r="G114" s="513">
        <f t="shared" si="7"/>
        <v>1635</v>
      </c>
      <c r="H114" s="524">
        <v>842</v>
      </c>
      <c r="I114" s="525">
        <v>793</v>
      </c>
      <c r="J114" s="523">
        <v>674</v>
      </c>
      <c r="K114" s="513">
        <f t="shared" si="8"/>
        <v>1584</v>
      </c>
      <c r="L114" s="524">
        <v>817</v>
      </c>
      <c r="M114" s="525">
        <v>767</v>
      </c>
      <c r="N114" s="523">
        <v>678</v>
      </c>
      <c r="O114" s="484">
        <f t="shared" si="6"/>
        <v>1579</v>
      </c>
      <c r="P114" s="524">
        <v>816</v>
      </c>
      <c r="Q114" s="525">
        <v>763</v>
      </c>
      <c r="R114" s="523">
        <v>685</v>
      </c>
      <c r="S114" s="484">
        <f t="shared" si="9"/>
        <v>1571</v>
      </c>
      <c r="T114" s="524">
        <v>812</v>
      </c>
      <c r="U114" s="525">
        <v>759</v>
      </c>
    </row>
    <row r="115" spans="1:21" ht="17.100000000000001" customHeight="1" x14ac:dyDescent="0.15">
      <c r="A115" s="498" t="s">
        <v>180</v>
      </c>
      <c r="B115" s="520">
        <v>1622</v>
      </c>
      <c r="C115" s="516">
        <v>4318</v>
      </c>
      <c r="D115" s="516">
        <v>2195</v>
      </c>
      <c r="E115" s="517">
        <v>2123</v>
      </c>
      <c r="F115" s="526">
        <v>1652</v>
      </c>
      <c r="G115" s="513">
        <f t="shared" si="7"/>
        <v>4329</v>
      </c>
      <c r="H115" s="524">
        <v>2194</v>
      </c>
      <c r="I115" s="525">
        <v>2135</v>
      </c>
      <c r="J115" s="526">
        <v>1655</v>
      </c>
      <c r="K115" s="513">
        <f t="shared" si="8"/>
        <v>4310</v>
      </c>
      <c r="L115" s="524">
        <v>2178</v>
      </c>
      <c r="M115" s="525">
        <v>2132</v>
      </c>
      <c r="N115" s="526">
        <v>1713</v>
      </c>
      <c r="O115" s="484">
        <f t="shared" si="6"/>
        <v>4376</v>
      </c>
      <c r="P115" s="524">
        <v>2225</v>
      </c>
      <c r="Q115" s="525">
        <v>2151</v>
      </c>
      <c r="R115" s="526">
        <v>1753</v>
      </c>
      <c r="S115" s="484">
        <f t="shared" si="9"/>
        <v>4400</v>
      </c>
      <c r="T115" s="524">
        <v>2229</v>
      </c>
      <c r="U115" s="525">
        <v>2171</v>
      </c>
    </row>
    <row r="116" spans="1:21" ht="17.100000000000001" customHeight="1" x14ac:dyDescent="0.15">
      <c r="A116" s="500" t="s">
        <v>181</v>
      </c>
      <c r="B116" s="520">
        <v>1030</v>
      </c>
      <c r="C116" s="516">
        <v>2638</v>
      </c>
      <c r="D116" s="516">
        <v>1360</v>
      </c>
      <c r="E116" s="517">
        <v>1278</v>
      </c>
      <c r="F116" s="526">
        <v>1037</v>
      </c>
      <c r="G116" s="513">
        <f t="shared" si="7"/>
        <v>2625</v>
      </c>
      <c r="H116" s="524">
        <v>1344</v>
      </c>
      <c r="I116" s="525">
        <v>1281</v>
      </c>
      <c r="J116" s="526">
        <v>1076</v>
      </c>
      <c r="K116" s="513">
        <f t="shared" si="8"/>
        <v>2695</v>
      </c>
      <c r="L116" s="524">
        <v>1379</v>
      </c>
      <c r="M116" s="525">
        <v>1316</v>
      </c>
      <c r="N116" s="526">
        <v>1085</v>
      </c>
      <c r="O116" s="484">
        <f t="shared" si="6"/>
        <v>2670</v>
      </c>
      <c r="P116" s="524">
        <v>1380</v>
      </c>
      <c r="Q116" s="525">
        <v>1290</v>
      </c>
      <c r="R116" s="526">
        <v>1081</v>
      </c>
      <c r="S116" s="484">
        <f t="shared" si="9"/>
        <v>2624</v>
      </c>
      <c r="T116" s="524">
        <v>1367</v>
      </c>
      <c r="U116" s="525">
        <v>1257</v>
      </c>
    </row>
    <row r="117" spans="1:21" ht="17.100000000000001" customHeight="1" x14ac:dyDescent="0.15">
      <c r="A117" s="501" t="s">
        <v>182</v>
      </c>
      <c r="B117" s="520">
        <v>194</v>
      </c>
      <c r="C117" s="516">
        <v>628</v>
      </c>
      <c r="D117" s="516">
        <v>307</v>
      </c>
      <c r="E117" s="517">
        <v>321</v>
      </c>
      <c r="F117" s="526">
        <v>187</v>
      </c>
      <c r="G117" s="513">
        <f t="shared" si="7"/>
        <v>608</v>
      </c>
      <c r="H117" s="524">
        <v>297</v>
      </c>
      <c r="I117" s="525">
        <v>311</v>
      </c>
      <c r="J117" s="526">
        <v>191</v>
      </c>
      <c r="K117" s="513">
        <f t="shared" si="8"/>
        <v>611</v>
      </c>
      <c r="L117" s="524">
        <v>305</v>
      </c>
      <c r="M117" s="525">
        <v>306</v>
      </c>
      <c r="N117" s="526">
        <v>204</v>
      </c>
      <c r="O117" s="484">
        <f t="shared" si="6"/>
        <v>612</v>
      </c>
      <c r="P117" s="524">
        <v>310</v>
      </c>
      <c r="Q117" s="525">
        <v>302</v>
      </c>
      <c r="R117" s="526">
        <v>194</v>
      </c>
      <c r="S117" s="484">
        <f t="shared" si="9"/>
        <v>593</v>
      </c>
      <c r="T117" s="524">
        <v>300</v>
      </c>
      <c r="U117" s="525">
        <v>293</v>
      </c>
    </row>
    <row r="118" spans="1:21" ht="17.100000000000001" customHeight="1" x14ac:dyDescent="0.15">
      <c r="A118" s="501" t="s">
        <v>183</v>
      </c>
      <c r="B118" s="520">
        <v>304</v>
      </c>
      <c r="C118" s="516">
        <v>932</v>
      </c>
      <c r="D118" s="516">
        <v>474</v>
      </c>
      <c r="E118" s="517">
        <v>458</v>
      </c>
      <c r="F118" s="526">
        <v>311</v>
      </c>
      <c r="G118" s="513">
        <f t="shared" si="7"/>
        <v>922</v>
      </c>
      <c r="H118" s="524">
        <v>472</v>
      </c>
      <c r="I118" s="525">
        <v>450</v>
      </c>
      <c r="J118" s="526">
        <v>311</v>
      </c>
      <c r="K118" s="513">
        <f t="shared" si="8"/>
        <v>915</v>
      </c>
      <c r="L118" s="524">
        <v>464</v>
      </c>
      <c r="M118" s="525">
        <v>451</v>
      </c>
      <c r="N118" s="526">
        <v>303</v>
      </c>
      <c r="O118" s="484">
        <f t="shared" si="6"/>
        <v>887</v>
      </c>
      <c r="P118" s="524">
        <v>456</v>
      </c>
      <c r="Q118" s="525">
        <v>431</v>
      </c>
      <c r="R118" s="526">
        <v>307</v>
      </c>
      <c r="S118" s="484">
        <f t="shared" si="9"/>
        <v>873</v>
      </c>
      <c r="T118" s="524">
        <v>451</v>
      </c>
      <c r="U118" s="525">
        <v>422</v>
      </c>
    </row>
    <row r="119" spans="1:21" ht="17.100000000000001" customHeight="1" x14ac:dyDescent="0.15">
      <c r="A119" s="501" t="s">
        <v>184</v>
      </c>
      <c r="B119" s="520">
        <v>153</v>
      </c>
      <c r="C119" s="516">
        <v>419</v>
      </c>
      <c r="D119" s="516">
        <v>214</v>
      </c>
      <c r="E119" s="517">
        <v>205</v>
      </c>
      <c r="F119" s="526">
        <v>159</v>
      </c>
      <c r="G119" s="513">
        <f t="shared" si="7"/>
        <v>428</v>
      </c>
      <c r="H119" s="524">
        <v>212</v>
      </c>
      <c r="I119" s="525">
        <v>216</v>
      </c>
      <c r="J119" s="526">
        <v>154</v>
      </c>
      <c r="K119" s="513">
        <f t="shared" si="8"/>
        <v>421</v>
      </c>
      <c r="L119" s="524">
        <v>204</v>
      </c>
      <c r="M119" s="525">
        <v>217</v>
      </c>
      <c r="N119" s="526">
        <v>153</v>
      </c>
      <c r="O119" s="484">
        <f t="shared" si="6"/>
        <v>414</v>
      </c>
      <c r="P119" s="524">
        <v>201</v>
      </c>
      <c r="Q119" s="525">
        <v>213</v>
      </c>
      <c r="R119" s="526">
        <v>158</v>
      </c>
      <c r="S119" s="484">
        <f t="shared" si="9"/>
        <v>413</v>
      </c>
      <c r="T119" s="524">
        <v>201</v>
      </c>
      <c r="U119" s="525">
        <v>212</v>
      </c>
    </row>
    <row r="120" spans="1:21" ht="17.100000000000001" customHeight="1" x14ac:dyDescent="0.15">
      <c r="A120" s="501" t="s">
        <v>185</v>
      </c>
      <c r="B120" s="520">
        <v>221</v>
      </c>
      <c r="C120" s="516">
        <v>700</v>
      </c>
      <c r="D120" s="516">
        <v>366</v>
      </c>
      <c r="E120" s="517">
        <v>334</v>
      </c>
      <c r="F120" s="526">
        <v>220</v>
      </c>
      <c r="G120" s="513">
        <f t="shared" si="7"/>
        <v>690</v>
      </c>
      <c r="H120" s="524">
        <v>359</v>
      </c>
      <c r="I120" s="525">
        <v>331</v>
      </c>
      <c r="J120" s="526">
        <v>218</v>
      </c>
      <c r="K120" s="513">
        <f t="shared" si="8"/>
        <v>668</v>
      </c>
      <c r="L120" s="524">
        <v>353</v>
      </c>
      <c r="M120" s="525">
        <v>315</v>
      </c>
      <c r="N120" s="526">
        <v>228</v>
      </c>
      <c r="O120" s="484">
        <f t="shared" si="6"/>
        <v>666</v>
      </c>
      <c r="P120" s="524">
        <v>354</v>
      </c>
      <c r="Q120" s="525">
        <v>312</v>
      </c>
      <c r="R120" s="526">
        <v>233</v>
      </c>
      <c r="S120" s="484">
        <f t="shared" si="9"/>
        <v>664</v>
      </c>
      <c r="T120" s="524">
        <v>355</v>
      </c>
      <c r="U120" s="525">
        <v>309</v>
      </c>
    </row>
    <row r="121" spans="1:21" ht="17.100000000000001" customHeight="1" x14ac:dyDescent="0.15">
      <c r="A121" s="501" t="s">
        <v>186</v>
      </c>
      <c r="B121" s="520">
        <v>308</v>
      </c>
      <c r="C121" s="516">
        <v>712</v>
      </c>
      <c r="D121" s="516">
        <v>396</v>
      </c>
      <c r="E121" s="517">
        <v>316</v>
      </c>
      <c r="F121" s="527">
        <v>299</v>
      </c>
      <c r="G121" s="513">
        <f t="shared" si="7"/>
        <v>731</v>
      </c>
      <c r="H121" s="528">
        <v>394</v>
      </c>
      <c r="I121" s="529">
        <v>337</v>
      </c>
      <c r="J121" s="527">
        <v>299</v>
      </c>
      <c r="K121" s="513">
        <f t="shared" si="8"/>
        <v>723</v>
      </c>
      <c r="L121" s="528">
        <v>387</v>
      </c>
      <c r="M121" s="529">
        <v>336</v>
      </c>
      <c r="N121" s="527">
        <v>308</v>
      </c>
      <c r="O121" s="484">
        <f t="shared" si="6"/>
        <v>728</v>
      </c>
      <c r="P121" s="528">
        <v>396</v>
      </c>
      <c r="Q121" s="529">
        <v>332</v>
      </c>
      <c r="R121" s="527">
        <v>310</v>
      </c>
      <c r="S121" s="484">
        <f t="shared" si="9"/>
        <v>738</v>
      </c>
      <c r="T121" s="528">
        <v>402</v>
      </c>
      <c r="U121" s="529">
        <v>336</v>
      </c>
    </row>
    <row r="122" spans="1:21" ht="17.100000000000001" customHeight="1" x14ac:dyDescent="0.15">
      <c r="A122" s="501" t="s">
        <v>187</v>
      </c>
      <c r="B122" s="520">
        <v>153</v>
      </c>
      <c r="C122" s="516">
        <v>426</v>
      </c>
      <c r="D122" s="516">
        <v>226</v>
      </c>
      <c r="E122" s="517">
        <v>200</v>
      </c>
      <c r="F122" s="526">
        <v>157</v>
      </c>
      <c r="G122" s="513">
        <f t="shared" si="7"/>
        <v>418</v>
      </c>
      <c r="H122" s="524">
        <v>223</v>
      </c>
      <c r="I122" s="525">
        <v>195</v>
      </c>
      <c r="J122" s="526">
        <v>158</v>
      </c>
      <c r="K122" s="513">
        <f t="shared" si="8"/>
        <v>412</v>
      </c>
      <c r="L122" s="524">
        <v>222</v>
      </c>
      <c r="M122" s="525">
        <v>190</v>
      </c>
      <c r="N122" s="526">
        <v>155</v>
      </c>
      <c r="O122" s="484">
        <f t="shared" si="6"/>
        <v>403</v>
      </c>
      <c r="P122" s="524">
        <v>214</v>
      </c>
      <c r="Q122" s="525">
        <v>189</v>
      </c>
      <c r="R122" s="526">
        <v>157</v>
      </c>
      <c r="S122" s="484">
        <f t="shared" si="9"/>
        <v>398</v>
      </c>
      <c r="T122" s="524">
        <v>211</v>
      </c>
      <c r="U122" s="525">
        <v>187</v>
      </c>
    </row>
    <row r="123" spans="1:21" ht="17.100000000000001" customHeight="1" x14ac:dyDescent="0.15">
      <c r="A123" s="501" t="s">
        <v>188</v>
      </c>
      <c r="B123" s="520">
        <v>44</v>
      </c>
      <c r="C123" s="516">
        <v>146</v>
      </c>
      <c r="D123" s="516">
        <v>71</v>
      </c>
      <c r="E123" s="517">
        <v>75</v>
      </c>
      <c r="F123" s="526">
        <v>43</v>
      </c>
      <c r="G123" s="513">
        <f t="shared" si="7"/>
        <v>137</v>
      </c>
      <c r="H123" s="524">
        <v>66</v>
      </c>
      <c r="I123" s="525">
        <v>71</v>
      </c>
      <c r="J123" s="526">
        <v>44</v>
      </c>
      <c r="K123" s="513">
        <f t="shared" si="8"/>
        <v>138</v>
      </c>
      <c r="L123" s="524">
        <v>67</v>
      </c>
      <c r="M123" s="525">
        <v>71</v>
      </c>
      <c r="N123" s="526">
        <v>45</v>
      </c>
      <c r="O123" s="484">
        <f t="shared" si="6"/>
        <v>141</v>
      </c>
      <c r="P123" s="524">
        <v>67</v>
      </c>
      <c r="Q123" s="525">
        <v>74</v>
      </c>
      <c r="R123" s="526">
        <v>45</v>
      </c>
      <c r="S123" s="484">
        <f t="shared" si="9"/>
        <v>140</v>
      </c>
      <c r="T123" s="524">
        <v>66</v>
      </c>
      <c r="U123" s="525">
        <v>74</v>
      </c>
    </row>
    <row r="124" spans="1:21" ht="17.100000000000001" customHeight="1" x14ac:dyDescent="0.15">
      <c r="A124" s="501" t="s">
        <v>189</v>
      </c>
      <c r="B124" s="520">
        <v>355</v>
      </c>
      <c r="C124" s="516">
        <v>1051</v>
      </c>
      <c r="D124" s="516">
        <v>536</v>
      </c>
      <c r="E124" s="517">
        <v>515</v>
      </c>
      <c r="F124" s="526">
        <v>359</v>
      </c>
      <c r="G124" s="513">
        <f t="shared" si="7"/>
        <v>1043</v>
      </c>
      <c r="H124" s="524">
        <v>530</v>
      </c>
      <c r="I124" s="525">
        <v>513</v>
      </c>
      <c r="J124" s="526">
        <v>359</v>
      </c>
      <c r="K124" s="513">
        <f t="shared" si="8"/>
        <v>1041</v>
      </c>
      <c r="L124" s="524">
        <v>526</v>
      </c>
      <c r="M124" s="525">
        <v>515</v>
      </c>
      <c r="N124" s="526">
        <v>368</v>
      </c>
      <c r="O124" s="484">
        <f t="shared" si="6"/>
        <v>1050</v>
      </c>
      <c r="P124" s="524">
        <v>541</v>
      </c>
      <c r="Q124" s="525">
        <v>509</v>
      </c>
      <c r="R124" s="526">
        <v>381</v>
      </c>
      <c r="S124" s="484">
        <f>SUM(T124:U124)</f>
        <v>1044</v>
      </c>
      <c r="T124" s="524">
        <v>547</v>
      </c>
      <c r="U124" s="525">
        <v>497</v>
      </c>
    </row>
    <row r="125" spans="1:21" ht="17.100000000000001" customHeight="1" x14ac:dyDescent="0.15">
      <c r="A125" s="501" t="s">
        <v>190</v>
      </c>
      <c r="B125" s="520">
        <v>366</v>
      </c>
      <c r="C125" s="516">
        <v>1137</v>
      </c>
      <c r="D125" s="516">
        <v>548</v>
      </c>
      <c r="E125" s="517">
        <v>589</v>
      </c>
      <c r="F125" s="526">
        <v>372</v>
      </c>
      <c r="G125" s="513">
        <f t="shared" si="7"/>
        <v>1132</v>
      </c>
      <c r="H125" s="524">
        <v>543</v>
      </c>
      <c r="I125" s="525">
        <v>589</v>
      </c>
      <c r="J125" s="526">
        <v>371</v>
      </c>
      <c r="K125" s="513">
        <f t="shared" si="8"/>
        <v>1104</v>
      </c>
      <c r="L125" s="524">
        <v>535</v>
      </c>
      <c r="M125" s="525">
        <v>569</v>
      </c>
      <c r="N125" s="526">
        <v>372</v>
      </c>
      <c r="O125" s="484">
        <f t="shared" si="6"/>
        <v>1079</v>
      </c>
      <c r="P125" s="524">
        <v>522</v>
      </c>
      <c r="Q125" s="525">
        <v>557</v>
      </c>
      <c r="R125" s="526">
        <v>374</v>
      </c>
      <c r="S125" s="484">
        <f t="shared" ref="S125:S133" si="10">SUM(T125:U125)</f>
        <v>1068</v>
      </c>
      <c r="T125" s="524">
        <v>521</v>
      </c>
      <c r="U125" s="525">
        <v>547</v>
      </c>
    </row>
    <row r="126" spans="1:21" ht="17.100000000000001" customHeight="1" x14ac:dyDescent="0.15">
      <c r="A126" s="501" t="s">
        <v>191</v>
      </c>
      <c r="B126" s="520">
        <v>173</v>
      </c>
      <c r="C126" s="516">
        <v>535</v>
      </c>
      <c r="D126" s="516">
        <v>276</v>
      </c>
      <c r="E126" s="517">
        <v>259</v>
      </c>
      <c r="F126" s="526">
        <v>173</v>
      </c>
      <c r="G126" s="513">
        <f t="shared" si="7"/>
        <v>539</v>
      </c>
      <c r="H126" s="524">
        <v>276</v>
      </c>
      <c r="I126" s="525">
        <v>263</v>
      </c>
      <c r="J126" s="526">
        <v>171</v>
      </c>
      <c r="K126" s="513">
        <f t="shared" si="8"/>
        <v>528</v>
      </c>
      <c r="L126" s="524">
        <v>268</v>
      </c>
      <c r="M126" s="525">
        <v>260</v>
      </c>
      <c r="N126" s="526">
        <v>175</v>
      </c>
      <c r="O126" s="484">
        <f t="shared" si="6"/>
        <v>534</v>
      </c>
      <c r="P126" s="524">
        <v>276</v>
      </c>
      <c r="Q126" s="525">
        <v>258</v>
      </c>
      <c r="R126" s="526">
        <v>180</v>
      </c>
      <c r="S126" s="484">
        <f t="shared" si="10"/>
        <v>541</v>
      </c>
      <c r="T126" s="524">
        <v>279</v>
      </c>
      <c r="U126" s="525">
        <v>262</v>
      </c>
    </row>
    <row r="127" spans="1:21" ht="17.100000000000001" customHeight="1" x14ac:dyDescent="0.15">
      <c r="A127" s="501" t="s">
        <v>192</v>
      </c>
      <c r="B127" s="520">
        <v>33</v>
      </c>
      <c r="C127" s="516">
        <v>122</v>
      </c>
      <c r="D127" s="516">
        <v>61</v>
      </c>
      <c r="E127" s="517">
        <v>61</v>
      </c>
      <c r="F127" s="526">
        <v>34</v>
      </c>
      <c r="G127" s="513">
        <f t="shared" si="7"/>
        <v>124</v>
      </c>
      <c r="H127" s="524">
        <v>63</v>
      </c>
      <c r="I127" s="525">
        <v>61</v>
      </c>
      <c r="J127" s="526">
        <v>35</v>
      </c>
      <c r="K127" s="513">
        <f t="shared" si="8"/>
        <v>126</v>
      </c>
      <c r="L127" s="524">
        <v>64</v>
      </c>
      <c r="M127" s="525">
        <v>62</v>
      </c>
      <c r="N127" s="526">
        <v>35</v>
      </c>
      <c r="O127" s="484">
        <f t="shared" si="6"/>
        <v>119</v>
      </c>
      <c r="P127" s="524">
        <v>59</v>
      </c>
      <c r="Q127" s="525">
        <v>60</v>
      </c>
      <c r="R127" s="526">
        <v>37</v>
      </c>
      <c r="S127" s="484">
        <f t="shared" si="10"/>
        <v>117</v>
      </c>
      <c r="T127" s="524">
        <v>60</v>
      </c>
      <c r="U127" s="525">
        <v>57</v>
      </c>
    </row>
    <row r="128" spans="1:21" ht="17.100000000000001" customHeight="1" x14ac:dyDescent="0.15">
      <c r="A128" s="501" t="s">
        <v>193</v>
      </c>
      <c r="B128" s="520">
        <v>121</v>
      </c>
      <c r="C128" s="516">
        <v>382</v>
      </c>
      <c r="D128" s="516">
        <v>190</v>
      </c>
      <c r="E128" s="517">
        <v>192</v>
      </c>
      <c r="F128" s="527">
        <v>132</v>
      </c>
      <c r="G128" s="513">
        <f t="shared" si="7"/>
        <v>392</v>
      </c>
      <c r="H128" s="528">
        <v>199</v>
      </c>
      <c r="I128" s="529">
        <v>193</v>
      </c>
      <c r="J128" s="527">
        <v>127</v>
      </c>
      <c r="K128" s="513">
        <f t="shared" si="8"/>
        <v>385</v>
      </c>
      <c r="L128" s="528">
        <v>193</v>
      </c>
      <c r="M128" s="529">
        <v>192</v>
      </c>
      <c r="N128" s="527">
        <v>123</v>
      </c>
      <c r="O128" s="484">
        <f t="shared" si="6"/>
        <v>375</v>
      </c>
      <c r="P128" s="528">
        <v>195</v>
      </c>
      <c r="Q128" s="529">
        <v>180</v>
      </c>
      <c r="R128" s="527">
        <v>130</v>
      </c>
      <c r="S128" s="484">
        <f t="shared" si="10"/>
        <v>371</v>
      </c>
      <c r="T128" s="528">
        <v>198</v>
      </c>
      <c r="U128" s="529">
        <v>173</v>
      </c>
    </row>
    <row r="129" spans="1:21" ht="17.100000000000001" customHeight="1" x14ac:dyDescent="0.15">
      <c r="A129" s="501" t="s">
        <v>194</v>
      </c>
      <c r="B129" s="520">
        <v>70</v>
      </c>
      <c r="C129" s="516">
        <v>240</v>
      </c>
      <c r="D129" s="516">
        <v>120</v>
      </c>
      <c r="E129" s="517">
        <v>120</v>
      </c>
      <c r="F129" s="527">
        <v>73</v>
      </c>
      <c r="G129" s="513">
        <f t="shared" si="7"/>
        <v>238</v>
      </c>
      <c r="H129" s="524">
        <v>122</v>
      </c>
      <c r="I129" s="525">
        <v>116</v>
      </c>
      <c r="J129" s="527">
        <v>73</v>
      </c>
      <c r="K129" s="513">
        <f t="shared" si="8"/>
        <v>241</v>
      </c>
      <c r="L129" s="524">
        <v>124</v>
      </c>
      <c r="M129" s="525">
        <v>117</v>
      </c>
      <c r="N129" s="527">
        <v>77</v>
      </c>
      <c r="O129" s="484">
        <f t="shared" si="6"/>
        <v>251</v>
      </c>
      <c r="P129" s="524">
        <v>129</v>
      </c>
      <c r="Q129" s="525">
        <v>122</v>
      </c>
      <c r="R129" s="527">
        <v>78</v>
      </c>
      <c r="S129" s="484">
        <f t="shared" si="10"/>
        <v>255</v>
      </c>
      <c r="T129" s="524">
        <v>130</v>
      </c>
      <c r="U129" s="525">
        <v>125</v>
      </c>
    </row>
    <row r="130" spans="1:21" ht="17.100000000000001" customHeight="1" x14ac:dyDescent="0.15">
      <c r="A130" s="501" t="s">
        <v>195</v>
      </c>
      <c r="B130" s="520">
        <v>609</v>
      </c>
      <c r="C130" s="516">
        <v>1609</v>
      </c>
      <c r="D130" s="516">
        <v>834</v>
      </c>
      <c r="E130" s="517">
        <v>775</v>
      </c>
      <c r="F130" s="527">
        <v>614</v>
      </c>
      <c r="G130" s="513">
        <f t="shared" si="7"/>
        <v>1553</v>
      </c>
      <c r="H130" s="524">
        <v>802</v>
      </c>
      <c r="I130" s="525">
        <v>751</v>
      </c>
      <c r="J130" s="527">
        <v>633</v>
      </c>
      <c r="K130" s="513">
        <f t="shared" si="8"/>
        <v>1554</v>
      </c>
      <c r="L130" s="524">
        <v>803</v>
      </c>
      <c r="M130" s="525">
        <v>751</v>
      </c>
      <c r="N130" s="527">
        <v>624</v>
      </c>
      <c r="O130" s="484">
        <f t="shared" si="6"/>
        <v>1532</v>
      </c>
      <c r="P130" s="524">
        <v>794</v>
      </c>
      <c r="Q130" s="525">
        <v>738</v>
      </c>
      <c r="R130" s="527">
        <v>647</v>
      </c>
      <c r="S130" s="484">
        <f t="shared" si="10"/>
        <v>1524</v>
      </c>
      <c r="T130" s="524">
        <v>793</v>
      </c>
      <c r="U130" s="525">
        <v>731</v>
      </c>
    </row>
    <row r="131" spans="1:21" ht="17.100000000000001" customHeight="1" x14ac:dyDescent="0.15">
      <c r="A131" s="501" t="s">
        <v>196</v>
      </c>
      <c r="B131" s="520">
        <v>141</v>
      </c>
      <c r="C131" s="516">
        <v>411</v>
      </c>
      <c r="D131" s="516">
        <v>208</v>
      </c>
      <c r="E131" s="517">
        <v>203</v>
      </c>
      <c r="F131" s="526">
        <v>149</v>
      </c>
      <c r="G131" s="513">
        <f t="shared" si="7"/>
        <v>416</v>
      </c>
      <c r="H131" s="524">
        <v>216</v>
      </c>
      <c r="I131" s="525">
        <v>200</v>
      </c>
      <c r="J131" s="526">
        <v>151</v>
      </c>
      <c r="K131" s="513">
        <f t="shared" si="8"/>
        <v>411</v>
      </c>
      <c r="L131" s="524">
        <v>214</v>
      </c>
      <c r="M131" s="525">
        <v>197</v>
      </c>
      <c r="N131" s="526">
        <v>147</v>
      </c>
      <c r="O131" s="484">
        <f t="shared" si="6"/>
        <v>391</v>
      </c>
      <c r="P131" s="524">
        <v>204</v>
      </c>
      <c r="Q131" s="525">
        <v>187</v>
      </c>
      <c r="R131" s="526">
        <v>143</v>
      </c>
      <c r="S131" s="484">
        <f t="shared" si="10"/>
        <v>378</v>
      </c>
      <c r="T131" s="524">
        <v>193</v>
      </c>
      <c r="U131" s="525">
        <v>185</v>
      </c>
    </row>
    <row r="132" spans="1:21" ht="17.100000000000001" customHeight="1" x14ac:dyDescent="0.15">
      <c r="A132" s="500" t="s">
        <v>197</v>
      </c>
      <c r="B132" s="520">
        <v>177</v>
      </c>
      <c r="C132" s="516">
        <v>577</v>
      </c>
      <c r="D132" s="516">
        <v>297</v>
      </c>
      <c r="E132" s="517">
        <v>280</v>
      </c>
      <c r="F132" s="526">
        <v>187</v>
      </c>
      <c r="G132" s="513">
        <f t="shared" si="7"/>
        <v>585</v>
      </c>
      <c r="H132" s="524">
        <v>299</v>
      </c>
      <c r="I132" s="525">
        <v>286</v>
      </c>
      <c r="J132" s="526">
        <v>185</v>
      </c>
      <c r="K132" s="513">
        <f t="shared" si="8"/>
        <v>580</v>
      </c>
      <c r="L132" s="524">
        <v>296</v>
      </c>
      <c r="M132" s="525">
        <v>284</v>
      </c>
      <c r="N132" s="526">
        <v>186</v>
      </c>
      <c r="O132" s="484">
        <f t="shared" si="6"/>
        <v>577</v>
      </c>
      <c r="P132" s="524">
        <v>299</v>
      </c>
      <c r="Q132" s="525">
        <v>278</v>
      </c>
      <c r="R132" s="526">
        <v>183</v>
      </c>
      <c r="S132" s="484">
        <f t="shared" si="10"/>
        <v>550</v>
      </c>
      <c r="T132" s="524">
        <v>286</v>
      </c>
      <c r="U132" s="525">
        <v>264</v>
      </c>
    </row>
    <row r="133" spans="1:21" ht="17.100000000000001" customHeight="1" thickBot="1" x14ac:dyDescent="0.2">
      <c r="A133" s="505" t="s">
        <v>198</v>
      </c>
      <c r="B133" s="530">
        <v>206</v>
      </c>
      <c r="C133" s="531">
        <v>558</v>
      </c>
      <c r="D133" s="531">
        <v>296</v>
      </c>
      <c r="E133" s="532">
        <v>262</v>
      </c>
      <c r="F133" s="533">
        <v>212</v>
      </c>
      <c r="G133" s="534">
        <f t="shared" si="7"/>
        <v>555</v>
      </c>
      <c r="H133" s="535">
        <v>297</v>
      </c>
      <c r="I133" s="536">
        <v>258</v>
      </c>
      <c r="J133" s="533">
        <v>222</v>
      </c>
      <c r="K133" s="534">
        <f t="shared" si="8"/>
        <v>564</v>
      </c>
      <c r="L133" s="535">
        <v>301</v>
      </c>
      <c r="M133" s="536">
        <v>263</v>
      </c>
      <c r="N133" s="533">
        <v>212</v>
      </c>
      <c r="O133" s="506">
        <f t="shared" si="6"/>
        <v>540</v>
      </c>
      <c r="P133" s="535">
        <v>288</v>
      </c>
      <c r="Q133" s="536">
        <v>252</v>
      </c>
      <c r="R133" s="533">
        <v>202</v>
      </c>
      <c r="S133" s="506">
        <f t="shared" si="10"/>
        <v>518</v>
      </c>
      <c r="T133" s="535">
        <v>272</v>
      </c>
      <c r="U133" s="536">
        <v>246</v>
      </c>
    </row>
    <row r="134" spans="1:21" ht="17.100000000000001" customHeight="1" x14ac:dyDescent="0.15">
      <c r="A134" s="537" t="s">
        <v>434</v>
      </c>
      <c r="B134" s="511"/>
      <c r="C134" s="511"/>
      <c r="D134" s="511"/>
      <c r="E134" s="511"/>
      <c r="F134" s="459"/>
      <c r="G134" s="512"/>
      <c r="H134" s="459"/>
      <c r="I134" s="459"/>
      <c r="J134" s="459"/>
      <c r="K134" s="512"/>
      <c r="L134" s="459"/>
      <c r="M134" s="459"/>
      <c r="N134" s="459"/>
      <c r="O134" s="459"/>
      <c r="P134" s="459"/>
      <c r="Q134" s="459"/>
      <c r="R134" s="459"/>
      <c r="S134" s="281"/>
      <c r="T134" s="459"/>
      <c r="U134" s="459"/>
    </row>
    <row r="135" spans="1:21" ht="17.100000000000001" customHeight="1" x14ac:dyDescent="0.15">
      <c r="A135" s="460" t="s">
        <v>202</v>
      </c>
      <c r="B135" s="511"/>
      <c r="C135" s="511"/>
      <c r="D135" s="511"/>
      <c r="E135" s="511"/>
      <c r="F135" s="459"/>
      <c r="G135" s="512"/>
      <c r="H135" s="459"/>
      <c r="I135" s="459"/>
      <c r="J135" s="459"/>
      <c r="K135" s="512"/>
      <c r="L135" s="459"/>
      <c r="M135" s="459"/>
      <c r="N135" s="459"/>
      <c r="O135" s="459"/>
      <c r="P135" s="459"/>
      <c r="Q135" s="459"/>
      <c r="R135" s="459"/>
      <c r="S135" s="281"/>
      <c r="T135" s="459"/>
      <c r="U135" s="459"/>
    </row>
    <row r="136" spans="1:21" ht="17.100000000000001" customHeight="1" x14ac:dyDescent="0.15">
      <c r="A136" s="460" t="s">
        <v>203</v>
      </c>
      <c r="B136" s="511"/>
      <c r="C136" s="511"/>
      <c r="D136" s="511"/>
      <c r="E136" s="511"/>
      <c r="F136" s="459"/>
      <c r="G136" s="512"/>
      <c r="H136" s="459"/>
      <c r="I136" s="459"/>
      <c r="J136" s="459"/>
      <c r="K136" s="512"/>
      <c r="L136" s="459"/>
      <c r="M136" s="459"/>
      <c r="N136" s="459"/>
      <c r="O136" s="459"/>
      <c r="P136" s="459"/>
      <c r="Q136" s="459"/>
      <c r="R136" s="459"/>
      <c r="S136" s="281"/>
      <c r="T136" s="459"/>
      <c r="U136" s="459"/>
    </row>
    <row r="137" spans="1:21" ht="17.100000000000001" customHeight="1" x14ac:dyDescent="0.15">
      <c r="A137" s="460" t="s">
        <v>204</v>
      </c>
      <c r="B137" s="511"/>
      <c r="C137" s="511"/>
      <c r="D137" s="511"/>
      <c r="E137" s="511"/>
      <c r="F137" s="459"/>
      <c r="G137" s="512"/>
      <c r="H137" s="459"/>
      <c r="I137" s="459"/>
      <c r="J137" s="459"/>
      <c r="K137" s="512"/>
      <c r="L137" s="459"/>
      <c r="M137" s="459"/>
      <c r="N137" s="459"/>
      <c r="O137" s="459"/>
      <c r="P137" s="459"/>
      <c r="Q137" s="459"/>
      <c r="R137" s="459"/>
      <c r="S137" s="281"/>
      <c r="T137" s="459"/>
      <c r="U137" s="459"/>
    </row>
    <row r="138" spans="1:21" ht="17.100000000000001" customHeight="1" x14ac:dyDescent="0.15">
      <c r="A138" s="460" t="s">
        <v>205</v>
      </c>
      <c r="B138" s="511"/>
      <c r="C138" s="511"/>
      <c r="D138" s="511"/>
      <c r="E138" s="511"/>
      <c r="F138" s="459"/>
      <c r="G138" s="512"/>
      <c r="H138" s="459"/>
      <c r="I138" s="459"/>
      <c r="J138" s="459"/>
      <c r="K138" s="512"/>
      <c r="L138" s="459"/>
      <c r="M138" s="459"/>
      <c r="N138" s="459"/>
      <c r="O138" s="459"/>
      <c r="P138" s="459"/>
      <c r="Q138" s="459"/>
      <c r="R138" s="459"/>
      <c r="S138" s="281"/>
      <c r="T138" s="459"/>
      <c r="U138" s="459"/>
    </row>
    <row r="139" spans="1:21" ht="17.100000000000001" customHeight="1" x14ac:dyDescent="0.15">
      <c r="A139" s="460" t="s">
        <v>206</v>
      </c>
    </row>
    <row r="140" spans="1:21" x14ac:dyDescent="0.15">
      <c r="A140" s="460"/>
    </row>
    <row r="141" spans="1:21" x14ac:dyDescent="0.15">
      <c r="A141" s="460"/>
    </row>
    <row r="142" spans="1:21" x14ac:dyDescent="0.15">
      <c r="A142" s="460"/>
    </row>
    <row r="143" spans="1:21" ht="17.25" x14ac:dyDescent="0.2">
      <c r="A143" s="311" t="s">
        <v>503</v>
      </c>
      <c r="B143" s="311"/>
      <c r="C143" s="311"/>
      <c r="D143" s="311"/>
      <c r="E143" s="311"/>
      <c r="F143" s="311"/>
      <c r="G143" s="311"/>
    </row>
    <row r="144" spans="1:21" ht="17.100000000000001" customHeight="1" thickBot="1" x14ac:dyDescent="0.2">
      <c r="E144" s="538" t="s">
        <v>139</v>
      </c>
      <c r="F144" s="538"/>
      <c r="L144" s="539"/>
      <c r="M144" s="539"/>
      <c r="U144" s="463" t="s">
        <v>478</v>
      </c>
    </row>
    <row r="145" spans="1:21" ht="17.100000000000001" customHeight="1" x14ac:dyDescent="0.15">
      <c r="A145" s="464" t="s">
        <v>143</v>
      </c>
      <c r="B145" s="465" t="s">
        <v>177</v>
      </c>
      <c r="C145" s="466"/>
      <c r="D145" s="466"/>
      <c r="E145" s="467"/>
      <c r="F145" s="465" t="s">
        <v>136</v>
      </c>
      <c r="G145" s="466"/>
      <c r="H145" s="466"/>
      <c r="I145" s="467"/>
      <c r="J145" s="465" t="s">
        <v>137</v>
      </c>
      <c r="K145" s="466"/>
      <c r="L145" s="466"/>
      <c r="M145" s="467"/>
      <c r="N145" s="465" t="s">
        <v>178</v>
      </c>
      <c r="O145" s="466"/>
      <c r="P145" s="466"/>
      <c r="Q145" s="467"/>
      <c r="R145" s="465" t="s">
        <v>112</v>
      </c>
      <c r="S145" s="466"/>
      <c r="T145" s="466"/>
      <c r="U145" s="467"/>
    </row>
    <row r="146" spans="1:21" ht="17.100000000000001" customHeight="1" x14ac:dyDescent="0.15">
      <c r="A146" s="468"/>
      <c r="B146" s="472" t="s">
        <v>9</v>
      </c>
      <c r="C146" s="203" t="s">
        <v>144</v>
      </c>
      <c r="D146" s="470"/>
      <c r="E146" s="471"/>
      <c r="F146" s="472" t="s">
        <v>9</v>
      </c>
      <c r="G146" s="203" t="s">
        <v>144</v>
      </c>
      <c r="H146" s="470"/>
      <c r="I146" s="471"/>
      <c r="J146" s="472" t="s">
        <v>9</v>
      </c>
      <c r="K146" s="203" t="s">
        <v>144</v>
      </c>
      <c r="L146" s="470"/>
      <c r="M146" s="471"/>
      <c r="N146" s="472" t="s">
        <v>9</v>
      </c>
      <c r="O146" s="203" t="s">
        <v>144</v>
      </c>
      <c r="P146" s="470"/>
      <c r="Q146" s="471"/>
      <c r="R146" s="472" t="s">
        <v>9</v>
      </c>
      <c r="S146" s="203" t="s">
        <v>144</v>
      </c>
      <c r="T146" s="470"/>
      <c r="U146" s="471"/>
    </row>
    <row r="147" spans="1:21" ht="17.100000000000001" customHeight="1" x14ac:dyDescent="0.15">
      <c r="A147" s="475"/>
      <c r="B147" s="478"/>
      <c r="C147" s="479" t="s">
        <v>4</v>
      </c>
      <c r="D147" s="396" t="s">
        <v>5</v>
      </c>
      <c r="E147" s="477" t="s">
        <v>6</v>
      </c>
      <c r="F147" s="478"/>
      <c r="G147" s="479" t="s">
        <v>4</v>
      </c>
      <c r="H147" s="396" t="s">
        <v>5</v>
      </c>
      <c r="I147" s="477" t="s">
        <v>6</v>
      </c>
      <c r="J147" s="478"/>
      <c r="K147" s="479" t="s">
        <v>4</v>
      </c>
      <c r="L147" s="396" t="s">
        <v>5</v>
      </c>
      <c r="M147" s="477" t="s">
        <v>6</v>
      </c>
      <c r="N147" s="478"/>
      <c r="O147" s="479" t="s">
        <v>4</v>
      </c>
      <c r="P147" s="396" t="s">
        <v>5</v>
      </c>
      <c r="Q147" s="477" t="s">
        <v>6</v>
      </c>
      <c r="R147" s="478"/>
      <c r="S147" s="479" t="s">
        <v>4</v>
      </c>
      <c r="T147" s="396" t="s">
        <v>5</v>
      </c>
      <c r="U147" s="477" t="s">
        <v>6</v>
      </c>
    </row>
    <row r="148" spans="1:21" ht="17.100000000000001" customHeight="1" x14ac:dyDescent="0.15">
      <c r="A148" s="480" t="s">
        <v>4</v>
      </c>
      <c r="B148" s="540">
        <f>SUM(B149:B180)</f>
        <v>29228</v>
      </c>
      <c r="C148" s="482">
        <f>SUM(C149:C180)</f>
        <v>83398</v>
      </c>
      <c r="D148" s="482">
        <f>SUM(D149:D180)</f>
        <v>42121</v>
      </c>
      <c r="E148" s="541">
        <f>SUM(E149:E180)</f>
        <v>41277</v>
      </c>
      <c r="F148" s="481">
        <v>29591</v>
      </c>
      <c r="G148" s="514">
        <v>83542</v>
      </c>
      <c r="H148" s="514">
        <v>42189</v>
      </c>
      <c r="I148" s="483">
        <v>41353</v>
      </c>
      <c r="J148" s="481">
        <v>30073</v>
      </c>
      <c r="K148" s="484">
        <v>83827</v>
      </c>
      <c r="L148" s="484">
        <v>42270</v>
      </c>
      <c r="M148" s="485">
        <v>41557</v>
      </c>
      <c r="N148" s="481">
        <v>30424</v>
      </c>
      <c r="O148" s="484">
        <v>83966</v>
      </c>
      <c r="P148" s="484">
        <v>42347</v>
      </c>
      <c r="Q148" s="485">
        <v>41619</v>
      </c>
      <c r="R148" s="481">
        <v>30891</v>
      </c>
      <c r="S148" s="484">
        <v>84122</v>
      </c>
      <c r="T148" s="484">
        <v>42449</v>
      </c>
      <c r="U148" s="485">
        <v>41673</v>
      </c>
    </row>
    <row r="149" spans="1:21" ht="17.100000000000001" customHeight="1" x14ac:dyDescent="0.15">
      <c r="A149" s="486" t="s">
        <v>101</v>
      </c>
      <c r="B149" s="542">
        <v>2447</v>
      </c>
      <c r="C149" s="513">
        <v>6261</v>
      </c>
      <c r="D149" s="513">
        <v>3094</v>
      </c>
      <c r="E149" s="543">
        <v>3167</v>
      </c>
      <c r="F149" s="542">
        <v>2452</v>
      </c>
      <c r="G149" s="513">
        <v>6249</v>
      </c>
      <c r="H149" s="513">
        <v>3089</v>
      </c>
      <c r="I149" s="543">
        <v>3160</v>
      </c>
      <c r="J149" s="544">
        <v>2462</v>
      </c>
      <c r="K149" s="545">
        <v>6221</v>
      </c>
      <c r="L149" s="545">
        <v>3071</v>
      </c>
      <c r="M149" s="546">
        <v>3150</v>
      </c>
      <c r="N149" s="518">
        <v>2510</v>
      </c>
      <c r="O149" s="484">
        <v>6209</v>
      </c>
      <c r="P149" s="484">
        <v>3099</v>
      </c>
      <c r="Q149" s="485">
        <v>3110</v>
      </c>
      <c r="R149" s="518">
        <v>2532</v>
      </c>
      <c r="S149" s="484">
        <v>6214</v>
      </c>
      <c r="T149" s="484">
        <v>3081</v>
      </c>
      <c r="U149" s="485">
        <v>3133</v>
      </c>
    </row>
    <row r="150" spans="1:21" ht="17.100000000000001" customHeight="1" x14ac:dyDescent="0.15">
      <c r="A150" s="486" t="s">
        <v>73</v>
      </c>
      <c r="B150" s="542">
        <v>891</v>
      </c>
      <c r="C150" s="513">
        <v>2248</v>
      </c>
      <c r="D150" s="513">
        <v>1064</v>
      </c>
      <c r="E150" s="543">
        <v>1184</v>
      </c>
      <c r="F150" s="542">
        <v>884</v>
      </c>
      <c r="G150" s="513">
        <v>2197</v>
      </c>
      <c r="H150" s="513">
        <v>1041</v>
      </c>
      <c r="I150" s="543">
        <v>1156</v>
      </c>
      <c r="J150" s="544">
        <v>874</v>
      </c>
      <c r="K150" s="545">
        <v>2131</v>
      </c>
      <c r="L150" s="545">
        <v>1015</v>
      </c>
      <c r="M150" s="546">
        <v>1116</v>
      </c>
      <c r="N150" s="518">
        <v>884</v>
      </c>
      <c r="O150" s="484">
        <v>2115</v>
      </c>
      <c r="P150" s="484">
        <v>1012</v>
      </c>
      <c r="Q150" s="485">
        <v>1103</v>
      </c>
      <c r="R150" s="518">
        <v>895</v>
      </c>
      <c r="S150" s="484">
        <v>2092</v>
      </c>
      <c r="T150" s="484">
        <v>1002</v>
      </c>
      <c r="U150" s="485">
        <v>1090</v>
      </c>
    </row>
    <row r="151" spans="1:21" ht="17.100000000000001" customHeight="1" x14ac:dyDescent="0.15">
      <c r="A151" s="491" t="s">
        <v>146</v>
      </c>
      <c r="B151" s="542">
        <v>3043</v>
      </c>
      <c r="C151" s="513">
        <v>8328</v>
      </c>
      <c r="D151" s="513">
        <v>4219</v>
      </c>
      <c r="E151" s="543">
        <v>4109</v>
      </c>
      <c r="F151" s="518">
        <v>3087</v>
      </c>
      <c r="G151" s="484">
        <v>8415</v>
      </c>
      <c r="H151" s="484">
        <v>4253</v>
      </c>
      <c r="I151" s="485">
        <v>4162</v>
      </c>
      <c r="J151" s="518">
        <v>3132</v>
      </c>
      <c r="K151" s="484">
        <v>8515</v>
      </c>
      <c r="L151" s="484">
        <v>4271</v>
      </c>
      <c r="M151" s="485">
        <v>4244</v>
      </c>
      <c r="N151" s="518">
        <v>3180</v>
      </c>
      <c r="O151" s="484">
        <v>8614</v>
      </c>
      <c r="P151" s="484">
        <v>4319</v>
      </c>
      <c r="Q151" s="485">
        <v>4295</v>
      </c>
      <c r="R151" s="518">
        <v>3321</v>
      </c>
      <c r="S151" s="484">
        <v>8826</v>
      </c>
      <c r="T151" s="484">
        <v>4436</v>
      </c>
      <c r="U151" s="485">
        <v>4390</v>
      </c>
    </row>
    <row r="152" spans="1:21" ht="17.100000000000001" customHeight="1" x14ac:dyDescent="0.15">
      <c r="A152" s="486" t="s">
        <v>103</v>
      </c>
      <c r="B152" s="542">
        <v>1924</v>
      </c>
      <c r="C152" s="513">
        <v>5232</v>
      </c>
      <c r="D152" s="513">
        <v>2676</v>
      </c>
      <c r="E152" s="543">
        <v>2556</v>
      </c>
      <c r="F152" s="518">
        <v>496</v>
      </c>
      <c r="G152" s="484">
        <v>1368</v>
      </c>
      <c r="H152" s="484">
        <v>693</v>
      </c>
      <c r="I152" s="485">
        <v>675</v>
      </c>
      <c r="J152" s="518">
        <v>509</v>
      </c>
      <c r="K152" s="484">
        <v>1371</v>
      </c>
      <c r="L152" s="484">
        <v>704</v>
      </c>
      <c r="M152" s="485">
        <v>667</v>
      </c>
      <c r="N152" s="518">
        <v>1964</v>
      </c>
      <c r="O152" s="484">
        <v>5130</v>
      </c>
      <c r="P152" s="484">
        <v>2610</v>
      </c>
      <c r="Q152" s="485">
        <v>2520</v>
      </c>
      <c r="R152" s="518">
        <v>1980</v>
      </c>
      <c r="S152" s="484">
        <v>5103</v>
      </c>
      <c r="T152" s="484">
        <v>2590</v>
      </c>
      <c r="U152" s="485">
        <v>2513</v>
      </c>
    </row>
    <row r="153" spans="1:21" ht="17.100000000000001" customHeight="1" x14ac:dyDescent="0.15">
      <c r="A153" s="486" t="s">
        <v>105</v>
      </c>
      <c r="B153" s="542">
        <v>4661</v>
      </c>
      <c r="C153" s="513">
        <v>12624</v>
      </c>
      <c r="D153" s="513">
        <v>6378</v>
      </c>
      <c r="E153" s="543">
        <v>6246</v>
      </c>
      <c r="F153" s="518">
        <v>3485</v>
      </c>
      <c r="G153" s="484">
        <v>9672</v>
      </c>
      <c r="H153" s="484">
        <v>4862</v>
      </c>
      <c r="I153" s="485">
        <v>4810</v>
      </c>
      <c r="J153" s="518">
        <v>3589</v>
      </c>
      <c r="K153" s="484">
        <v>9918</v>
      </c>
      <c r="L153" s="484">
        <v>4960</v>
      </c>
      <c r="M153" s="485">
        <v>4958</v>
      </c>
      <c r="N153" s="518">
        <v>4974</v>
      </c>
      <c r="O153" s="484">
        <v>13184</v>
      </c>
      <c r="P153" s="484">
        <v>6605</v>
      </c>
      <c r="Q153" s="485">
        <v>6579</v>
      </c>
      <c r="R153" s="518">
        <v>5079</v>
      </c>
      <c r="S153" s="484">
        <v>13356</v>
      </c>
      <c r="T153" s="484">
        <v>6693</v>
      </c>
      <c r="U153" s="485">
        <v>6663</v>
      </c>
    </row>
    <row r="154" spans="1:21" ht="17.100000000000001" customHeight="1" x14ac:dyDescent="0.15">
      <c r="A154" s="486" t="s">
        <v>106</v>
      </c>
      <c r="B154" s="542">
        <v>2711</v>
      </c>
      <c r="C154" s="513">
        <v>7299</v>
      </c>
      <c r="D154" s="513">
        <v>3706</v>
      </c>
      <c r="E154" s="543">
        <v>3593</v>
      </c>
      <c r="F154" s="518">
        <v>2034</v>
      </c>
      <c r="G154" s="484">
        <v>5679</v>
      </c>
      <c r="H154" s="484">
        <v>2861</v>
      </c>
      <c r="I154" s="485">
        <v>2818</v>
      </c>
      <c r="J154" s="518">
        <v>2041</v>
      </c>
      <c r="K154" s="484">
        <v>5628</v>
      </c>
      <c r="L154" s="484">
        <v>2848</v>
      </c>
      <c r="M154" s="485">
        <v>2780</v>
      </c>
      <c r="N154" s="518">
        <v>2759</v>
      </c>
      <c r="O154" s="484">
        <v>7161</v>
      </c>
      <c r="P154" s="484">
        <v>3635</v>
      </c>
      <c r="Q154" s="485">
        <v>3526</v>
      </c>
      <c r="R154" s="518">
        <v>2752</v>
      </c>
      <c r="S154" s="484">
        <v>7107</v>
      </c>
      <c r="T154" s="484">
        <v>3609</v>
      </c>
      <c r="U154" s="485">
        <v>3498</v>
      </c>
    </row>
    <row r="155" spans="1:21" ht="17.100000000000001" customHeight="1" x14ac:dyDescent="0.15">
      <c r="A155" s="486" t="s">
        <v>77</v>
      </c>
      <c r="B155" s="542">
        <v>1295</v>
      </c>
      <c r="C155" s="513">
        <v>3830</v>
      </c>
      <c r="D155" s="513">
        <v>2017</v>
      </c>
      <c r="E155" s="543">
        <v>1813</v>
      </c>
      <c r="F155" s="518">
        <v>1337</v>
      </c>
      <c r="G155" s="484">
        <v>3963</v>
      </c>
      <c r="H155" s="484">
        <v>2077</v>
      </c>
      <c r="I155" s="485">
        <v>1886</v>
      </c>
      <c r="J155" s="518">
        <v>1369</v>
      </c>
      <c r="K155" s="484">
        <v>3963</v>
      </c>
      <c r="L155" s="484">
        <v>2084</v>
      </c>
      <c r="M155" s="485">
        <v>1879</v>
      </c>
      <c r="N155" s="518">
        <v>1335</v>
      </c>
      <c r="O155" s="484">
        <v>3811</v>
      </c>
      <c r="P155" s="484">
        <v>2016</v>
      </c>
      <c r="Q155" s="485">
        <v>1795</v>
      </c>
      <c r="R155" s="518">
        <v>1390</v>
      </c>
      <c r="S155" s="484">
        <v>3840</v>
      </c>
      <c r="T155" s="484">
        <v>2021</v>
      </c>
      <c r="U155" s="485">
        <v>1819</v>
      </c>
    </row>
    <row r="156" spans="1:21" ht="17.100000000000001" customHeight="1" x14ac:dyDescent="0.15">
      <c r="A156" s="486" t="s">
        <v>104</v>
      </c>
      <c r="B156" s="542">
        <v>453</v>
      </c>
      <c r="C156" s="513">
        <v>1410</v>
      </c>
      <c r="D156" s="513">
        <v>711</v>
      </c>
      <c r="E156" s="543">
        <v>699</v>
      </c>
      <c r="F156" s="262">
        <v>492</v>
      </c>
      <c r="G156" s="484">
        <v>1508</v>
      </c>
      <c r="H156" s="263">
        <v>764</v>
      </c>
      <c r="I156" s="266">
        <v>744</v>
      </c>
      <c r="J156" s="262">
        <v>536</v>
      </c>
      <c r="K156" s="484">
        <v>1607</v>
      </c>
      <c r="L156" s="263">
        <v>814</v>
      </c>
      <c r="M156" s="266">
        <v>793</v>
      </c>
      <c r="N156" s="262">
        <v>519</v>
      </c>
      <c r="O156" s="484">
        <v>1576</v>
      </c>
      <c r="P156" s="263">
        <v>782</v>
      </c>
      <c r="Q156" s="266">
        <v>794</v>
      </c>
      <c r="R156" s="262">
        <v>538</v>
      </c>
      <c r="S156" s="484">
        <v>1630</v>
      </c>
      <c r="T156" s="263">
        <v>818</v>
      </c>
      <c r="U156" s="266">
        <v>812</v>
      </c>
    </row>
    <row r="157" spans="1:21" ht="17.100000000000001" customHeight="1" x14ac:dyDescent="0.15">
      <c r="A157" s="486" t="s">
        <v>147</v>
      </c>
      <c r="B157" s="542">
        <v>879</v>
      </c>
      <c r="C157" s="513">
        <v>3107</v>
      </c>
      <c r="D157" s="513">
        <v>1565</v>
      </c>
      <c r="E157" s="543">
        <v>1542</v>
      </c>
      <c r="F157" s="262">
        <v>879</v>
      </c>
      <c r="G157" s="484">
        <v>3059</v>
      </c>
      <c r="H157" s="484">
        <v>1538</v>
      </c>
      <c r="I157" s="485">
        <v>1521</v>
      </c>
      <c r="J157" s="262">
        <v>888</v>
      </c>
      <c r="K157" s="484">
        <v>3041</v>
      </c>
      <c r="L157" s="484">
        <v>1527</v>
      </c>
      <c r="M157" s="485">
        <v>1514</v>
      </c>
      <c r="N157" s="262">
        <v>908</v>
      </c>
      <c r="O157" s="484">
        <v>3045</v>
      </c>
      <c r="P157" s="484">
        <v>1532</v>
      </c>
      <c r="Q157" s="485">
        <v>1513</v>
      </c>
      <c r="R157" s="262">
        <v>918</v>
      </c>
      <c r="S157" s="484">
        <v>3017</v>
      </c>
      <c r="T157" s="484">
        <v>1518</v>
      </c>
      <c r="U157" s="485">
        <v>1499</v>
      </c>
    </row>
    <row r="158" spans="1:21" ht="17.100000000000001" customHeight="1" x14ac:dyDescent="0.15">
      <c r="A158" s="486" t="s">
        <v>79</v>
      </c>
      <c r="B158" s="542">
        <v>906</v>
      </c>
      <c r="C158" s="513">
        <v>2806</v>
      </c>
      <c r="D158" s="513">
        <v>1416</v>
      </c>
      <c r="E158" s="543">
        <v>1390</v>
      </c>
      <c r="F158" s="262">
        <v>902</v>
      </c>
      <c r="G158" s="484">
        <v>2774</v>
      </c>
      <c r="H158" s="484">
        <v>1393</v>
      </c>
      <c r="I158" s="485">
        <v>1381</v>
      </c>
      <c r="J158" s="262">
        <v>898</v>
      </c>
      <c r="K158" s="484">
        <v>2726</v>
      </c>
      <c r="L158" s="484">
        <v>1377</v>
      </c>
      <c r="M158" s="485">
        <v>1349</v>
      </c>
      <c r="N158" s="262">
        <v>892</v>
      </c>
      <c r="O158" s="484">
        <v>2712</v>
      </c>
      <c r="P158" s="484">
        <v>1357</v>
      </c>
      <c r="Q158" s="485">
        <v>1355</v>
      </c>
      <c r="R158" s="262">
        <v>906</v>
      </c>
      <c r="S158" s="484">
        <v>2688</v>
      </c>
      <c r="T158" s="484">
        <v>1346</v>
      </c>
      <c r="U158" s="485">
        <v>1342</v>
      </c>
    </row>
    <row r="159" spans="1:21" ht="17.100000000000001" customHeight="1" x14ac:dyDescent="0.15">
      <c r="A159" s="486" t="s">
        <v>108</v>
      </c>
      <c r="B159" s="542">
        <v>2064</v>
      </c>
      <c r="C159" s="513">
        <v>5993</v>
      </c>
      <c r="D159" s="513">
        <v>2998</v>
      </c>
      <c r="E159" s="543">
        <v>2995</v>
      </c>
      <c r="F159" s="518">
        <v>2042</v>
      </c>
      <c r="G159" s="484">
        <v>5809</v>
      </c>
      <c r="H159" s="484">
        <v>2902</v>
      </c>
      <c r="I159" s="485">
        <v>2907</v>
      </c>
      <c r="J159" s="518">
        <v>2074</v>
      </c>
      <c r="K159" s="484">
        <v>5771</v>
      </c>
      <c r="L159" s="484">
        <v>2884</v>
      </c>
      <c r="M159" s="485">
        <v>2887</v>
      </c>
      <c r="N159" s="518">
        <v>2115</v>
      </c>
      <c r="O159" s="484">
        <v>5817</v>
      </c>
      <c r="P159" s="484">
        <v>2912</v>
      </c>
      <c r="Q159" s="485">
        <v>2905</v>
      </c>
      <c r="R159" s="518">
        <v>2110</v>
      </c>
      <c r="S159" s="484">
        <v>5759</v>
      </c>
      <c r="T159" s="484">
        <v>2884</v>
      </c>
      <c r="U159" s="485">
        <v>2875</v>
      </c>
    </row>
    <row r="160" spans="1:21" ht="17.100000000000001" customHeight="1" x14ac:dyDescent="0.15">
      <c r="A160" s="486" t="s">
        <v>148</v>
      </c>
      <c r="B160" s="542">
        <v>1687</v>
      </c>
      <c r="C160" s="513">
        <v>5249</v>
      </c>
      <c r="D160" s="513">
        <v>2647</v>
      </c>
      <c r="E160" s="543">
        <v>2602</v>
      </c>
      <c r="F160" s="518">
        <v>1752</v>
      </c>
      <c r="G160" s="484">
        <v>5458</v>
      </c>
      <c r="H160" s="484">
        <v>2760</v>
      </c>
      <c r="I160" s="485">
        <v>2698</v>
      </c>
      <c r="J160" s="262">
        <v>1805</v>
      </c>
      <c r="K160" s="484">
        <v>5557</v>
      </c>
      <c r="L160" s="484">
        <v>2814</v>
      </c>
      <c r="M160" s="485">
        <v>2743</v>
      </c>
      <c r="N160" s="518">
        <v>1864</v>
      </c>
      <c r="O160" s="484">
        <v>5757</v>
      </c>
      <c r="P160" s="484">
        <v>2908</v>
      </c>
      <c r="Q160" s="485">
        <v>2849</v>
      </c>
      <c r="R160" s="518">
        <v>1905</v>
      </c>
      <c r="S160" s="484">
        <v>5828</v>
      </c>
      <c r="T160" s="484">
        <v>2951</v>
      </c>
      <c r="U160" s="485">
        <v>2877</v>
      </c>
    </row>
    <row r="161" spans="1:21" ht="17.100000000000001" customHeight="1" x14ac:dyDescent="0.15">
      <c r="A161" s="547" t="s">
        <v>179</v>
      </c>
      <c r="B161" s="548">
        <v>569</v>
      </c>
      <c r="C161" s="549">
        <v>1461</v>
      </c>
      <c r="D161" s="549">
        <v>759</v>
      </c>
      <c r="E161" s="550">
        <v>702</v>
      </c>
      <c r="F161" s="548">
        <v>612</v>
      </c>
      <c r="G161" s="549">
        <v>1525</v>
      </c>
      <c r="H161" s="549">
        <v>805</v>
      </c>
      <c r="I161" s="550">
        <v>720</v>
      </c>
      <c r="J161" s="551">
        <v>669</v>
      </c>
      <c r="K161" s="552">
        <v>1587</v>
      </c>
      <c r="L161" s="552">
        <v>828</v>
      </c>
      <c r="M161" s="553">
        <v>759</v>
      </c>
      <c r="N161" s="523">
        <v>668</v>
      </c>
      <c r="O161" s="524">
        <v>1610</v>
      </c>
      <c r="P161" s="524">
        <v>841</v>
      </c>
      <c r="Q161" s="525">
        <v>769</v>
      </c>
      <c r="R161" s="523">
        <v>670</v>
      </c>
      <c r="S161" s="484">
        <v>1612</v>
      </c>
      <c r="T161" s="524">
        <v>844</v>
      </c>
      <c r="U161" s="525">
        <v>768</v>
      </c>
    </row>
    <row r="162" spans="1:21" ht="17.100000000000001" customHeight="1" x14ac:dyDescent="0.15">
      <c r="A162" s="500" t="s">
        <v>180</v>
      </c>
      <c r="B162" s="548">
        <v>1502</v>
      </c>
      <c r="C162" s="549">
        <v>4298</v>
      </c>
      <c r="D162" s="549">
        <v>2195</v>
      </c>
      <c r="E162" s="550">
        <v>2103</v>
      </c>
      <c r="F162" s="548">
        <v>1503</v>
      </c>
      <c r="G162" s="549">
        <v>4266</v>
      </c>
      <c r="H162" s="549">
        <v>2169</v>
      </c>
      <c r="I162" s="550">
        <v>2097</v>
      </c>
      <c r="J162" s="551">
        <v>1504</v>
      </c>
      <c r="K162" s="552">
        <v>4251</v>
      </c>
      <c r="L162" s="552">
        <v>2149</v>
      </c>
      <c r="M162" s="553">
        <v>2102</v>
      </c>
      <c r="N162" s="526">
        <v>1521</v>
      </c>
      <c r="O162" s="524">
        <v>4195</v>
      </c>
      <c r="P162" s="524">
        <v>2124</v>
      </c>
      <c r="Q162" s="525">
        <v>2071</v>
      </c>
      <c r="R162" s="526">
        <v>1546</v>
      </c>
      <c r="S162" s="484">
        <v>4178</v>
      </c>
      <c r="T162" s="524">
        <v>2117</v>
      </c>
      <c r="U162" s="525">
        <v>2061</v>
      </c>
    </row>
    <row r="163" spans="1:21" ht="17.100000000000001" customHeight="1" x14ac:dyDescent="0.15">
      <c r="A163" s="500" t="s">
        <v>181</v>
      </c>
      <c r="B163" s="548">
        <v>873</v>
      </c>
      <c r="C163" s="549">
        <v>2473</v>
      </c>
      <c r="D163" s="549">
        <v>1248</v>
      </c>
      <c r="E163" s="550">
        <v>1225</v>
      </c>
      <c r="F163" s="548">
        <v>902</v>
      </c>
      <c r="G163" s="549">
        <v>2502</v>
      </c>
      <c r="H163" s="549">
        <v>1269</v>
      </c>
      <c r="I163" s="550">
        <v>1233</v>
      </c>
      <c r="J163" s="551">
        <v>920</v>
      </c>
      <c r="K163" s="552">
        <v>2538</v>
      </c>
      <c r="L163" s="552">
        <v>1277</v>
      </c>
      <c r="M163" s="553">
        <v>1261</v>
      </c>
      <c r="N163" s="526">
        <v>935</v>
      </c>
      <c r="O163" s="524">
        <v>2551</v>
      </c>
      <c r="P163" s="524">
        <v>1295</v>
      </c>
      <c r="Q163" s="525">
        <v>1256</v>
      </c>
      <c r="R163" s="526">
        <v>936</v>
      </c>
      <c r="S163" s="484">
        <v>2519</v>
      </c>
      <c r="T163" s="524">
        <v>1280</v>
      </c>
      <c r="U163" s="525">
        <v>1239</v>
      </c>
    </row>
    <row r="164" spans="1:21" ht="17.100000000000001" customHeight="1" x14ac:dyDescent="0.15">
      <c r="A164" s="501" t="s">
        <v>182</v>
      </c>
      <c r="B164" s="548">
        <v>199</v>
      </c>
      <c r="C164" s="549">
        <v>671</v>
      </c>
      <c r="D164" s="549">
        <v>340</v>
      </c>
      <c r="E164" s="550">
        <v>331</v>
      </c>
      <c r="F164" s="548">
        <v>194</v>
      </c>
      <c r="G164" s="549">
        <v>666</v>
      </c>
      <c r="H164" s="549">
        <v>333</v>
      </c>
      <c r="I164" s="550">
        <v>333</v>
      </c>
      <c r="J164" s="551">
        <v>195</v>
      </c>
      <c r="K164" s="552">
        <v>659</v>
      </c>
      <c r="L164" s="552">
        <v>332</v>
      </c>
      <c r="M164" s="553">
        <v>327</v>
      </c>
      <c r="N164" s="526">
        <v>191</v>
      </c>
      <c r="O164" s="524">
        <v>638</v>
      </c>
      <c r="P164" s="524">
        <v>322</v>
      </c>
      <c r="Q164" s="525">
        <v>316</v>
      </c>
      <c r="R164" s="526">
        <v>189</v>
      </c>
      <c r="S164" s="484">
        <v>628</v>
      </c>
      <c r="T164" s="524">
        <v>314</v>
      </c>
      <c r="U164" s="525">
        <v>314</v>
      </c>
    </row>
    <row r="165" spans="1:21" ht="17.100000000000001" customHeight="1" x14ac:dyDescent="0.15">
      <c r="A165" s="501" t="s">
        <v>183</v>
      </c>
      <c r="B165" s="548">
        <v>292</v>
      </c>
      <c r="C165" s="549">
        <v>993</v>
      </c>
      <c r="D165" s="549">
        <v>510</v>
      </c>
      <c r="E165" s="550">
        <v>483</v>
      </c>
      <c r="F165" s="548">
        <v>293</v>
      </c>
      <c r="G165" s="549">
        <v>987</v>
      </c>
      <c r="H165" s="549">
        <v>501</v>
      </c>
      <c r="I165" s="550">
        <v>486</v>
      </c>
      <c r="J165" s="551">
        <v>292</v>
      </c>
      <c r="K165" s="552">
        <v>956</v>
      </c>
      <c r="L165" s="552">
        <v>491</v>
      </c>
      <c r="M165" s="553">
        <v>465</v>
      </c>
      <c r="N165" s="526">
        <v>294</v>
      </c>
      <c r="O165" s="524">
        <v>962</v>
      </c>
      <c r="P165" s="524">
        <v>493</v>
      </c>
      <c r="Q165" s="525">
        <v>469</v>
      </c>
      <c r="R165" s="526">
        <v>291</v>
      </c>
      <c r="S165" s="524">
        <v>931</v>
      </c>
      <c r="T165" s="524">
        <v>478</v>
      </c>
      <c r="U165" s="525">
        <v>453</v>
      </c>
    </row>
    <row r="166" spans="1:21" ht="17.100000000000001" customHeight="1" x14ac:dyDescent="0.15">
      <c r="A166" s="501" t="s">
        <v>184</v>
      </c>
      <c r="B166" s="548">
        <v>145</v>
      </c>
      <c r="C166" s="549">
        <v>430</v>
      </c>
      <c r="D166" s="549">
        <v>222</v>
      </c>
      <c r="E166" s="550">
        <v>208</v>
      </c>
      <c r="F166" s="548">
        <v>141</v>
      </c>
      <c r="G166" s="549">
        <v>417</v>
      </c>
      <c r="H166" s="549">
        <v>213</v>
      </c>
      <c r="I166" s="550">
        <v>204</v>
      </c>
      <c r="J166" s="551">
        <v>147</v>
      </c>
      <c r="K166" s="552">
        <v>424</v>
      </c>
      <c r="L166" s="552">
        <v>214</v>
      </c>
      <c r="M166" s="553">
        <v>210</v>
      </c>
      <c r="N166" s="526">
        <v>147</v>
      </c>
      <c r="O166" s="524">
        <v>416</v>
      </c>
      <c r="P166" s="524">
        <v>211</v>
      </c>
      <c r="Q166" s="525">
        <v>205</v>
      </c>
      <c r="R166" s="526">
        <v>144</v>
      </c>
      <c r="S166" s="484">
        <v>409</v>
      </c>
      <c r="T166" s="524">
        <v>204</v>
      </c>
      <c r="U166" s="525">
        <v>205</v>
      </c>
    </row>
    <row r="167" spans="1:21" ht="17.100000000000001" customHeight="1" x14ac:dyDescent="0.15">
      <c r="A167" s="501" t="s">
        <v>185</v>
      </c>
      <c r="B167" s="548">
        <v>212</v>
      </c>
      <c r="C167" s="549">
        <v>746</v>
      </c>
      <c r="D167" s="549">
        <v>383</v>
      </c>
      <c r="E167" s="550">
        <v>363</v>
      </c>
      <c r="F167" s="548">
        <v>214</v>
      </c>
      <c r="G167" s="549">
        <v>737</v>
      </c>
      <c r="H167" s="549">
        <v>381</v>
      </c>
      <c r="I167" s="550">
        <v>356</v>
      </c>
      <c r="J167" s="551">
        <v>214</v>
      </c>
      <c r="K167" s="552">
        <v>723</v>
      </c>
      <c r="L167" s="552">
        <v>375</v>
      </c>
      <c r="M167" s="553">
        <v>348</v>
      </c>
      <c r="N167" s="526">
        <v>215</v>
      </c>
      <c r="O167" s="524">
        <v>713</v>
      </c>
      <c r="P167" s="524">
        <v>367</v>
      </c>
      <c r="Q167" s="525">
        <v>346</v>
      </c>
      <c r="R167" s="526">
        <v>216</v>
      </c>
      <c r="S167" s="484">
        <v>706</v>
      </c>
      <c r="T167" s="524">
        <v>368</v>
      </c>
      <c r="U167" s="525">
        <v>338</v>
      </c>
    </row>
    <row r="168" spans="1:21" ht="17.100000000000001" customHeight="1" x14ac:dyDescent="0.15">
      <c r="A168" s="501" t="s">
        <v>186</v>
      </c>
      <c r="B168" s="548">
        <v>232</v>
      </c>
      <c r="C168" s="549">
        <v>670</v>
      </c>
      <c r="D168" s="549">
        <v>337</v>
      </c>
      <c r="E168" s="550">
        <v>333</v>
      </c>
      <c r="F168" s="548">
        <v>236</v>
      </c>
      <c r="G168" s="549">
        <v>666</v>
      </c>
      <c r="H168" s="549">
        <v>340</v>
      </c>
      <c r="I168" s="550">
        <v>326</v>
      </c>
      <c r="J168" s="551">
        <v>242</v>
      </c>
      <c r="K168" s="552">
        <v>666</v>
      </c>
      <c r="L168" s="552">
        <v>341</v>
      </c>
      <c r="M168" s="553">
        <v>325</v>
      </c>
      <c r="N168" s="527">
        <v>242</v>
      </c>
      <c r="O168" s="524">
        <v>657</v>
      </c>
      <c r="P168" s="528">
        <v>335</v>
      </c>
      <c r="Q168" s="529">
        <v>322</v>
      </c>
      <c r="R168" s="527">
        <v>248</v>
      </c>
      <c r="S168" s="484">
        <v>659</v>
      </c>
      <c r="T168" s="528">
        <v>341</v>
      </c>
      <c r="U168" s="529">
        <v>318</v>
      </c>
    </row>
    <row r="169" spans="1:21" ht="17.100000000000001" customHeight="1" x14ac:dyDescent="0.15">
      <c r="A169" s="501" t="s">
        <v>187</v>
      </c>
      <c r="B169" s="548">
        <v>139</v>
      </c>
      <c r="C169" s="549">
        <v>409</v>
      </c>
      <c r="D169" s="549">
        <v>200</v>
      </c>
      <c r="E169" s="550">
        <v>209</v>
      </c>
      <c r="F169" s="548">
        <v>137</v>
      </c>
      <c r="G169" s="549">
        <v>409</v>
      </c>
      <c r="H169" s="549">
        <v>203</v>
      </c>
      <c r="I169" s="550">
        <v>206</v>
      </c>
      <c r="J169" s="551">
        <v>137</v>
      </c>
      <c r="K169" s="552">
        <v>403</v>
      </c>
      <c r="L169" s="552">
        <v>203</v>
      </c>
      <c r="M169" s="553">
        <v>200</v>
      </c>
      <c r="N169" s="526">
        <v>145</v>
      </c>
      <c r="O169" s="524">
        <v>410</v>
      </c>
      <c r="P169" s="524">
        <v>211</v>
      </c>
      <c r="Q169" s="525">
        <v>199</v>
      </c>
      <c r="R169" s="526">
        <v>142</v>
      </c>
      <c r="S169" s="484">
        <v>405</v>
      </c>
      <c r="T169" s="524">
        <v>214</v>
      </c>
      <c r="U169" s="525">
        <v>191</v>
      </c>
    </row>
    <row r="170" spans="1:21" ht="17.100000000000001" customHeight="1" x14ac:dyDescent="0.15">
      <c r="A170" s="501" t="s">
        <v>188</v>
      </c>
      <c r="B170" s="548">
        <v>40</v>
      </c>
      <c r="C170" s="549">
        <v>152</v>
      </c>
      <c r="D170" s="549">
        <v>73</v>
      </c>
      <c r="E170" s="550">
        <v>79</v>
      </c>
      <c r="F170" s="548">
        <v>42</v>
      </c>
      <c r="G170" s="549">
        <v>154</v>
      </c>
      <c r="H170" s="549">
        <v>73</v>
      </c>
      <c r="I170" s="550">
        <v>81</v>
      </c>
      <c r="J170" s="551">
        <v>42</v>
      </c>
      <c r="K170" s="552">
        <v>150</v>
      </c>
      <c r="L170" s="552">
        <v>72</v>
      </c>
      <c r="M170" s="553">
        <v>78</v>
      </c>
      <c r="N170" s="526">
        <v>42</v>
      </c>
      <c r="O170" s="524">
        <v>147</v>
      </c>
      <c r="P170" s="524">
        <v>70</v>
      </c>
      <c r="Q170" s="525">
        <v>77</v>
      </c>
      <c r="R170" s="526">
        <v>43</v>
      </c>
      <c r="S170" s="484">
        <v>145</v>
      </c>
      <c r="T170" s="524">
        <v>71</v>
      </c>
      <c r="U170" s="525">
        <v>74</v>
      </c>
    </row>
    <row r="171" spans="1:21" ht="17.100000000000001" customHeight="1" x14ac:dyDescent="0.15">
      <c r="A171" s="501" t="s">
        <v>189</v>
      </c>
      <c r="B171" s="548">
        <v>321</v>
      </c>
      <c r="C171" s="549">
        <v>1070</v>
      </c>
      <c r="D171" s="549">
        <v>536</v>
      </c>
      <c r="E171" s="550">
        <v>534</v>
      </c>
      <c r="F171" s="548">
        <v>329</v>
      </c>
      <c r="G171" s="549">
        <v>1075</v>
      </c>
      <c r="H171" s="549">
        <v>546</v>
      </c>
      <c r="I171" s="550">
        <v>529</v>
      </c>
      <c r="J171" s="551">
        <v>336</v>
      </c>
      <c r="K171" s="552">
        <v>1058</v>
      </c>
      <c r="L171" s="552">
        <v>534</v>
      </c>
      <c r="M171" s="553">
        <v>524</v>
      </c>
      <c r="N171" s="526">
        <v>340</v>
      </c>
      <c r="O171" s="524">
        <v>1052</v>
      </c>
      <c r="P171" s="524">
        <v>529</v>
      </c>
      <c r="Q171" s="525">
        <v>523</v>
      </c>
      <c r="R171" s="526">
        <v>339</v>
      </c>
      <c r="S171" s="484">
        <v>1033</v>
      </c>
      <c r="T171" s="524">
        <v>519</v>
      </c>
      <c r="U171" s="525">
        <v>514</v>
      </c>
    </row>
    <row r="172" spans="1:21" ht="17.100000000000001" customHeight="1" x14ac:dyDescent="0.15">
      <c r="A172" s="501" t="s">
        <v>190</v>
      </c>
      <c r="B172" s="548">
        <v>355</v>
      </c>
      <c r="C172" s="549">
        <v>1155</v>
      </c>
      <c r="D172" s="549">
        <v>553</v>
      </c>
      <c r="E172" s="550">
        <v>602</v>
      </c>
      <c r="F172" s="548">
        <v>360</v>
      </c>
      <c r="G172" s="549">
        <v>1147</v>
      </c>
      <c r="H172" s="549">
        <v>551</v>
      </c>
      <c r="I172" s="550">
        <v>596</v>
      </c>
      <c r="J172" s="551">
        <v>361</v>
      </c>
      <c r="K172" s="552">
        <v>1138</v>
      </c>
      <c r="L172" s="552">
        <v>545</v>
      </c>
      <c r="M172" s="553">
        <v>593</v>
      </c>
      <c r="N172" s="526">
        <v>363</v>
      </c>
      <c r="O172" s="524">
        <v>1132</v>
      </c>
      <c r="P172" s="524">
        <v>549</v>
      </c>
      <c r="Q172" s="525">
        <v>583</v>
      </c>
      <c r="R172" s="526">
        <v>363</v>
      </c>
      <c r="S172" s="484">
        <v>1130</v>
      </c>
      <c r="T172" s="524">
        <v>543</v>
      </c>
      <c r="U172" s="525">
        <v>587</v>
      </c>
    </row>
    <row r="173" spans="1:21" ht="17.100000000000001" customHeight="1" x14ac:dyDescent="0.15">
      <c r="A173" s="501" t="s">
        <v>191</v>
      </c>
      <c r="B173" s="548">
        <v>156</v>
      </c>
      <c r="C173" s="549">
        <v>517</v>
      </c>
      <c r="D173" s="549">
        <v>260</v>
      </c>
      <c r="E173" s="550">
        <v>257</v>
      </c>
      <c r="F173" s="548">
        <v>164</v>
      </c>
      <c r="G173" s="549">
        <v>532</v>
      </c>
      <c r="H173" s="549">
        <v>270</v>
      </c>
      <c r="I173" s="550">
        <v>262</v>
      </c>
      <c r="J173" s="551">
        <v>166</v>
      </c>
      <c r="K173" s="552">
        <v>530</v>
      </c>
      <c r="L173" s="552">
        <v>271</v>
      </c>
      <c r="M173" s="553">
        <v>259</v>
      </c>
      <c r="N173" s="526">
        <v>161</v>
      </c>
      <c r="O173" s="524">
        <v>507</v>
      </c>
      <c r="P173" s="524">
        <v>259</v>
      </c>
      <c r="Q173" s="525">
        <v>248</v>
      </c>
      <c r="R173" s="526">
        <v>169</v>
      </c>
      <c r="S173" s="484">
        <v>529</v>
      </c>
      <c r="T173" s="524">
        <v>274</v>
      </c>
      <c r="U173" s="525">
        <v>255</v>
      </c>
    </row>
    <row r="174" spans="1:21" ht="17.100000000000001" customHeight="1" x14ac:dyDescent="0.15">
      <c r="A174" s="501" t="s">
        <v>192</v>
      </c>
      <c r="B174" s="548">
        <v>35</v>
      </c>
      <c r="C174" s="549">
        <v>144</v>
      </c>
      <c r="D174" s="549">
        <v>71</v>
      </c>
      <c r="E174" s="550">
        <v>73</v>
      </c>
      <c r="F174" s="548">
        <v>35</v>
      </c>
      <c r="G174" s="549">
        <v>140</v>
      </c>
      <c r="H174" s="549">
        <v>70</v>
      </c>
      <c r="I174" s="550">
        <v>70</v>
      </c>
      <c r="J174" s="551">
        <v>35</v>
      </c>
      <c r="K174" s="552">
        <v>140</v>
      </c>
      <c r="L174" s="552">
        <v>70</v>
      </c>
      <c r="M174" s="553">
        <v>70</v>
      </c>
      <c r="N174" s="526">
        <v>34</v>
      </c>
      <c r="O174" s="524">
        <v>127</v>
      </c>
      <c r="P174" s="524">
        <v>66</v>
      </c>
      <c r="Q174" s="525">
        <v>61</v>
      </c>
      <c r="R174" s="526">
        <v>33</v>
      </c>
      <c r="S174" s="484">
        <v>123</v>
      </c>
      <c r="T174" s="524">
        <v>62</v>
      </c>
      <c r="U174" s="525">
        <v>61</v>
      </c>
    </row>
    <row r="175" spans="1:21" ht="17.100000000000001" customHeight="1" x14ac:dyDescent="0.15">
      <c r="A175" s="501" t="s">
        <v>193</v>
      </c>
      <c r="B175" s="548">
        <v>116</v>
      </c>
      <c r="C175" s="549">
        <v>399</v>
      </c>
      <c r="D175" s="549">
        <v>190</v>
      </c>
      <c r="E175" s="550">
        <v>209</v>
      </c>
      <c r="F175" s="548">
        <v>116</v>
      </c>
      <c r="G175" s="549">
        <v>382</v>
      </c>
      <c r="H175" s="549">
        <v>181</v>
      </c>
      <c r="I175" s="550">
        <v>201</v>
      </c>
      <c r="J175" s="551">
        <v>116</v>
      </c>
      <c r="K175" s="552">
        <v>388</v>
      </c>
      <c r="L175" s="552">
        <v>187</v>
      </c>
      <c r="M175" s="553">
        <v>201</v>
      </c>
      <c r="N175" s="527">
        <v>117</v>
      </c>
      <c r="O175" s="524">
        <v>383</v>
      </c>
      <c r="P175" s="528">
        <v>187</v>
      </c>
      <c r="Q175" s="529">
        <v>196</v>
      </c>
      <c r="R175" s="527">
        <v>117</v>
      </c>
      <c r="S175" s="484">
        <v>378</v>
      </c>
      <c r="T175" s="528">
        <v>185</v>
      </c>
      <c r="U175" s="529">
        <v>193</v>
      </c>
    </row>
    <row r="176" spans="1:21" ht="17.100000000000001" customHeight="1" x14ac:dyDescent="0.15">
      <c r="A176" s="501" t="s">
        <v>194</v>
      </c>
      <c r="B176" s="548">
        <v>61</v>
      </c>
      <c r="C176" s="549">
        <v>242</v>
      </c>
      <c r="D176" s="549">
        <v>120</v>
      </c>
      <c r="E176" s="550">
        <v>122</v>
      </c>
      <c r="F176" s="548">
        <v>62</v>
      </c>
      <c r="G176" s="549">
        <v>245</v>
      </c>
      <c r="H176" s="549">
        <v>122</v>
      </c>
      <c r="I176" s="550">
        <v>123</v>
      </c>
      <c r="J176" s="551">
        <v>67</v>
      </c>
      <c r="K176" s="552">
        <v>250</v>
      </c>
      <c r="L176" s="552">
        <v>126</v>
      </c>
      <c r="M176" s="553">
        <v>124</v>
      </c>
      <c r="N176" s="527">
        <v>70</v>
      </c>
      <c r="O176" s="524">
        <v>249</v>
      </c>
      <c r="P176" s="524">
        <v>121</v>
      </c>
      <c r="Q176" s="525">
        <v>128</v>
      </c>
      <c r="R176" s="527">
        <v>71</v>
      </c>
      <c r="S176" s="484">
        <v>241</v>
      </c>
      <c r="T176" s="524">
        <v>119</v>
      </c>
      <c r="U176" s="525">
        <v>122</v>
      </c>
    </row>
    <row r="177" spans="1:21" ht="17.100000000000001" customHeight="1" x14ac:dyDescent="0.15">
      <c r="A177" s="501" t="s">
        <v>195</v>
      </c>
      <c r="B177" s="548">
        <v>552</v>
      </c>
      <c r="C177" s="549">
        <v>1584</v>
      </c>
      <c r="D177" s="549">
        <v>821</v>
      </c>
      <c r="E177" s="550">
        <v>763</v>
      </c>
      <c r="F177" s="548">
        <v>570</v>
      </c>
      <c r="G177" s="549">
        <v>1621</v>
      </c>
      <c r="H177" s="549">
        <v>846</v>
      </c>
      <c r="I177" s="550">
        <v>775</v>
      </c>
      <c r="J177" s="551">
        <v>571</v>
      </c>
      <c r="K177" s="552">
        <v>1591</v>
      </c>
      <c r="L177" s="552">
        <v>822</v>
      </c>
      <c r="M177" s="553">
        <v>769</v>
      </c>
      <c r="N177" s="527">
        <v>558</v>
      </c>
      <c r="O177" s="524">
        <v>1542</v>
      </c>
      <c r="P177" s="524">
        <v>797</v>
      </c>
      <c r="Q177" s="525">
        <v>745</v>
      </c>
      <c r="R177" s="527">
        <v>555</v>
      </c>
      <c r="S177" s="484">
        <v>1515</v>
      </c>
      <c r="T177" s="524">
        <v>783</v>
      </c>
      <c r="U177" s="525">
        <v>732</v>
      </c>
    </row>
    <row r="178" spans="1:21" ht="17.100000000000001" customHeight="1" x14ac:dyDescent="0.15">
      <c r="A178" s="501" t="s">
        <v>196</v>
      </c>
      <c r="B178" s="548">
        <v>134</v>
      </c>
      <c r="C178" s="549">
        <v>432</v>
      </c>
      <c r="D178" s="549">
        <v>218</v>
      </c>
      <c r="E178" s="550">
        <v>214</v>
      </c>
      <c r="F178" s="548">
        <v>128</v>
      </c>
      <c r="G178" s="549">
        <v>428</v>
      </c>
      <c r="H178" s="549">
        <v>211</v>
      </c>
      <c r="I178" s="550">
        <v>217</v>
      </c>
      <c r="J178" s="551">
        <v>132</v>
      </c>
      <c r="K178" s="552">
        <v>427</v>
      </c>
      <c r="L178" s="552">
        <v>211</v>
      </c>
      <c r="M178" s="553">
        <v>216</v>
      </c>
      <c r="N178" s="526">
        <v>133</v>
      </c>
      <c r="O178" s="524">
        <v>421</v>
      </c>
      <c r="P178" s="524">
        <v>204</v>
      </c>
      <c r="Q178" s="525">
        <v>217</v>
      </c>
      <c r="R178" s="526">
        <v>138</v>
      </c>
      <c r="S178" s="484">
        <v>417</v>
      </c>
      <c r="T178" s="524">
        <v>206</v>
      </c>
      <c r="U178" s="525">
        <v>211</v>
      </c>
    </row>
    <row r="179" spans="1:21" ht="17.100000000000001" customHeight="1" x14ac:dyDescent="0.15">
      <c r="A179" s="501" t="s">
        <v>197</v>
      </c>
      <c r="B179" s="548">
        <v>174</v>
      </c>
      <c r="C179" s="549">
        <v>625</v>
      </c>
      <c r="D179" s="549">
        <v>321</v>
      </c>
      <c r="E179" s="550">
        <v>304</v>
      </c>
      <c r="F179" s="548">
        <v>171</v>
      </c>
      <c r="G179" s="549">
        <v>619</v>
      </c>
      <c r="H179" s="549">
        <v>318</v>
      </c>
      <c r="I179" s="550">
        <v>301</v>
      </c>
      <c r="J179" s="551">
        <v>171</v>
      </c>
      <c r="K179" s="552">
        <v>610</v>
      </c>
      <c r="L179" s="552">
        <v>311</v>
      </c>
      <c r="M179" s="553">
        <v>299</v>
      </c>
      <c r="N179" s="526">
        <v>171</v>
      </c>
      <c r="O179" s="524">
        <v>589</v>
      </c>
      <c r="P179" s="524">
        <v>303</v>
      </c>
      <c r="Q179" s="525">
        <v>286</v>
      </c>
      <c r="R179" s="526">
        <v>174</v>
      </c>
      <c r="S179" s="484">
        <v>574</v>
      </c>
      <c r="T179" s="524">
        <v>296</v>
      </c>
      <c r="U179" s="525">
        <v>278</v>
      </c>
    </row>
    <row r="180" spans="1:21" ht="17.100000000000001" customHeight="1" thickBot="1" x14ac:dyDescent="0.2">
      <c r="A180" s="505" t="s">
        <v>198</v>
      </c>
      <c r="B180" s="554">
        <v>160</v>
      </c>
      <c r="C180" s="555">
        <v>540</v>
      </c>
      <c r="D180" s="555">
        <v>273</v>
      </c>
      <c r="E180" s="556">
        <v>267</v>
      </c>
      <c r="F180" s="554">
        <v>162</v>
      </c>
      <c r="G180" s="555">
        <v>535</v>
      </c>
      <c r="H180" s="555">
        <v>273</v>
      </c>
      <c r="I180" s="556">
        <v>262</v>
      </c>
      <c r="J180" s="557">
        <v>173</v>
      </c>
      <c r="K180" s="558">
        <v>543</v>
      </c>
      <c r="L180" s="558">
        <v>283</v>
      </c>
      <c r="M180" s="559">
        <v>260</v>
      </c>
      <c r="N180" s="533">
        <v>173</v>
      </c>
      <c r="O180" s="535">
        <v>534</v>
      </c>
      <c r="P180" s="535">
        <v>276</v>
      </c>
      <c r="Q180" s="536">
        <v>258</v>
      </c>
      <c r="R180" s="533">
        <v>181</v>
      </c>
      <c r="S180" s="506">
        <v>530</v>
      </c>
      <c r="T180" s="535">
        <v>282</v>
      </c>
      <c r="U180" s="536">
        <v>248</v>
      </c>
    </row>
    <row r="181" spans="1:21" ht="17.100000000000001" customHeight="1" x14ac:dyDescent="0.15">
      <c r="A181" s="392" t="s">
        <v>434</v>
      </c>
    </row>
    <row r="182" spans="1:21" x14ac:dyDescent="0.15">
      <c r="A182" s="392"/>
    </row>
    <row r="183" spans="1:21" x14ac:dyDescent="0.15">
      <c r="A183" s="392"/>
    </row>
    <row r="184" spans="1:21" x14ac:dyDescent="0.15">
      <c r="A184" s="392"/>
    </row>
    <row r="185" spans="1:21" x14ac:dyDescent="0.15">
      <c r="A185" s="392"/>
    </row>
    <row r="186" spans="1:21" x14ac:dyDescent="0.15">
      <c r="A186" s="392"/>
    </row>
    <row r="187" spans="1:21" x14ac:dyDescent="0.15">
      <c r="A187" s="392"/>
    </row>
    <row r="188" spans="1:21" x14ac:dyDescent="0.15">
      <c r="A188" s="392"/>
    </row>
    <row r="189" spans="1:21" x14ac:dyDescent="0.15">
      <c r="A189" s="392"/>
    </row>
    <row r="190" spans="1:21" x14ac:dyDescent="0.15">
      <c r="A190" s="392"/>
    </row>
    <row r="191" spans="1:21" ht="17.25" x14ac:dyDescent="0.2">
      <c r="A191" s="178" t="s">
        <v>503</v>
      </c>
      <c r="B191" s="178"/>
      <c r="C191" s="178"/>
      <c r="D191" s="178"/>
      <c r="E191" s="178"/>
      <c r="F191" s="178"/>
      <c r="G191" s="178"/>
    </row>
    <row r="192" spans="1:21" ht="17.100000000000001" customHeight="1" thickBot="1" x14ac:dyDescent="0.2">
      <c r="C192" s="179" t="s">
        <v>139</v>
      </c>
      <c r="F192" s="179"/>
      <c r="G192" s="232" t="s">
        <v>478</v>
      </c>
      <c r="L192" s="232"/>
      <c r="M192" s="232"/>
    </row>
    <row r="193" spans="1:5" ht="17.100000000000001" customHeight="1" x14ac:dyDescent="0.15">
      <c r="A193" s="464" t="s">
        <v>143</v>
      </c>
      <c r="B193" s="466" t="s">
        <v>52</v>
      </c>
      <c r="C193" s="466"/>
      <c r="D193" s="466"/>
      <c r="E193" s="467"/>
    </row>
    <row r="194" spans="1:5" ht="17.100000000000001" customHeight="1" x14ac:dyDescent="0.15">
      <c r="A194" s="468"/>
      <c r="B194" s="188" t="s">
        <v>9</v>
      </c>
      <c r="C194" s="204" t="s">
        <v>144</v>
      </c>
      <c r="D194" s="473"/>
      <c r="E194" s="474"/>
    </row>
    <row r="195" spans="1:5" ht="17.100000000000001" customHeight="1" x14ac:dyDescent="0.15">
      <c r="A195" s="475"/>
      <c r="B195" s="195"/>
      <c r="C195" s="479" t="s">
        <v>4</v>
      </c>
      <c r="D195" s="396" t="s">
        <v>5</v>
      </c>
      <c r="E195" s="477" t="s">
        <v>6</v>
      </c>
    </row>
    <row r="196" spans="1:5" ht="17.100000000000001" customHeight="1" x14ac:dyDescent="0.15">
      <c r="A196" s="480" t="s">
        <v>4</v>
      </c>
      <c r="B196" s="560">
        <f>SUM(B197:B236)</f>
        <v>28972</v>
      </c>
      <c r="C196" s="484">
        <f>SUM(D196:E196)</f>
        <v>83251</v>
      </c>
      <c r="D196" s="484">
        <f>SUM(D197:D236)</f>
        <v>42020</v>
      </c>
      <c r="E196" s="485">
        <f>SUM(E197:E236)</f>
        <v>41231</v>
      </c>
    </row>
    <row r="197" spans="1:5" ht="17.100000000000001" customHeight="1" x14ac:dyDescent="0.15">
      <c r="A197" s="486" t="s">
        <v>145</v>
      </c>
      <c r="B197" s="561">
        <v>3349</v>
      </c>
      <c r="C197" s="484">
        <f t="shared" ref="C197:C236" si="11">SUM(D197:E197)</f>
        <v>8593</v>
      </c>
      <c r="D197" s="484">
        <v>4187</v>
      </c>
      <c r="E197" s="485">
        <v>4406</v>
      </c>
    </row>
    <row r="198" spans="1:5" ht="17.100000000000001" customHeight="1" x14ac:dyDescent="0.15">
      <c r="A198" s="491" t="s">
        <v>146</v>
      </c>
      <c r="B198" s="561">
        <v>2911</v>
      </c>
      <c r="C198" s="484">
        <f t="shared" si="11"/>
        <v>8044</v>
      </c>
      <c r="D198" s="484">
        <v>4052</v>
      </c>
      <c r="E198" s="485">
        <v>3992</v>
      </c>
    </row>
    <row r="199" spans="1:5" ht="17.100000000000001" customHeight="1" x14ac:dyDescent="0.15">
      <c r="A199" s="486" t="s">
        <v>103</v>
      </c>
      <c r="B199" s="561">
        <v>2616</v>
      </c>
      <c r="C199" s="484">
        <f t="shared" si="11"/>
        <v>6873</v>
      </c>
      <c r="D199" s="484">
        <v>3492</v>
      </c>
      <c r="E199" s="485">
        <v>3381</v>
      </c>
    </row>
    <row r="200" spans="1:5" ht="17.100000000000001" customHeight="1" x14ac:dyDescent="0.15">
      <c r="A200" s="486" t="s">
        <v>105</v>
      </c>
      <c r="B200" s="561">
        <v>4600</v>
      </c>
      <c r="C200" s="484">
        <f t="shared" si="11"/>
        <v>12434</v>
      </c>
      <c r="D200" s="484">
        <v>6302</v>
      </c>
      <c r="E200" s="485">
        <v>6132</v>
      </c>
    </row>
    <row r="201" spans="1:5" ht="17.100000000000001" customHeight="1" x14ac:dyDescent="0.15">
      <c r="A201" s="486" t="s">
        <v>106</v>
      </c>
      <c r="B201" s="561">
        <v>1997</v>
      </c>
      <c r="C201" s="484">
        <f t="shared" si="11"/>
        <v>5736</v>
      </c>
      <c r="D201" s="484">
        <v>2899</v>
      </c>
      <c r="E201" s="485">
        <v>2837</v>
      </c>
    </row>
    <row r="202" spans="1:5" ht="17.100000000000001" customHeight="1" x14ac:dyDescent="0.15">
      <c r="A202" s="486" t="s">
        <v>77</v>
      </c>
      <c r="B202" s="561">
        <v>1362</v>
      </c>
      <c r="C202" s="484">
        <f t="shared" si="11"/>
        <v>4024</v>
      </c>
      <c r="D202" s="484">
        <v>2121</v>
      </c>
      <c r="E202" s="485">
        <v>1903</v>
      </c>
    </row>
    <row r="203" spans="1:5" ht="17.100000000000001" customHeight="1" x14ac:dyDescent="0.15">
      <c r="A203" s="486" t="s">
        <v>104</v>
      </c>
      <c r="B203" s="264">
        <v>448</v>
      </c>
      <c r="C203" s="484">
        <f t="shared" si="11"/>
        <v>1398</v>
      </c>
      <c r="D203" s="263">
        <v>722</v>
      </c>
      <c r="E203" s="266">
        <v>676</v>
      </c>
    </row>
    <row r="204" spans="1:5" ht="17.100000000000001" customHeight="1" x14ac:dyDescent="0.15">
      <c r="A204" s="486" t="s">
        <v>147</v>
      </c>
      <c r="B204" s="264">
        <v>864</v>
      </c>
      <c r="C204" s="484">
        <f t="shared" si="11"/>
        <v>3125</v>
      </c>
      <c r="D204" s="484">
        <v>1566</v>
      </c>
      <c r="E204" s="485">
        <v>1559</v>
      </c>
    </row>
    <row r="205" spans="1:5" ht="17.100000000000001" customHeight="1" x14ac:dyDescent="0.15">
      <c r="A205" s="486" t="s">
        <v>79</v>
      </c>
      <c r="B205" s="264">
        <v>912</v>
      </c>
      <c r="C205" s="484">
        <f t="shared" si="11"/>
        <v>2851</v>
      </c>
      <c r="D205" s="484">
        <v>1445</v>
      </c>
      <c r="E205" s="485">
        <v>1406</v>
      </c>
    </row>
    <row r="206" spans="1:5" ht="17.100000000000001" customHeight="1" x14ac:dyDescent="0.15">
      <c r="A206" s="486" t="s">
        <v>108</v>
      </c>
      <c r="B206" s="561">
        <v>2019</v>
      </c>
      <c r="C206" s="484">
        <f t="shared" si="11"/>
        <v>5875</v>
      </c>
      <c r="D206" s="484">
        <v>2937</v>
      </c>
      <c r="E206" s="485">
        <v>2938</v>
      </c>
    </row>
    <row r="207" spans="1:5" ht="17.100000000000001" customHeight="1" x14ac:dyDescent="0.15">
      <c r="A207" s="486" t="s">
        <v>148</v>
      </c>
      <c r="B207" s="264">
        <v>1677</v>
      </c>
      <c r="C207" s="484">
        <f t="shared" si="11"/>
        <v>5241</v>
      </c>
      <c r="D207" s="484">
        <v>2653</v>
      </c>
      <c r="E207" s="485">
        <v>2588</v>
      </c>
    </row>
    <row r="208" spans="1:5" ht="17.100000000000001" customHeight="1" x14ac:dyDescent="0.15">
      <c r="A208" s="562" t="s">
        <v>149</v>
      </c>
      <c r="B208" s="563">
        <v>848</v>
      </c>
      <c r="C208" s="484">
        <f t="shared" si="11"/>
        <v>2414</v>
      </c>
      <c r="D208" s="524">
        <v>1209</v>
      </c>
      <c r="E208" s="525">
        <v>1205</v>
      </c>
    </row>
    <row r="209" spans="1:5" ht="17.100000000000001" customHeight="1" x14ac:dyDescent="0.15">
      <c r="A209" s="486" t="s">
        <v>150</v>
      </c>
      <c r="B209" s="564">
        <v>913</v>
      </c>
      <c r="C209" s="484">
        <f t="shared" si="11"/>
        <v>2618</v>
      </c>
      <c r="D209" s="524">
        <v>1356</v>
      </c>
      <c r="E209" s="525">
        <v>1262</v>
      </c>
    </row>
    <row r="210" spans="1:5" ht="17.100000000000001" customHeight="1" x14ac:dyDescent="0.15">
      <c r="A210" s="486" t="s">
        <v>151</v>
      </c>
      <c r="B210" s="564">
        <v>706</v>
      </c>
      <c r="C210" s="484">
        <f t="shared" si="11"/>
        <v>1934</v>
      </c>
      <c r="D210" s="524">
        <v>997</v>
      </c>
      <c r="E210" s="525">
        <v>937</v>
      </c>
    </row>
    <row r="211" spans="1:5" ht="17.100000000000001" customHeight="1" x14ac:dyDescent="0.15">
      <c r="A211" s="486" t="s">
        <v>152</v>
      </c>
      <c r="B211" s="564">
        <v>198</v>
      </c>
      <c r="C211" s="484">
        <f t="shared" si="11"/>
        <v>675</v>
      </c>
      <c r="D211" s="524">
        <v>341</v>
      </c>
      <c r="E211" s="525">
        <v>334</v>
      </c>
    </row>
    <row r="212" spans="1:5" ht="17.100000000000001" customHeight="1" x14ac:dyDescent="0.15">
      <c r="A212" s="565" t="s">
        <v>153</v>
      </c>
      <c r="B212" s="566"/>
      <c r="C212" s="567"/>
      <c r="D212" s="567"/>
      <c r="E212" s="568"/>
    </row>
    <row r="213" spans="1:5" ht="17.100000000000001" customHeight="1" x14ac:dyDescent="0.15">
      <c r="A213" s="486" t="s">
        <v>154</v>
      </c>
      <c r="B213" s="564">
        <v>220</v>
      </c>
      <c r="C213" s="484">
        <f t="shared" si="11"/>
        <v>712</v>
      </c>
      <c r="D213" s="524">
        <v>351</v>
      </c>
      <c r="E213" s="525">
        <v>361</v>
      </c>
    </row>
    <row r="214" spans="1:5" ht="17.100000000000001" customHeight="1" x14ac:dyDescent="0.15">
      <c r="A214" s="486" t="s">
        <v>60</v>
      </c>
      <c r="B214" s="564">
        <v>294</v>
      </c>
      <c r="C214" s="484">
        <f t="shared" si="11"/>
        <v>780</v>
      </c>
      <c r="D214" s="524">
        <v>404</v>
      </c>
      <c r="E214" s="525">
        <v>376</v>
      </c>
    </row>
    <row r="215" spans="1:5" ht="17.100000000000001" customHeight="1" x14ac:dyDescent="0.15">
      <c r="A215" s="486" t="s">
        <v>216</v>
      </c>
      <c r="B215" s="569">
        <v>214</v>
      </c>
      <c r="C215" s="484">
        <f t="shared" si="11"/>
        <v>750</v>
      </c>
      <c r="D215" s="528">
        <v>385</v>
      </c>
      <c r="E215" s="529">
        <v>365</v>
      </c>
    </row>
    <row r="216" spans="1:5" ht="17.100000000000001" customHeight="1" x14ac:dyDescent="0.15">
      <c r="A216" s="486" t="s">
        <v>156</v>
      </c>
      <c r="B216" s="564">
        <v>37</v>
      </c>
      <c r="C216" s="484">
        <f t="shared" si="11"/>
        <v>127</v>
      </c>
      <c r="D216" s="524">
        <v>61</v>
      </c>
      <c r="E216" s="525">
        <v>66</v>
      </c>
    </row>
    <row r="217" spans="1:5" ht="17.100000000000001" customHeight="1" x14ac:dyDescent="0.15">
      <c r="A217" s="486" t="s">
        <v>157</v>
      </c>
      <c r="B217" s="564">
        <v>202</v>
      </c>
      <c r="C217" s="484">
        <f t="shared" si="11"/>
        <v>560</v>
      </c>
      <c r="D217" s="524">
        <v>282</v>
      </c>
      <c r="E217" s="525">
        <v>278</v>
      </c>
    </row>
    <row r="218" spans="1:5" ht="17.100000000000001" customHeight="1" x14ac:dyDescent="0.15">
      <c r="A218" s="486" t="s">
        <v>158</v>
      </c>
      <c r="B218" s="564">
        <v>93</v>
      </c>
      <c r="C218" s="484">
        <f t="shared" si="11"/>
        <v>261</v>
      </c>
      <c r="D218" s="524">
        <v>130</v>
      </c>
      <c r="E218" s="525">
        <v>131</v>
      </c>
    </row>
    <row r="219" spans="1:5" ht="17.100000000000001" customHeight="1" x14ac:dyDescent="0.15">
      <c r="A219" s="486" t="s">
        <v>159</v>
      </c>
      <c r="B219" s="564">
        <v>133</v>
      </c>
      <c r="C219" s="484">
        <f t="shared" si="11"/>
        <v>396</v>
      </c>
      <c r="D219" s="524">
        <v>193</v>
      </c>
      <c r="E219" s="525">
        <v>203</v>
      </c>
    </row>
    <row r="220" spans="1:5" ht="17.100000000000001" customHeight="1" x14ac:dyDescent="0.15">
      <c r="A220" s="486" t="s">
        <v>160</v>
      </c>
      <c r="B220" s="564">
        <v>66</v>
      </c>
      <c r="C220" s="484">
        <f t="shared" si="11"/>
        <v>233</v>
      </c>
      <c r="D220" s="524">
        <v>120</v>
      </c>
      <c r="E220" s="525">
        <v>113</v>
      </c>
    </row>
    <row r="221" spans="1:5" ht="17.100000000000001" customHeight="1" x14ac:dyDescent="0.15">
      <c r="A221" s="486" t="s">
        <v>161</v>
      </c>
      <c r="B221" s="564">
        <v>149</v>
      </c>
      <c r="C221" s="484">
        <f t="shared" si="11"/>
        <v>514</v>
      </c>
      <c r="D221" s="524">
        <v>268</v>
      </c>
      <c r="E221" s="525">
        <v>246</v>
      </c>
    </row>
    <row r="222" spans="1:5" ht="17.100000000000001" customHeight="1" x14ac:dyDescent="0.15">
      <c r="A222" s="486" t="s">
        <v>162</v>
      </c>
      <c r="B222" s="569">
        <v>79</v>
      </c>
      <c r="C222" s="484">
        <f t="shared" si="11"/>
        <v>257</v>
      </c>
      <c r="D222" s="528">
        <v>129</v>
      </c>
      <c r="E222" s="529">
        <v>128</v>
      </c>
    </row>
    <row r="223" spans="1:5" ht="17.100000000000001" customHeight="1" x14ac:dyDescent="0.15">
      <c r="A223" s="486" t="s">
        <v>163</v>
      </c>
      <c r="B223" s="569">
        <v>40</v>
      </c>
      <c r="C223" s="484">
        <f t="shared" si="11"/>
        <v>160</v>
      </c>
      <c r="D223" s="524">
        <v>76</v>
      </c>
      <c r="E223" s="525">
        <v>84</v>
      </c>
    </row>
    <row r="224" spans="1:5" ht="17.100000000000001" customHeight="1" x14ac:dyDescent="0.15">
      <c r="A224" s="486" t="s">
        <v>164</v>
      </c>
      <c r="B224" s="569">
        <v>50</v>
      </c>
      <c r="C224" s="484">
        <f t="shared" si="11"/>
        <v>176</v>
      </c>
      <c r="D224" s="524">
        <v>93</v>
      </c>
      <c r="E224" s="525">
        <v>83</v>
      </c>
    </row>
    <row r="225" spans="1:21" ht="17.100000000000001" customHeight="1" x14ac:dyDescent="0.15">
      <c r="A225" s="486" t="s">
        <v>165</v>
      </c>
      <c r="B225" s="564">
        <v>138</v>
      </c>
      <c r="C225" s="484">
        <f t="shared" si="11"/>
        <v>470</v>
      </c>
      <c r="D225" s="524">
        <v>232</v>
      </c>
      <c r="E225" s="525">
        <v>238</v>
      </c>
    </row>
    <row r="226" spans="1:21" ht="17.100000000000001" customHeight="1" x14ac:dyDescent="0.15">
      <c r="A226" s="486" t="s">
        <v>166</v>
      </c>
      <c r="B226" s="564">
        <v>302</v>
      </c>
      <c r="C226" s="484">
        <f t="shared" si="11"/>
        <v>993</v>
      </c>
      <c r="D226" s="524">
        <v>473</v>
      </c>
      <c r="E226" s="525">
        <v>520</v>
      </c>
    </row>
    <row r="227" spans="1:21" ht="17.100000000000001" customHeight="1" x14ac:dyDescent="0.15">
      <c r="A227" s="486" t="s">
        <v>167</v>
      </c>
      <c r="B227" s="564">
        <v>293</v>
      </c>
      <c r="C227" s="484">
        <f t="shared" si="11"/>
        <v>992</v>
      </c>
      <c r="D227" s="524">
        <v>500</v>
      </c>
      <c r="E227" s="525">
        <v>492</v>
      </c>
    </row>
    <row r="228" spans="1:21" ht="17.100000000000001" customHeight="1" x14ac:dyDescent="0.15">
      <c r="A228" s="486" t="s">
        <v>168</v>
      </c>
      <c r="B228" s="564">
        <v>31</v>
      </c>
      <c r="C228" s="484">
        <f t="shared" si="11"/>
        <v>134</v>
      </c>
      <c r="D228" s="524">
        <v>64</v>
      </c>
      <c r="E228" s="525">
        <v>70</v>
      </c>
    </row>
    <row r="229" spans="1:21" ht="17.100000000000001" customHeight="1" x14ac:dyDescent="0.15">
      <c r="A229" s="486" t="s">
        <v>169</v>
      </c>
      <c r="B229" s="564">
        <v>134</v>
      </c>
      <c r="C229" s="484">
        <f t="shared" si="11"/>
        <v>437</v>
      </c>
      <c r="D229" s="524">
        <v>219</v>
      </c>
      <c r="E229" s="525">
        <v>218</v>
      </c>
    </row>
    <row r="230" spans="1:21" ht="17.100000000000001" customHeight="1" x14ac:dyDescent="0.15">
      <c r="A230" s="486" t="s">
        <v>170</v>
      </c>
      <c r="B230" s="564">
        <v>171</v>
      </c>
      <c r="C230" s="484">
        <f t="shared" si="11"/>
        <v>630</v>
      </c>
      <c r="D230" s="524">
        <v>319</v>
      </c>
      <c r="E230" s="525">
        <v>311</v>
      </c>
    </row>
    <row r="231" spans="1:21" ht="17.100000000000001" customHeight="1" x14ac:dyDescent="0.15">
      <c r="A231" s="486" t="s">
        <v>171</v>
      </c>
      <c r="B231" s="569">
        <v>163</v>
      </c>
      <c r="C231" s="484">
        <f t="shared" si="11"/>
        <v>546</v>
      </c>
      <c r="D231" s="528">
        <v>276</v>
      </c>
      <c r="E231" s="529">
        <v>270</v>
      </c>
    </row>
    <row r="232" spans="1:21" ht="17.100000000000001" customHeight="1" x14ac:dyDescent="0.15">
      <c r="A232" s="486" t="s">
        <v>172</v>
      </c>
      <c r="B232" s="569">
        <v>136</v>
      </c>
      <c r="C232" s="484">
        <f t="shared" si="11"/>
        <v>456</v>
      </c>
      <c r="D232" s="524">
        <v>221</v>
      </c>
      <c r="E232" s="525">
        <v>235</v>
      </c>
    </row>
    <row r="233" spans="1:21" ht="17.100000000000001" customHeight="1" x14ac:dyDescent="0.15">
      <c r="A233" s="486" t="s">
        <v>173</v>
      </c>
      <c r="B233" s="569">
        <v>117</v>
      </c>
      <c r="C233" s="484">
        <f t="shared" si="11"/>
        <v>379</v>
      </c>
      <c r="D233" s="524">
        <v>192</v>
      </c>
      <c r="E233" s="525">
        <v>187</v>
      </c>
    </row>
    <row r="234" spans="1:21" ht="17.100000000000001" customHeight="1" x14ac:dyDescent="0.15">
      <c r="A234" s="486" t="s">
        <v>174</v>
      </c>
      <c r="B234" s="564">
        <v>255</v>
      </c>
      <c r="C234" s="484">
        <f t="shared" si="11"/>
        <v>780</v>
      </c>
      <c r="D234" s="524">
        <v>413</v>
      </c>
      <c r="E234" s="525">
        <v>367</v>
      </c>
    </row>
    <row r="235" spans="1:21" ht="17.100000000000001" customHeight="1" x14ac:dyDescent="0.15">
      <c r="A235" s="486" t="s">
        <v>175</v>
      </c>
      <c r="B235" s="569">
        <v>134</v>
      </c>
      <c r="C235" s="484">
        <f t="shared" si="11"/>
        <v>372</v>
      </c>
      <c r="D235" s="524">
        <v>189</v>
      </c>
      <c r="E235" s="525">
        <v>183</v>
      </c>
    </row>
    <row r="236" spans="1:21" ht="17.100000000000001" customHeight="1" thickBot="1" x14ac:dyDescent="0.2">
      <c r="A236" s="570" t="s">
        <v>176</v>
      </c>
      <c r="B236" s="571">
        <v>101</v>
      </c>
      <c r="C236" s="506">
        <f t="shared" si="11"/>
        <v>301</v>
      </c>
      <c r="D236" s="535">
        <v>151</v>
      </c>
      <c r="E236" s="536">
        <v>150</v>
      </c>
    </row>
    <row r="237" spans="1:21" ht="17.100000000000001" customHeight="1" x14ac:dyDescent="0.15">
      <c r="A237" s="392" t="s">
        <v>434</v>
      </c>
    </row>
    <row r="238" spans="1:21" ht="17.25" x14ac:dyDescent="0.2">
      <c r="A238" s="178" t="s">
        <v>503</v>
      </c>
      <c r="B238" s="178"/>
      <c r="C238" s="178"/>
      <c r="D238" s="178"/>
      <c r="E238" s="178"/>
      <c r="F238" s="178"/>
      <c r="G238" s="178"/>
    </row>
    <row r="239" spans="1:21" ht="17.100000000000001" customHeight="1" thickBot="1" x14ac:dyDescent="0.2">
      <c r="E239" s="179" t="s">
        <v>139</v>
      </c>
      <c r="U239" s="232" t="s">
        <v>478</v>
      </c>
    </row>
    <row r="240" spans="1:21" ht="17.100000000000001" customHeight="1" x14ac:dyDescent="0.15">
      <c r="A240" s="464" t="s">
        <v>143</v>
      </c>
      <c r="B240" s="465" t="s">
        <v>57</v>
      </c>
      <c r="C240" s="466"/>
      <c r="D240" s="466"/>
      <c r="E240" s="467"/>
      <c r="F240" s="466" t="s">
        <v>141</v>
      </c>
      <c r="G240" s="466"/>
      <c r="H240" s="466"/>
      <c r="I240" s="466"/>
      <c r="J240" s="465" t="s">
        <v>51</v>
      </c>
      <c r="K240" s="466"/>
      <c r="L240" s="466"/>
      <c r="M240" s="467"/>
      <c r="N240" s="466" t="s">
        <v>142</v>
      </c>
      <c r="O240" s="466"/>
      <c r="P240" s="466"/>
      <c r="Q240" s="466"/>
      <c r="R240" s="465" t="s">
        <v>84</v>
      </c>
      <c r="S240" s="466"/>
      <c r="T240" s="466"/>
      <c r="U240" s="467"/>
    </row>
    <row r="241" spans="1:21" ht="17.100000000000001" customHeight="1" x14ac:dyDescent="0.15">
      <c r="A241" s="468"/>
      <c r="B241" s="472" t="s">
        <v>9</v>
      </c>
      <c r="C241" s="204" t="s">
        <v>144</v>
      </c>
      <c r="D241" s="473"/>
      <c r="E241" s="474"/>
      <c r="F241" s="188" t="s">
        <v>9</v>
      </c>
      <c r="G241" s="204" t="s">
        <v>144</v>
      </c>
      <c r="H241" s="473"/>
      <c r="I241" s="203"/>
      <c r="J241" s="472" t="s">
        <v>9</v>
      </c>
      <c r="K241" s="204" t="s">
        <v>144</v>
      </c>
      <c r="L241" s="473"/>
      <c r="M241" s="474"/>
      <c r="N241" s="188" t="s">
        <v>9</v>
      </c>
      <c r="O241" s="204" t="s">
        <v>144</v>
      </c>
      <c r="P241" s="473"/>
      <c r="Q241" s="203"/>
      <c r="R241" s="472" t="s">
        <v>9</v>
      </c>
      <c r="S241" s="204" t="s">
        <v>144</v>
      </c>
      <c r="T241" s="473"/>
      <c r="U241" s="474"/>
    </row>
    <row r="242" spans="1:21" ht="17.100000000000001" customHeight="1" x14ac:dyDescent="0.15">
      <c r="A242" s="475"/>
      <c r="B242" s="478"/>
      <c r="C242" s="479" t="s">
        <v>4</v>
      </c>
      <c r="D242" s="396" t="s">
        <v>5</v>
      </c>
      <c r="E242" s="477" t="s">
        <v>6</v>
      </c>
      <c r="F242" s="195"/>
      <c r="G242" s="479" t="s">
        <v>4</v>
      </c>
      <c r="H242" s="396" t="s">
        <v>5</v>
      </c>
      <c r="I242" s="572" t="s">
        <v>6</v>
      </c>
      <c r="J242" s="478"/>
      <c r="K242" s="479" t="s">
        <v>4</v>
      </c>
      <c r="L242" s="396" t="s">
        <v>5</v>
      </c>
      <c r="M242" s="477" t="s">
        <v>6</v>
      </c>
      <c r="N242" s="195"/>
      <c r="O242" s="479" t="s">
        <v>4</v>
      </c>
      <c r="P242" s="396" t="s">
        <v>5</v>
      </c>
      <c r="Q242" s="572" t="s">
        <v>6</v>
      </c>
      <c r="R242" s="478"/>
      <c r="S242" s="479" t="s">
        <v>4</v>
      </c>
      <c r="T242" s="396" t="s">
        <v>5</v>
      </c>
      <c r="U242" s="477" t="s">
        <v>6</v>
      </c>
    </row>
    <row r="243" spans="1:21" ht="17.100000000000001" customHeight="1" x14ac:dyDescent="0.15">
      <c r="A243" s="480" t="s">
        <v>4</v>
      </c>
      <c r="B243" s="573">
        <f>SUM(B244:B283)</f>
        <v>26361</v>
      </c>
      <c r="C243" s="574">
        <f>SUM(D243:E243)</f>
        <v>80311</v>
      </c>
      <c r="D243" s="574">
        <f>SUM(D244:D283)</f>
        <v>40363</v>
      </c>
      <c r="E243" s="575">
        <f>SUM(E244:E283)</f>
        <v>39948</v>
      </c>
      <c r="F243" s="560">
        <v>26989</v>
      </c>
      <c r="G243" s="484">
        <v>80695</v>
      </c>
      <c r="H243" s="484">
        <v>40632</v>
      </c>
      <c r="I243" s="576">
        <v>40063</v>
      </c>
      <c r="J243" s="481">
        <v>27573</v>
      </c>
      <c r="K243" s="484">
        <v>81418</v>
      </c>
      <c r="L243" s="484">
        <v>41101</v>
      </c>
      <c r="M243" s="485">
        <v>40317</v>
      </c>
      <c r="N243" s="560">
        <v>28298</v>
      </c>
      <c r="O243" s="484">
        <v>82364</v>
      </c>
      <c r="P243" s="484">
        <v>41541</v>
      </c>
      <c r="Q243" s="576">
        <v>40823</v>
      </c>
      <c r="R243" s="481">
        <v>28779</v>
      </c>
      <c r="S243" s="484">
        <v>83008</v>
      </c>
      <c r="T243" s="484">
        <v>41922</v>
      </c>
      <c r="U243" s="485">
        <v>41086</v>
      </c>
    </row>
    <row r="244" spans="1:21" ht="17.100000000000001" customHeight="1" x14ac:dyDescent="0.15">
      <c r="A244" s="486" t="s">
        <v>145</v>
      </c>
      <c r="B244" s="577">
        <v>3258</v>
      </c>
      <c r="C244" s="574">
        <f>SUM(D244:E244)</f>
        <v>8796</v>
      </c>
      <c r="D244" s="574">
        <v>4335</v>
      </c>
      <c r="E244" s="575">
        <v>4461</v>
      </c>
      <c r="F244" s="561">
        <v>3295</v>
      </c>
      <c r="G244" s="484">
        <v>8757</v>
      </c>
      <c r="H244" s="484">
        <v>4328</v>
      </c>
      <c r="I244" s="576">
        <v>4429</v>
      </c>
      <c r="J244" s="518">
        <v>3320</v>
      </c>
      <c r="K244" s="484">
        <v>8747</v>
      </c>
      <c r="L244" s="484">
        <v>4295</v>
      </c>
      <c r="M244" s="485">
        <v>4452</v>
      </c>
      <c r="N244" s="561">
        <v>3402</v>
      </c>
      <c r="O244" s="484">
        <v>8790</v>
      </c>
      <c r="P244" s="484">
        <v>4305</v>
      </c>
      <c r="Q244" s="576">
        <v>4485</v>
      </c>
      <c r="R244" s="518">
        <v>3399</v>
      </c>
      <c r="S244" s="484">
        <v>8743</v>
      </c>
      <c r="T244" s="484">
        <v>4266</v>
      </c>
      <c r="U244" s="485">
        <v>4477</v>
      </c>
    </row>
    <row r="245" spans="1:21" ht="17.100000000000001" customHeight="1" x14ac:dyDescent="0.15">
      <c r="A245" s="491" t="s">
        <v>146</v>
      </c>
      <c r="B245" s="577">
        <v>2193</v>
      </c>
      <c r="C245" s="574">
        <f t="shared" ref="C245:C254" si="12">SUM(D245:E245)</f>
        <v>6529</v>
      </c>
      <c r="D245" s="574">
        <v>3318</v>
      </c>
      <c r="E245" s="575">
        <v>3211</v>
      </c>
      <c r="F245" s="561">
        <v>2319</v>
      </c>
      <c r="G245" s="484">
        <v>6755</v>
      </c>
      <c r="H245" s="484">
        <v>3448</v>
      </c>
      <c r="I245" s="576">
        <v>3307</v>
      </c>
      <c r="J245" s="518">
        <v>2423</v>
      </c>
      <c r="K245" s="484">
        <v>7000</v>
      </c>
      <c r="L245" s="484">
        <v>3574</v>
      </c>
      <c r="M245" s="485">
        <v>3426</v>
      </c>
      <c r="N245" s="561">
        <v>2678</v>
      </c>
      <c r="O245" s="484">
        <v>7461</v>
      </c>
      <c r="P245" s="484">
        <v>3815</v>
      </c>
      <c r="Q245" s="576">
        <v>3646</v>
      </c>
      <c r="R245" s="518">
        <v>2882</v>
      </c>
      <c r="S245" s="484">
        <v>7908</v>
      </c>
      <c r="T245" s="484">
        <v>4045</v>
      </c>
      <c r="U245" s="485">
        <v>3863</v>
      </c>
    </row>
    <row r="246" spans="1:21" ht="17.100000000000001" customHeight="1" x14ac:dyDescent="0.15">
      <c r="A246" s="486" t="s">
        <v>103</v>
      </c>
      <c r="B246" s="577">
        <v>1809</v>
      </c>
      <c r="C246" s="574">
        <f t="shared" si="12"/>
        <v>5259</v>
      </c>
      <c r="D246" s="574">
        <v>2653</v>
      </c>
      <c r="E246" s="575">
        <v>2606</v>
      </c>
      <c r="F246" s="561">
        <v>1887</v>
      </c>
      <c r="G246" s="484">
        <v>5302</v>
      </c>
      <c r="H246" s="484">
        <v>2681</v>
      </c>
      <c r="I246" s="576">
        <v>2621</v>
      </c>
      <c r="J246" s="518">
        <v>1920</v>
      </c>
      <c r="K246" s="484">
        <v>5348</v>
      </c>
      <c r="L246" s="484">
        <v>2713</v>
      </c>
      <c r="M246" s="485">
        <v>2635</v>
      </c>
      <c r="N246" s="561">
        <v>1929</v>
      </c>
      <c r="O246" s="484">
        <v>5338</v>
      </c>
      <c r="P246" s="484">
        <v>2702</v>
      </c>
      <c r="Q246" s="576">
        <v>2636</v>
      </c>
      <c r="R246" s="518">
        <v>1949</v>
      </c>
      <c r="S246" s="484">
        <v>5321</v>
      </c>
      <c r="T246" s="484">
        <v>2706</v>
      </c>
      <c r="U246" s="485">
        <v>2615</v>
      </c>
    </row>
    <row r="247" spans="1:21" ht="17.100000000000001" customHeight="1" x14ac:dyDescent="0.15">
      <c r="A247" s="486" t="s">
        <v>105</v>
      </c>
      <c r="B247" s="577">
        <v>4347</v>
      </c>
      <c r="C247" s="574">
        <f t="shared" si="12"/>
        <v>12175</v>
      </c>
      <c r="D247" s="574">
        <v>6134</v>
      </c>
      <c r="E247" s="575">
        <v>6041</v>
      </c>
      <c r="F247" s="561">
        <v>4407</v>
      </c>
      <c r="G247" s="484">
        <v>12172</v>
      </c>
      <c r="H247" s="484">
        <v>6138</v>
      </c>
      <c r="I247" s="576">
        <v>6034</v>
      </c>
      <c r="J247" s="518">
        <v>4490</v>
      </c>
      <c r="K247" s="484">
        <v>12275</v>
      </c>
      <c r="L247" s="484">
        <v>6209</v>
      </c>
      <c r="M247" s="485">
        <v>6066</v>
      </c>
      <c r="N247" s="561">
        <v>4516</v>
      </c>
      <c r="O247" s="484">
        <v>12290</v>
      </c>
      <c r="P247" s="484">
        <v>6211</v>
      </c>
      <c r="Q247" s="576">
        <v>6079</v>
      </c>
      <c r="R247" s="518">
        <v>4539</v>
      </c>
      <c r="S247" s="484">
        <v>12360</v>
      </c>
      <c r="T247" s="484">
        <v>6265</v>
      </c>
      <c r="U247" s="485">
        <v>6095</v>
      </c>
    </row>
    <row r="248" spans="1:21" ht="17.100000000000001" customHeight="1" x14ac:dyDescent="0.15">
      <c r="A248" s="486" t="s">
        <v>106</v>
      </c>
      <c r="B248" s="577">
        <v>2642</v>
      </c>
      <c r="C248" s="574">
        <f t="shared" si="12"/>
        <v>7587</v>
      </c>
      <c r="D248" s="574">
        <v>3846</v>
      </c>
      <c r="E248" s="575">
        <v>3741</v>
      </c>
      <c r="F248" s="561">
        <v>2692</v>
      </c>
      <c r="G248" s="484">
        <v>7572</v>
      </c>
      <c r="H248" s="484">
        <v>3856</v>
      </c>
      <c r="I248" s="576">
        <v>3716</v>
      </c>
      <c r="J248" s="518">
        <v>2700</v>
      </c>
      <c r="K248" s="484">
        <v>7512</v>
      </c>
      <c r="L248" s="484">
        <v>3817</v>
      </c>
      <c r="M248" s="485">
        <v>3695</v>
      </c>
      <c r="N248" s="561">
        <v>2683</v>
      </c>
      <c r="O248" s="484">
        <v>7386</v>
      </c>
      <c r="P248" s="484">
        <v>3762</v>
      </c>
      <c r="Q248" s="576">
        <v>3624</v>
      </c>
      <c r="R248" s="518">
        <v>2674</v>
      </c>
      <c r="S248" s="484">
        <v>7324</v>
      </c>
      <c r="T248" s="484">
        <v>3714</v>
      </c>
      <c r="U248" s="485">
        <v>3610</v>
      </c>
    </row>
    <row r="249" spans="1:21" ht="17.100000000000001" customHeight="1" x14ac:dyDescent="0.15">
      <c r="A249" s="486" t="s">
        <v>77</v>
      </c>
      <c r="B249" s="577">
        <v>1222</v>
      </c>
      <c r="C249" s="574">
        <f t="shared" si="12"/>
        <v>3964</v>
      </c>
      <c r="D249" s="574">
        <v>2003</v>
      </c>
      <c r="E249" s="575">
        <v>1961</v>
      </c>
      <c r="F249" s="561">
        <v>1225</v>
      </c>
      <c r="G249" s="484">
        <v>3930</v>
      </c>
      <c r="H249" s="484">
        <v>2002</v>
      </c>
      <c r="I249" s="576">
        <v>1928</v>
      </c>
      <c r="J249" s="518">
        <v>1239</v>
      </c>
      <c r="K249" s="484">
        <v>3919</v>
      </c>
      <c r="L249" s="484">
        <v>2011</v>
      </c>
      <c r="M249" s="485">
        <v>1908</v>
      </c>
      <c r="N249" s="561">
        <v>1308</v>
      </c>
      <c r="O249" s="484">
        <v>4006</v>
      </c>
      <c r="P249" s="484">
        <v>2074</v>
      </c>
      <c r="Q249" s="576">
        <v>1932</v>
      </c>
      <c r="R249" s="518">
        <v>1345</v>
      </c>
      <c r="S249" s="484">
        <v>4034</v>
      </c>
      <c r="T249" s="484">
        <v>2116</v>
      </c>
      <c r="U249" s="485">
        <v>1918</v>
      </c>
    </row>
    <row r="250" spans="1:21" ht="17.100000000000001" customHeight="1" x14ac:dyDescent="0.15">
      <c r="A250" s="486" t="s">
        <v>104</v>
      </c>
      <c r="B250" s="577">
        <v>394</v>
      </c>
      <c r="C250" s="574">
        <f t="shared" si="12"/>
        <v>1284</v>
      </c>
      <c r="D250" s="574">
        <v>659</v>
      </c>
      <c r="E250" s="575">
        <v>625</v>
      </c>
      <c r="F250" s="264">
        <v>424</v>
      </c>
      <c r="G250" s="484">
        <v>1359</v>
      </c>
      <c r="H250" s="263">
        <v>696</v>
      </c>
      <c r="I250" s="265">
        <v>663</v>
      </c>
      <c r="J250" s="262">
        <v>417</v>
      </c>
      <c r="K250" s="484">
        <v>1333</v>
      </c>
      <c r="L250" s="263">
        <v>690</v>
      </c>
      <c r="M250" s="266">
        <v>643</v>
      </c>
      <c r="N250" s="264">
        <v>423</v>
      </c>
      <c r="O250" s="484">
        <v>1338</v>
      </c>
      <c r="P250" s="263">
        <v>700</v>
      </c>
      <c r="Q250" s="265">
        <v>638</v>
      </c>
      <c r="R250" s="262">
        <v>421</v>
      </c>
      <c r="S250" s="484">
        <v>1310</v>
      </c>
      <c r="T250" s="263">
        <v>684</v>
      </c>
      <c r="U250" s="266">
        <v>626</v>
      </c>
    </row>
    <row r="251" spans="1:21" ht="17.100000000000001" customHeight="1" x14ac:dyDescent="0.15">
      <c r="A251" s="486" t="s">
        <v>147</v>
      </c>
      <c r="B251" s="577">
        <v>804</v>
      </c>
      <c r="C251" s="574">
        <f t="shared" si="12"/>
        <v>3108</v>
      </c>
      <c r="D251" s="574">
        <v>1570</v>
      </c>
      <c r="E251" s="575">
        <v>1538</v>
      </c>
      <c r="F251" s="264">
        <v>812</v>
      </c>
      <c r="G251" s="484">
        <v>3093</v>
      </c>
      <c r="H251" s="484">
        <v>1562</v>
      </c>
      <c r="I251" s="576">
        <v>1531</v>
      </c>
      <c r="J251" s="262">
        <v>828</v>
      </c>
      <c r="K251" s="484">
        <v>3136</v>
      </c>
      <c r="L251" s="484">
        <v>1583</v>
      </c>
      <c r="M251" s="485">
        <v>1553</v>
      </c>
      <c r="N251" s="264">
        <v>842</v>
      </c>
      <c r="O251" s="484">
        <v>3138</v>
      </c>
      <c r="P251" s="484">
        <v>1581</v>
      </c>
      <c r="Q251" s="576">
        <v>1557</v>
      </c>
      <c r="R251" s="262">
        <v>858</v>
      </c>
      <c r="S251" s="484">
        <v>3133</v>
      </c>
      <c r="T251" s="484">
        <v>1572</v>
      </c>
      <c r="U251" s="485">
        <v>1561</v>
      </c>
    </row>
    <row r="252" spans="1:21" ht="17.100000000000001" customHeight="1" x14ac:dyDescent="0.15">
      <c r="A252" s="486" t="s">
        <v>79</v>
      </c>
      <c r="B252" s="577">
        <v>828</v>
      </c>
      <c r="C252" s="574">
        <f t="shared" si="12"/>
        <v>2918</v>
      </c>
      <c r="D252" s="574">
        <v>1454</v>
      </c>
      <c r="E252" s="575">
        <v>1464</v>
      </c>
      <c r="F252" s="264">
        <v>834</v>
      </c>
      <c r="G252" s="484">
        <v>2867</v>
      </c>
      <c r="H252" s="484">
        <v>1432</v>
      </c>
      <c r="I252" s="576">
        <v>1435</v>
      </c>
      <c r="J252" s="262">
        <v>839</v>
      </c>
      <c r="K252" s="484">
        <v>2864</v>
      </c>
      <c r="L252" s="484">
        <v>1428</v>
      </c>
      <c r="M252" s="485">
        <v>1436</v>
      </c>
      <c r="N252" s="264">
        <v>885</v>
      </c>
      <c r="O252" s="484">
        <v>2880</v>
      </c>
      <c r="P252" s="484">
        <v>1424</v>
      </c>
      <c r="Q252" s="576">
        <v>1456</v>
      </c>
      <c r="R252" s="262">
        <v>895</v>
      </c>
      <c r="S252" s="484">
        <v>2865</v>
      </c>
      <c r="T252" s="484">
        <v>1434</v>
      </c>
      <c r="U252" s="485">
        <v>1431</v>
      </c>
    </row>
    <row r="253" spans="1:21" ht="17.100000000000001" customHeight="1" x14ac:dyDescent="0.15">
      <c r="A253" s="486" t="s">
        <v>108</v>
      </c>
      <c r="B253" s="577">
        <v>1807</v>
      </c>
      <c r="C253" s="574">
        <f t="shared" si="12"/>
        <v>5643</v>
      </c>
      <c r="D253" s="574">
        <v>2813</v>
      </c>
      <c r="E253" s="575">
        <v>2830</v>
      </c>
      <c r="F253" s="561">
        <v>1848</v>
      </c>
      <c r="G253" s="484">
        <v>5685</v>
      </c>
      <c r="H253" s="484">
        <v>2823</v>
      </c>
      <c r="I253" s="576">
        <v>2862</v>
      </c>
      <c r="J253" s="518">
        <v>1892</v>
      </c>
      <c r="K253" s="484">
        <v>5722</v>
      </c>
      <c r="L253" s="484">
        <v>2839</v>
      </c>
      <c r="M253" s="485">
        <v>2883</v>
      </c>
      <c r="N253" s="561">
        <v>1936</v>
      </c>
      <c r="O253" s="484">
        <v>5767</v>
      </c>
      <c r="P253" s="484">
        <v>2849</v>
      </c>
      <c r="Q253" s="576">
        <v>2918</v>
      </c>
      <c r="R253" s="518">
        <v>1998</v>
      </c>
      <c r="S253" s="484">
        <v>5846</v>
      </c>
      <c r="T253" s="484">
        <v>2903</v>
      </c>
      <c r="U253" s="485">
        <v>2943</v>
      </c>
    </row>
    <row r="254" spans="1:21" ht="17.100000000000001" customHeight="1" x14ac:dyDescent="0.15">
      <c r="A254" s="486" t="s">
        <v>148</v>
      </c>
      <c r="B254" s="577">
        <v>1236</v>
      </c>
      <c r="C254" s="574">
        <f t="shared" si="12"/>
        <v>4055</v>
      </c>
      <c r="D254" s="574">
        <v>2015</v>
      </c>
      <c r="E254" s="575">
        <v>2040</v>
      </c>
      <c r="F254" s="264">
        <v>1331</v>
      </c>
      <c r="G254" s="484">
        <v>4298</v>
      </c>
      <c r="H254" s="484">
        <v>2141</v>
      </c>
      <c r="I254" s="576">
        <v>2157</v>
      </c>
      <c r="J254" s="262">
        <v>1446</v>
      </c>
      <c r="K254" s="484">
        <v>4583</v>
      </c>
      <c r="L254" s="484">
        <v>2295</v>
      </c>
      <c r="M254" s="485">
        <v>2288</v>
      </c>
      <c r="N254" s="264">
        <v>1525</v>
      </c>
      <c r="O254" s="484">
        <v>4837</v>
      </c>
      <c r="P254" s="484">
        <v>2437</v>
      </c>
      <c r="Q254" s="576">
        <v>2400</v>
      </c>
      <c r="R254" s="262">
        <v>1621</v>
      </c>
      <c r="S254" s="484">
        <v>5100</v>
      </c>
      <c r="T254" s="484">
        <v>2565</v>
      </c>
      <c r="U254" s="485">
        <v>2535</v>
      </c>
    </row>
    <row r="255" spans="1:21" ht="17.100000000000001" customHeight="1" x14ac:dyDescent="0.15">
      <c r="A255" s="562" t="s">
        <v>149</v>
      </c>
      <c r="B255" s="527">
        <v>808</v>
      </c>
      <c r="C255" s="528">
        <v>2433</v>
      </c>
      <c r="D255" s="528">
        <v>1241</v>
      </c>
      <c r="E255" s="529">
        <v>1192</v>
      </c>
      <c r="F255" s="563">
        <v>802</v>
      </c>
      <c r="G255" s="524">
        <v>2351</v>
      </c>
      <c r="H255" s="524">
        <v>1190</v>
      </c>
      <c r="I255" s="578">
        <v>1161</v>
      </c>
      <c r="J255" s="523">
        <v>811</v>
      </c>
      <c r="K255" s="524">
        <v>2369</v>
      </c>
      <c r="L255" s="524">
        <v>1191</v>
      </c>
      <c r="M255" s="525">
        <v>1178</v>
      </c>
      <c r="N255" s="563">
        <v>820</v>
      </c>
      <c r="O255" s="524">
        <v>2365</v>
      </c>
      <c r="P255" s="524">
        <v>1184</v>
      </c>
      <c r="Q255" s="578">
        <v>1181</v>
      </c>
      <c r="R255" s="523">
        <v>817</v>
      </c>
      <c r="S255" s="524">
        <v>2342</v>
      </c>
      <c r="T255" s="524">
        <v>1167</v>
      </c>
      <c r="U255" s="525">
        <v>1175</v>
      </c>
    </row>
    <row r="256" spans="1:21" ht="17.100000000000001" customHeight="1" x14ac:dyDescent="0.15">
      <c r="A256" s="486" t="s">
        <v>150</v>
      </c>
      <c r="B256" s="527">
        <v>823</v>
      </c>
      <c r="C256" s="528">
        <v>2493</v>
      </c>
      <c r="D256" s="528">
        <v>1267</v>
      </c>
      <c r="E256" s="529">
        <v>1226</v>
      </c>
      <c r="F256" s="564">
        <v>850</v>
      </c>
      <c r="G256" s="524">
        <v>2532</v>
      </c>
      <c r="H256" s="524">
        <v>1285</v>
      </c>
      <c r="I256" s="578">
        <v>1247</v>
      </c>
      <c r="J256" s="526">
        <v>864</v>
      </c>
      <c r="K256" s="524">
        <v>2529</v>
      </c>
      <c r="L256" s="524">
        <v>1305</v>
      </c>
      <c r="M256" s="525">
        <v>1224</v>
      </c>
      <c r="N256" s="564">
        <v>883</v>
      </c>
      <c r="O256" s="524">
        <v>2574</v>
      </c>
      <c r="P256" s="524">
        <v>1321</v>
      </c>
      <c r="Q256" s="578">
        <v>1253</v>
      </c>
      <c r="R256" s="526">
        <v>890</v>
      </c>
      <c r="S256" s="524">
        <v>2565</v>
      </c>
      <c r="T256" s="524">
        <v>1317</v>
      </c>
      <c r="U256" s="525">
        <v>1248</v>
      </c>
    </row>
    <row r="257" spans="1:21" ht="17.100000000000001" customHeight="1" x14ac:dyDescent="0.15">
      <c r="A257" s="486" t="s">
        <v>151</v>
      </c>
      <c r="B257" s="527">
        <v>681</v>
      </c>
      <c r="C257" s="528">
        <v>1950</v>
      </c>
      <c r="D257" s="528">
        <v>989</v>
      </c>
      <c r="E257" s="529">
        <v>961</v>
      </c>
      <c r="F257" s="564">
        <v>709</v>
      </c>
      <c r="G257" s="524">
        <v>1974</v>
      </c>
      <c r="H257" s="524">
        <v>1003</v>
      </c>
      <c r="I257" s="578">
        <v>971</v>
      </c>
      <c r="J257" s="526">
        <v>711</v>
      </c>
      <c r="K257" s="524">
        <v>1997</v>
      </c>
      <c r="L257" s="524">
        <v>1031</v>
      </c>
      <c r="M257" s="525">
        <v>966</v>
      </c>
      <c r="N257" s="564">
        <v>711</v>
      </c>
      <c r="O257" s="524">
        <v>1973</v>
      </c>
      <c r="P257" s="524">
        <v>1025</v>
      </c>
      <c r="Q257" s="578">
        <v>948</v>
      </c>
      <c r="R257" s="526">
        <v>712</v>
      </c>
      <c r="S257" s="524">
        <v>1955</v>
      </c>
      <c r="T257" s="524">
        <v>1016</v>
      </c>
      <c r="U257" s="525">
        <v>939</v>
      </c>
    </row>
    <row r="258" spans="1:21" ht="17.100000000000001" customHeight="1" x14ac:dyDescent="0.15">
      <c r="A258" s="486" t="s">
        <v>152</v>
      </c>
      <c r="B258" s="527">
        <v>161</v>
      </c>
      <c r="C258" s="528">
        <v>631</v>
      </c>
      <c r="D258" s="528">
        <v>312</v>
      </c>
      <c r="E258" s="529">
        <v>319</v>
      </c>
      <c r="F258" s="564">
        <v>166</v>
      </c>
      <c r="G258" s="524">
        <v>636</v>
      </c>
      <c r="H258" s="524">
        <v>319</v>
      </c>
      <c r="I258" s="578">
        <v>317</v>
      </c>
      <c r="J258" s="526">
        <v>180</v>
      </c>
      <c r="K258" s="524">
        <v>636</v>
      </c>
      <c r="L258" s="524">
        <v>327</v>
      </c>
      <c r="M258" s="525">
        <v>309</v>
      </c>
      <c r="N258" s="564">
        <v>182</v>
      </c>
      <c r="O258" s="524">
        <v>641</v>
      </c>
      <c r="P258" s="524">
        <v>322</v>
      </c>
      <c r="Q258" s="578">
        <v>319</v>
      </c>
      <c r="R258" s="526">
        <v>193</v>
      </c>
      <c r="S258" s="524">
        <v>667</v>
      </c>
      <c r="T258" s="524">
        <v>334</v>
      </c>
      <c r="U258" s="525">
        <v>333</v>
      </c>
    </row>
    <row r="259" spans="1:21" ht="17.100000000000001" customHeight="1" x14ac:dyDescent="0.15">
      <c r="A259" s="565" t="s">
        <v>153</v>
      </c>
      <c r="B259" s="527">
        <v>50</v>
      </c>
      <c r="C259" s="528">
        <v>174</v>
      </c>
      <c r="D259" s="528">
        <v>91</v>
      </c>
      <c r="E259" s="529">
        <v>83</v>
      </c>
      <c r="F259" s="564">
        <v>46</v>
      </c>
      <c r="G259" s="524">
        <v>167</v>
      </c>
      <c r="H259" s="524">
        <v>87</v>
      </c>
      <c r="I259" s="578">
        <v>80</v>
      </c>
      <c r="J259" s="526">
        <v>46</v>
      </c>
      <c r="K259" s="524">
        <v>164</v>
      </c>
      <c r="L259" s="524">
        <v>85</v>
      </c>
      <c r="M259" s="525">
        <v>79</v>
      </c>
      <c r="N259" s="564">
        <v>43</v>
      </c>
      <c r="O259" s="524">
        <v>146</v>
      </c>
      <c r="P259" s="524">
        <v>76</v>
      </c>
      <c r="Q259" s="578">
        <v>70</v>
      </c>
      <c r="R259" s="526">
        <v>26</v>
      </c>
      <c r="S259" s="524">
        <v>92</v>
      </c>
      <c r="T259" s="524">
        <v>53</v>
      </c>
      <c r="U259" s="525">
        <v>39</v>
      </c>
    </row>
    <row r="260" spans="1:21" ht="17.100000000000001" customHeight="1" x14ac:dyDescent="0.15">
      <c r="A260" s="486" t="s">
        <v>154</v>
      </c>
      <c r="B260" s="527">
        <v>211</v>
      </c>
      <c r="C260" s="528">
        <v>690</v>
      </c>
      <c r="D260" s="528">
        <v>331</v>
      </c>
      <c r="E260" s="529">
        <v>359</v>
      </c>
      <c r="F260" s="564">
        <v>213</v>
      </c>
      <c r="G260" s="524">
        <v>686</v>
      </c>
      <c r="H260" s="524">
        <v>334</v>
      </c>
      <c r="I260" s="578">
        <v>352</v>
      </c>
      <c r="J260" s="526">
        <v>210</v>
      </c>
      <c r="K260" s="524">
        <v>688</v>
      </c>
      <c r="L260" s="524">
        <v>331</v>
      </c>
      <c r="M260" s="525">
        <v>357</v>
      </c>
      <c r="N260" s="564">
        <v>214</v>
      </c>
      <c r="O260" s="524">
        <v>687</v>
      </c>
      <c r="P260" s="524">
        <v>331</v>
      </c>
      <c r="Q260" s="578">
        <v>356</v>
      </c>
      <c r="R260" s="526">
        <v>215</v>
      </c>
      <c r="S260" s="524">
        <v>693</v>
      </c>
      <c r="T260" s="524">
        <v>336</v>
      </c>
      <c r="U260" s="525">
        <v>357</v>
      </c>
    </row>
    <row r="261" spans="1:21" ht="17.100000000000001" customHeight="1" x14ac:dyDescent="0.15">
      <c r="A261" s="486" t="s">
        <v>60</v>
      </c>
      <c r="B261" s="527">
        <v>276</v>
      </c>
      <c r="C261" s="528">
        <v>754</v>
      </c>
      <c r="D261" s="528">
        <v>394</v>
      </c>
      <c r="E261" s="529">
        <v>360</v>
      </c>
      <c r="F261" s="564">
        <v>281</v>
      </c>
      <c r="G261" s="524">
        <v>761</v>
      </c>
      <c r="H261" s="524">
        <v>402</v>
      </c>
      <c r="I261" s="578">
        <v>359</v>
      </c>
      <c r="J261" s="526">
        <v>274</v>
      </c>
      <c r="K261" s="524">
        <v>742</v>
      </c>
      <c r="L261" s="524">
        <v>394</v>
      </c>
      <c r="M261" s="525">
        <v>348</v>
      </c>
      <c r="N261" s="564">
        <v>285</v>
      </c>
      <c r="O261" s="524">
        <v>755</v>
      </c>
      <c r="P261" s="524">
        <v>398</v>
      </c>
      <c r="Q261" s="578">
        <v>357</v>
      </c>
      <c r="R261" s="526">
        <v>280</v>
      </c>
      <c r="S261" s="524">
        <v>746</v>
      </c>
      <c r="T261" s="524">
        <v>386</v>
      </c>
      <c r="U261" s="525">
        <v>360</v>
      </c>
    </row>
    <row r="262" spans="1:21" ht="17.100000000000001" customHeight="1" x14ac:dyDescent="0.15">
      <c r="A262" s="486" t="s">
        <v>216</v>
      </c>
      <c r="B262" s="527">
        <v>183</v>
      </c>
      <c r="C262" s="528">
        <v>702</v>
      </c>
      <c r="D262" s="528">
        <v>357</v>
      </c>
      <c r="E262" s="529">
        <v>345</v>
      </c>
      <c r="F262" s="569">
        <v>184</v>
      </c>
      <c r="G262" s="524">
        <v>693</v>
      </c>
      <c r="H262" s="528">
        <v>354</v>
      </c>
      <c r="I262" s="579">
        <v>339</v>
      </c>
      <c r="J262" s="527">
        <v>184</v>
      </c>
      <c r="K262" s="524">
        <v>674</v>
      </c>
      <c r="L262" s="528">
        <v>349</v>
      </c>
      <c r="M262" s="529">
        <v>325</v>
      </c>
      <c r="N262" s="569">
        <v>194</v>
      </c>
      <c r="O262" s="524">
        <v>691</v>
      </c>
      <c r="P262" s="528">
        <v>357</v>
      </c>
      <c r="Q262" s="579">
        <v>334</v>
      </c>
      <c r="R262" s="527">
        <v>207</v>
      </c>
      <c r="S262" s="524">
        <v>729</v>
      </c>
      <c r="T262" s="528">
        <v>378</v>
      </c>
      <c r="U262" s="529">
        <v>351</v>
      </c>
    </row>
    <row r="263" spans="1:21" ht="17.100000000000001" customHeight="1" x14ac:dyDescent="0.15">
      <c r="A263" s="486" t="s">
        <v>156</v>
      </c>
      <c r="B263" s="527">
        <v>34</v>
      </c>
      <c r="C263" s="528">
        <v>133</v>
      </c>
      <c r="D263" s="528">
        <v>61</v>
      </c>
      <c r="E263" s="529">
        <v>72</v>
      </c>
      <c r="F263" s="564">
        <v>33</v>
      </c>
      <c r="G263" s="524">
        <v>133</v>
      </c>
      <c r="H263" s="524">
        <v>64</v>
      </c>
      <c r="I263" s="578">
        <v>69</v>
      </c>
      <c r="J263" s="526">
        <v>34</v>
      </c>
      <c r="K263" s="524">
        <v>131</v>
      </c>
      <c r="L263" s="524">
        <v>61</v>
      </c>
      <c r="M263" s="525">
        <v>70</v>
      </c>
      <c r="N263" s="564">
        <v>34</v>
      </c>
      <c r="O263" s="524">
        <v>134</v>
      </c>
      <c r="P263" s="524">
        <v>64</v>
      </c>
      <c r="Q263" s="578">
        <v>70</v>
      </c>
      <c r="R263" s="526">
        <v>37</v>
      </c>
      <c r="S263" s="524">
        <v>131</v>
      </c>
      <c r="T263" s="524">
        <v>64</v>
      </c>
      <c r="U263" s="525">
        <v>67</v>
      </c>
    </row>
    <row r="264" spans="1:21" ht="17.100000000000001" customHeight="1" x14ac:dyDescent="0.15">
      <c r="A264" s="486" t="s">
        <v>157</v>
      </c>
      <c r="B264" s="527">
        <v>201</v>
      </c>
      <c r="C264" s="528">
        <v>579</v>
      </c>
      <c r="D264" s="528">
        <v>290</v>
      </c>
      <c r="E264" s="529">
        <v>289</v>
      </c>
      <c r="F264" s="564">
        <v>205</v>
      </c>
      <c r="G264" s="524">
        <v>586</v>
      </c>
      <c r="H264" s="524">
        <v>292</v>
      </c>
      <c r="I264" s="578">
        <v>294</v>
      </c>
      <c r="J264" s="526">
        <v>209</v>
      </c>
      <c r="K264" s="524">
        <v>586</v>
      </c>
      <c r="L264" s="524">
        <v>295</v>
      </c>
      <c r="M264" s="525">
        <v>291</v>
      </c>
      <c r="N264" s="564">
        <v>204</v>
      </c>
      <c r="O264" s="524">
        <v>571</v>
      </c>
      <c r="P264" s="524">
        <v>286</v>
      </c>
      <c r="Q264" s="578">
        <v>285</v>
      </c>
      <c r="R264" s="526">
        <v>209</v>
      </c>
      <c r="S264" s="524">
        <v>563</v>
      </c>
      <c r="T264" s="524">
        <v>283</v>
      </c>
      <c r="U264" s="525">
        <v>280</v>
      </c>
    </row>
    <row r="265" spans="1:21" ht="17.100000000000001" customHeight="1" x14ac:dyDescent="0.15">
      <c r="A265" s="486" t="s">
        <v>158</v>
      </c>
      <c r="B265" s="527">
        <v>83</v>
      </c>
      <c r="C265" s="528">
        <v>286</v>
      </c>
      <c r="D265" s="528">
        <v>141</v>
      </c>
      <c r="E265" s="529">
        <v>145</v>
      </c>
      <c r="F265" s="564">
        <v>71</v>
      </c>
      <c r="G265" s="524">
        <v>251</v>
      </c>
      <c r="H265" s="524">
        <v>119</v>
      </c>
      <c r="I265" s="578">
        <v>132</v>
      </c>
      <c r="J265" s="526">
        <v>105</v>
      </c>
      <c r="K265" s="524">
        <v>278</v>
      </c>
      <c r="L265" s="524">
        <v>149</v>
      </c>
      <c r="M265" s="525">
        <v>129</v>
      </c>
      <c r="N265" s="564">
        <v>103</v>
      </c>
      <c r="O265" s="524">
        <v>278</v>
      </c>
      <c r="P265" s="524">
        <v>143</v>
      </c>
      <c r="Q265" s="578">
        <v>135</v>
      </c>
      <c r="R265" s="526">
        <v>108</v>
      </c>
      <c r="S265" s="524">
        <v>275</v>
      </c>
      <c r="T265" s="524">
        <v>145</v>
      </c>
      <c r="U265" s="525">
        <v>130</v>
      </c>
    </row>
    <row r="266" spans="1:21" ht="17.100000000000001" customHeight="1" x14ac:dyDescent="0.15">
      <c r="A266" s="486" t="s">
        <v>159</v>
      </c>
      <c r="B266" s="527">
        <v>119</v>
      </c>
      <c r="C266" s="528">
        <v>411</v>
      </c>
      <c r="D266" s="528">
        <v>208</v>
      </c>
      <c r="E266" s="529">
        <v>203</v>
      </c>
      <c r="F266" s="564">
        <v>117</v>
      </c>
      <c r="G266" s="524">
        <v>389</v>
      </c>
      <c r="H266" s="524">
        <v>194</v>
      </c>
      <c r="I266" s="578">
        <v>195</v>
      </c>
      <c r="J266" s="526">
        <v>125</v>
      </c>
      <c r="K266" s="524">
        <v>400</v>
      </c>
      <c r="L266" s="524">
        <v>202</v>
      </c>
      <c r="M266" s="525">
        <v>198</v>
      </c>
      <c r="N266" s="564">
        <v>132</v>
      </c>
      <c r="O266" s="524">
        <v>410</v>
      </c>
      <c r="P266" s="524">
        <v>203</v>
      </c>
      <c r="Q266" s="578">
        <v>207</v>
      </c>
      <c r="R266" s="526">
        <v>131</v>
      </c>
      <c r="S266" s="524">
        <v>405</v>
      </c>
      <c r="T266" s="524">
        <v>200</v>
      </c>
      <c r="U266" s="525">
        <v>205</v>
      </c>
    </row>
    <row r="267" spans="1:21" ht="17.100000000000001" customHeight="1" x14ac:dyDescent="0.15">
      <c r="A267" s="486" t="s">
        <v>160</v>
      </c>
      <c r="B267" s="527">
        <v>52</v>
      </c>
      <c r="C267" s="528">
        <v>225</v>
      </c>
      <c r="D267" s="528">
        <v>114</v>
      </c>
      <c r="E267" s="529">
        <v>111</v>
      </c>
      <c r="F267" s="564">
        <v>54</v>
      </c>
      <c r="G267" s="524">
        <v>225</v>
      </c>
      <c r="H267" s="524">
        <v>117</v>
      </c>
      <c r="I267" s="578">
        <v>108</v>
      </c>
      <c r="J267" s="526">
        <v>61</v>
      </c>
      <c r="K267" s="524">
        <v>246</v>
      </c>
      <c r="L267" s="524">
        <v>127</v>
      </c>
      <c r="M267" s="525">
        <v>119</v>
      </c>
      <c r="N267" s="564">
        <v>60</v>
      </c>
      <c r="O267" s="524">
        <v>241</v>
      </c>
      <c r="P267" s="524">
        <v>121</v>
      </c>
      <c r="Q267" s="578">
        <v>120</v>
      </c>
      <c r="R267" s="526">
        <v>61</v>
      </c>
      <c r="S267" s="524">
        <v>231</v>
      </c>
      <c r="T267" s="524">
        <v>120</v>
      </c>
      <c r="U267" s="525">
        <v>111</v>
      </c>
    </row>
    <row r="268" spans="1:21" ht="17.100000000000001" customHeight="1" x14ac:dyDescent="0.15">
      <c r="A268" s="486" t="s">
        <v>161</v>
      </c>
      <c r="B268" s="527">
        <v>137</v>
      </c>
      <c r="C268" s="528">
        <v>491</v>
      </c>
      <c r="D268" s="528">
        <v>261</v>
      </c>
      <c r="E268" s="529">
        <v>230</v>
      </c>
      <c r="F268" s="564">
        <v>139</v>
      </c>
      <c r="G268" s="524">
        <v>496</v>
      </c>
      <c r="H268" s="524">
        <v>260</v>
      </c>
      <c r="I268" s="578">
        <v>236</v>
      </c>
      <c r="J268" s="526">
        <v>144</v>
      </c>
      <c r="K268" s="524">
        <v>492</v>
      </c>
      <c r="L268" s="524">
        <v>256</v>
      </c>
      <c r="M268" s="525">
        <v>236</v>
      </c>
      <c r="N268" s="564">
        <v>145</v>
      </c>
      <c r="O268" s="524">
        <v>499</v>
      </c>
      <c r="P268" s="524">
        <v>261</v>
      </c>
      <c r="Q268" s="578">
        <v>238</v>
      </c>
      <c r="R268" s="526">
        <v>150</v>
      </c>
      <c r="S268" s="524">
        <v>511</v>
      </c>
      <c r="T268" s="524">
        <v>267</v>
      </c>
      <c r="U268" s="525">
        <v>244</v>
      </c>
    </row>
    <row r="269" spans="1:21" ht="17.100000000000001" customHeight="1" x14ac:dyDescent="0.15">
      <c r="A269" s="486" t="s">
        <v>162</v>
      </c>
      <c r="B269" s="527">
        <v>79</v>
      </c>
      <c r="C269" s="528">
        <v>263</v>
      </c>
      <c r="D269" s="528">
        <v>134</v>
      </c>
      <c r="E269" s="529">
        <v>129</v>
      </c>
      <c r="F269" s="569">
        <v>79</v>
      </c>
      <c r="G269" s="524">
        <v>260</v>
      </c>
      <c r="H269" s="528">
        <v>134</v>
      </c>
      <c r="I269" s="579">
        <v>126</v>
      </c>
      <c r="J269" s="527">
        <v>81</v>
      </c>
      <c r="K269" s="524">
        <v>260</v>
      </c>
      <c r="L269" s="528">
        <v>134</v>
      </c>
      <c r="M269" s="529">
        <v>126</v>
      </c>
      <c r="N269" s="569">
        <v>81</v>
      </c>
      <c r="O269" s="524">
        <v>261</v>
      </c>
      <c r="P269" s="528">
        <v>137</v>
      </c>
      <c r="Q269" s="579">
        <v>124</v>
      </c>
      <c r="R269" s="527">
        <v>80</v>
      </c>
      <c r="S269" s="524">
        <v>261</v>
      </c>
      <c r="T269" s="528">
        <v>133</v>
      </c>
      <c r="U269" s="529">
        <v>128</v>
      </c>
    </row>
    <row r="270" spans="1:21" ht="17.100000000000001" customHeight="1" x14ac:dyDescent="0.15">
      <c r="A270" s="486" t="s">
        <v>163</v>
      </c>
      <c r="B270" s="527">
        <v>41</v>
      </c>
      <c r="C270" s="528">
        <v>166</v>
      </c>
      <c r="D270" s="528">
        <v>77</v>
      </c>
      <c r="E270" s="529">
        <v>89</v>
      </c>
      <c r="F270" s="569">
        <v>41</v>
      </c>
      <c r="G270" s="524">
        <v>171</v>
      </c>
      <c r="H270" s="524">
        <v>81</v>
      </c>
      <c r="I270" s="578">
        <v>90</v>
      </c>
      <c r="J270" s="527">
        <v>41</v>
      </c>
      <c r="K270" s="524">
        <v>166</v>
      </c>
      <c r="L270" s="524">
        <v>79</v>
      </c>
      <c r="M270" s="525">
        <v>87</v>
      </c>
      <c r="N270" s="569">
        <v>42</v>
      </c>
      <c r="O270" s="524">
        <v>163</v>
      </c>
      <c r="P270" s="524">
        <v>77</v>
      </c>
      <c r="Q270" s="578">
        <v>86</v>
      </c>
      <c r="R270" s="527">
        <v>42</v>
      </c>
      <c r="S270" s="524">
        <v>159</v>
      </c>
      <c r="T270" s="524">
        <v>75</v>
      </c>
      <c r="U270" s="525">
        <v>84</v>
      </c>
    </row>
    <row r="271" spans="1:21" ht="17.100000000000001" customHeight="1" x14ac:dyDescent="0.15">
      <c r="A271" s="486" t="s">
        <v>164</v>
      </c>
      <c r="B271" s="527">
        <v>40</v>
      </c>
      <c r="C271" s="528">
        <v>149</v>
      </c>
      <c r="D271" s="528">
        <v>76</v>
      </c>
      <c r="E271" s="529">
        <v>73</v>
      </c>
      <c r="F271" s="569">
        <v>50</v>
      </c>
      <c r="G271" s="524">
        <v>178</v>
      </c>
      <c r="H271" s="524">
        <v>94</v>
      </c>
      <c r="I271" s="578">
        <v>84</v>
      </c>
      <c r="J271" s="527">
        <v>49</v>
      </c>
      <c r="K271" s="524">
        <v>174</v>
      </c>
      <c r="L271" s="524">
        <v>93</v>
      </c>
      <c r="M271" s="525">
        <v>81</v>
      </c>
      <c r="N271" s="569">
        <v>48</v>
      </c>
      <c r="O271" s="524">
        <v>173</v>
      </c>
      <c r="P271" s="524">
        <v>91</v>
      </c>
      <c r="Q271" s="578">
        <v>82</v>
      </c>
      <c r="R271" s="527">
        <v>48</v>
      </c>
      <c r="S271" s="524">
        <v>173</v>
      </c>
      <c r="T271" s="524">
        <v>91</v>
      </c>
      <c r="U271" s="525">
        <v>82</v>
      </c>
    </row>
    <row r="272" spans="1:21" ht="17.100000000000001" customHeight="1" x14ac:dyDescent="0.15">
      <c r="A272" s="486" t="s">
        <v>165</v>
      </c>
      <c r="B272" s="527">
        <v>89</v>
      </c>
      <c r="C272" s="528">
        <v>331</v>
      </c>
      <c r="D272" s="528">
        <v>171</v>
      </c>
      <c r="E272" s="529">
        <v>160</v>
      </c>
      <c r="F272" s="564">
        <v>105</v>
      </c>
      <c r="G272" s="524">
        <v>388</v>
      </c>
      <c r="H272" s="524">
        <v>198</v>
      </c>
      <c r="I272" s="578">
        <v>190</v>
      </c>
      <c r="J272" s="526">
        <v>118</v>
      </c>
      <c r="K272" s="524">
        <v>420</v>
      </c>
      <c r="L272" s="524">
        <v>214</v>
      </c>
      <c r="M272" s="525">
        <v>206</v>
      </c>
      <c r="N272" s="564">
        <v>135</v>
      </c>
      <c r="O272" s="524">
        <v>466</v>
      </c>
      <c r="P272" s="524">
        <v>238</v>
      </c>
      <c r="Q272" s="578">
        <v>228</v>
      </c>
      <c r="R272" s="526">
        <v>138</v>
      </c>
      <c r="S272" s="524">
        <v>482</v>
      </c>
      <c r="T272" s="524">
        <v>246</v>
      </c>
      <c r="U272" s="525">
        <v>236</v>
      </c>
    </row>
    <row r="273" spans="1:21" ht="17.100000000000001" customHeight="1" x14ac:dyDescent="0.15">
      <c r="A273" s="486" t="s">
        <v>166</v>
      </c>
      <c r="B273" s="527">
        <v>283</v>
      </c>
      <c r="C273" s="528">
        <v>1006</v>
      </c>
      <c r="D273" s="528">
        <v>479</v>
      </c>
      <c r="E273" s="529">
        <v>527</v>
      </c>
      <c r="F273" s="564">
        <v>284</v>
      </c>
      <c r="G273" s="524">
        <v>986</v>
      </c>
      <c r="H273" s="524">
        <v>468</v>
      </c>
      <c r="I273" s="578">
        <v>518</v>
      </c>
      <c r="J273" s="526">
        <v>287</v>
      </c>
      <c r="K273" s="524">
        <v>988</v>
      </c>
      <c r="L273" s="524">
        <v>474</v>
      </c>
      <c r="M273" s="525">
        <v>514</v>
      </c>
      <c r="N273" s="564">
        <v>296</v>
      </c>
      <c r="O273" s="524">
        <v>995</v>
      </c>
      <c r="P273" s="524">
        <v>475</v>
      </c>
      <c r="Q273" s="578">
        <v>520</v>
      </c>
      <c r="R273" s="526">
        <v>302</v>
      </c>
      <c r="S273" s="524">
        <v>1007</v>
      </c>
      <c r="T273" s="524">
        <v>481</v>
      </c>
      <c r="U273" s="525">
        <v>526</v>
      </c>
    </row>
    <row r="274" spans="1:21" ht="17.100000000000001" customHeight="1" x14ac:dyDescent="0.15">
      <c r="A274" s="486" t="s">
        <v>167</v>
      </c>
      <c r="B274" s="527">
        <v>287</v>
      </c>
      <c r="C274" s="528">
        <v>1041</v>
      </c>
      <c r="D274" s="528">
        <v>531</v>
      </c>
      <c r="E274" s="529">
        <v>510</v>
      </c>
      <c r="F274" s="564">
        <v>295</v>
      </c>
      <c r="G274" s="524">
        <v>1032</v>
      </c>
      <c r="H274" s="524">
        <v>525</v>
      </c>
      <c r="I274" s="578">
        <v>507</v>
      </c>
      <c r="J274" s="526">
        <v>301</v>
      </c>
      <c r="K274" s="524">
        <v>1036</v>
      </c>
      <c r="L274" s="524">
        <v>527</v>
      </c>
      <c r="M274" s="525">
        <v>509</v>
      </c>
      <c r="N274" s="564">
        <v>301</v>
      </c>
      <c r="O274" s="524">
        <v>1033</v>
      </c>
      <c r="P274" s="524">
        <v>524</v>
      </c>
      <c r="Q274" s="578">
        <v>509</v>
      </c>
      <c r="R274" s="526">
        <v>296</v>
      </c>
      <c r="S274" s="524">
        <v>1013</v>
      </c>
      <c r="T274" s="524">
        <v>517</v>
      </c>
      <c r="U274" s="525">
        <v>496</v>
      </c>
    </row>
    <row r="275" spans="1:21" ht="17.100000000000001" customHeight="1" x14ac:dyDescent="0.15">
      <c r="A275" s="486" t="s">
        <v>168</v>
      </c>
      <c r="B275" s="527">
        <v>31</v>
      </c>
      <c r="C275" s="528">
        <v>140</v>
      </c>
      <c r="D275" s="528">
        <v>67</v>
      </c>
      <c r="E275" s="529">
        <v>73</v>
      </c>
      <c r="F275" s="564">
        <v>32</v>
      </c>
      <c r="G275" s="524">
        <v>139</v>
      </c>
      <c r="H275" s="524">
        <v>67</v>
      </c>
      <c r="I275" s="578">
        <v>72</v>
      </c>
      <c r="J275" s="526">
        <v>32</v>
      </c>
      <c r="K275" s="524">
        <v>139</v>
      </c>
      <c r="L275" s="524">
        <v>69</v>
      </c>
      <c r="M275" s="525">
        <v>70</v>
      </c>
      <c r="N275" s="564">
        <v>32</v>
      </c>
      <c r="O275" s="524">
        <v>138</v>
      </c>
      <c r="P275" s="524">
        <v>64</v>
      </c>
      <c r="Q275" s="578">
        <v>74</v>
      </c>
      <c r="R275" s="526">
        <v>31</v>
      </c>
      <c r="S275" s="524">
        <v>134</v>
      </c>
      <c r="T275" s="524">
        <v>64</v>
      </c>
      <c r="U275" s="525">
        <v>70</v>
      </c>
    </row>
    <row r="276" spans="1:21" ht="17.100000000000001" customHeight="1" x14ac:dyDescent="0.15">
      <c r="A276" s="486" t="s">
        <v>169</v>
      </c>
      <c r="B276" s="527">
        <v>129</v>
      </c>
      <c r="C276" s="528">
        <v>442</v>
      </c>
      <c r="D276" s="528">
        <v>216</v>
      </c>
      <c r="E276" s="529">
        <v>226</v>
      </c>
      <c r="F276" s="564">
        <v>130</v>
      </c>
      <c r="G276" s="524">
        <v>432</v>
      </c>
      <c r="H276" s="524">
        <v>213</v>
      </c>
      <c r="I276" s="578">
        <v>219</v>
      </c>
      <c r="J276" s="526">
        <v>132</v>
      </c>
      <c r="K276" s="524">
        <v>435</v>
      </c>
      <c r="L276" s="524">
        <v>215</v>
      </c>
      <c r="M276" s="525">
        <v>220</v>
      </c>
      <c r="N276" s="564">
        <v>133</v>
      </c>
      <c r="O276" s="524">
        <v>438</v>
      </c>
      <c r="P276" s="524">
        <v>217</v>
      </c>
      <c r="Q276" s="578">
        <v>221</v>
      </c>
      <c r="R276" s="526">
        <v>129</v>
      </c>
      <c r="S276" s="524">
        <v>433</v>
      </c>
      <c r="T276" s="524">
        <v>216</v>
      </c>
      <c r="U276" s="525">
        <v>217</v>
      </c>
    </row>
    <row r="277" spans="1:21" ht="17.100000000000001" customHeight="1" x14ac:dyDescent="0.15">
      <c r="A277" s="486" t="s">
        <v>170</v>
      </c>
      <c r="B277" s="527">
        <v>165</v>
      </c>
      <c r="C277" s="528">
        <v>639</v>
      </c>
      <c r="D277" s="528">
        <v>320</v>
      </c>
      <c r="E277" s="529">
        <v>319</v>
      </c>
      <c r="F277" s="564">
        <v>164</v>
      </c>
      <c r="G277" s="524">
        <v>625</v>
      </c>
      <c r="H277" s="524">
        <v>311</v>
      </c>
      <c r="I277" s="578">
        <v>314</v>
      </c>
      <c r="J277" s="526">
        <v>167</v>
      </c>
      <c r="K277" s="524">
        <v>617</v>
      </c>
      <c r="L277" s="524">
        <v>311</v>
      </c>
      <c r="M277" s="525">
        <v>306</v>
      </c>
      <c r="N277" s="564">
        <v>168</v>
      </c>
      <c r="O277" s="524">
        <v>629</v>
      </c>
      <c r="P277" s="524">
        <v>313</v>
      </c>
      <c r="Q277" s="578">
        <v>316</v>
      </c>
      <c r="R277" s="526">
        <v>170</v>
      </c>
      <c r="S277" s="524">
        <v>626</v>
      </c>
      <c r="T277" s="524">
        <v>312</v>
      </c>
      <c r="U277" s="525">
        <v>314</v>
      </c>
    </row>
    <row r="278" spans="1:21" ht="17.100000000000001" customHeight="1" x14ac:dyDescent="0.15">
      <c r="A278" s="486" t="s">
        <v>171</v>
      </c>
      <c r="B278" s="527">
        <v>164</v>
      </c>
      <c r="C278" s="528">
        <v>577</v>
      </c>
      <c r="D278" s="528">
        <v>282</v>
      </c>
      <c r="E278" s="529">
        <v>295</v>
      </c>
      <c r="F278" s="569">
        <v>165</v>
      </c>
      <c r="G278" s="524">
        <v>568</v>
      </c>
      <c r="H278" s="528">
        <v>285</v>
      </c>
      <c r="I278" s="579">
        <v>283</v>
      </c>
      <c r="J278" s="527">
        <v>165</v>
      </c>
      <c r="K278" s="524">
        <v>563</v>
      </c>
      <c r="L278" s="528">
        <v>285</v>
      </c>
      <c r="M278" s="529">
        <v>278</v>
      </c>
      <c r="N278" s="569">
        <v>161</v>
      </c>
      <c r="O278" s="524">
        <v>553</v>
      </c>
      <c r="P278" s="528">
        <v>276</v>
      </c>
      <c r="Q278" s="579">
        <v>277</v>
      </c>
      <c r="R278" s="527">
        <v>162</v>
      </c>
      <c r="S278" s="524">
        <v>545</v>
      </c>
      <c r="T278" s="528">
        <v>271</v>
      </c>
      <c r="U278" s="529">
        <v>274</v>
      </c>
    </row>
    <row r="279" spans="1:21" ht="17.100000000000001" customHeight="1" x14ac:dyDescent="0.15">
      <c r="A279" s="486" t="s">
        <v>172</v>
      </c>
      <c r="B279" s="527">
        <v>135</v>
      </c>
      <c r="C279" s="528">
        <v>476</v>
      </c>
      <c r="D279" s="528">
        <v>228</v>
      </c>
      <c r="E279" s="529">
        <v>248</v>
      </c>
      <c r="F279" s="569">
        <v>130</v>
      </c>
      <c r="G279" s="524">
        <v>453</v>
      </c>
      <c r="H279" s="524">
        <v>213</v>
      </c>
      <c r="I279" s="578">
        <v>240</v>
      </c>
      <c r="J279" s="527">
        <v>133</v>
      </c>
      <c r="K279" s="524">
        <v>451</v>
      </c>
      <c r="L279" s="524">
        <v>215</v>
      </c>
      <c r="M279" s="525">
        <v>236</v>
      </c>
      <c r="N279" s="569">
        <v>133</v>
      </c>
      <c r="O279" s="524">
        <v>447</v>
      </c>
      <c r="P279" s="524">
        <v>212</v>
      </c>
      <c r="Q279" s="578">
        <v>235</v>
      </c>
      <c r="R279" s="527">
        <v>135</v>
      </c>
      <c r="S279" s="524">
        <v>457</v>
      </c>
      <c r="T279" s="524">
        <v>218</v>
      </c>
      <c r="U279" s="525">
        <v>239</v>
      </c>
    </row>
    <row r="280" spans="1:21" ht="17.100000000000001" customHeight="1" x14ac:dyDescent="0.15">
      <c r="A280" s="486" t="s">
        <v>173</v>
      </c>
      <c r="B280" s="527">
        <v>109</v>
      </c>
      <c r="C280" s="528">
        <v>385</v>
      </c>
      <c r="D280" s="528">
        <v>195</v>
      </c>
      <c r="E280" s="529">
        <v>190</v>
      </c>
      <c r="F280" s="569">
        <v>111</v>
      </c>
      <c r="G280" s="524">
        <v>388</v>
      </c>
      <c r="H280" s="524">
        <v>195</v>
      </c>
      <c r="I280" s="578">
        <v>193</v>
      </c>
      <c r="J280" s="527">
        <v>126</v>
      </c>
      <c r="K280" s="524">
        <v>392</v>
      </c>
      <c r="L280" s="524">
        <v>200</v>
      </c>
      <c r="M280" s="525">
        <v>192</v>
      </c>
      <c r="N280" s="569">
        <v>135</v>
      </c>
      <c r="O280" s="524">
        <v>403</v>
      </c>
      <c r="P280" s="524">
        <v>205</v>
      </c>
      <c r="Q280" s="578">
        <v>198</v>
      </c>
      <c r="R280" s="527">
        <v>126</v>
      </c>
      <c r="S280" s="524">
        <v>394</v>
      </c>
      <c r="T280" s="524">
        <v>200</v>
      </c>
      <c r="U280" s="525">
        <v>194</v>
      </c>
    </row>
    <row r="281" spans="1:21" ht="17.100000000000001" customHeight="1" x14ac:dyDescent="0.15">
      <c r="A281" s="486" t="s">
        <v>174</v>
      </c>
      <c r="B281" s="527">
        <v>225</v>
      </c>
      <c r="C281" s="528">
        <v>752</v>
      </c>
      <c r="D281" s="528">
        <v>394</v>
      </c>
      <c r="E281" s="529">
        <v>358</v>
      </c>
      <c r="F281" s="564">
        <v>231</v>
      </c>
      <c r="G281" s="524">
        <v>735</v>
      </c>
      <c r="H281" s="524">
        <v>387</v>
      </c>
      <c r="I281" s="578">
        <v>348</v>
      </c>
      <c r="J281" s="526">
        <v>236</v>
      </c>
      <c r="K281" s="524">
        <v>736</v>
      </c>
      <c r="L281" s="524">
        <v>393</v>
      </c>
      <c r="M281" s="525">
        <v>343</v>
      </c>
      <c r="N281" s="564">
        <v>256</v>
      </c>
      <c r="O281" s="524">
        <v>792</v>
      </c>
      <c r="P281" s="524">
        <v>416</v>
      </c>
      <c r="Q281" s="578">
        <v>376</v>
      </c>
      <c r="R281" s="526">
        <v>259</v>
      </c>
      <c r="S281" s="524">
        <v>793</v>
      </c>
      <c r="T281" s="524">
        <v>418</v>
      </c>
      <c r="U281" s="525">
        <v>375</v>
      </c>
    </row>
    <row r="282" spans="1:21" ht="17.100000000000001" customHeight="1" x14ac:dyDescent="0.15">
      <c r="A282" s="486" t="s">
        <v>175</v>
      </c>
      <c r="B282" s="527">
        <v>125</v>
      </c>
      <c r="C282" s="528">
        <v>372</v>
      </c>
      <c r="D282" s="528">
        <v>189</v>
      </c>
      <c r="E282" s="529">
        <v>183</v>
      </c>
      <c r="F282" s="569">
        <v>127</v>
      </c>
      <c r="G282" s="524">
        <v>372</v>
      </c>
      <c r="H282" s="524">
        <v>187</v>
      </c>
      <c r="I282" s="578">
        <v>185</v>
      </c>
      <c r="J282" s="527">
        <v>123</v>
      </c>
      <c r="K282" s="524">
        <v>355</v>
      </c>
      <c r="L282" s="524">
        <v>176</v>
      </c>
      <c r="M282" s="525">
        <v>179</v>
      </c>
      <c r="N282" s="569">
        <v>130</v>
      </c>
      <c r="O282" s="524">
        <v>363</v>
      </c>
      <c r="P282" s="524">
        <v>183</v>
      </c>
      <c r="Q282" s="578">
        <v>180</v>
      </c>
      <c r="R282" s="527">
        <v>135</v>
      </c>
      <c r="S282" s="524">
        <v>371</v>
      </c>
      <c r="T282" s="524">
        <v>188</v>
      </c>
      <c r="U282" s="525">
        <v>183</v>
      </c>
    </row>
    <row r="283" spans="1:21" ht="17.100000000000001" customHeight="1" thickBot="1" x14ac:dyDescent="0.2">
      <c r="A283" s="570" t="s">
        <v>176</v>
      </c>
      <c r="B283" s="580">
        <v>100</v>
      </c>
      <c r="C283" s="581">
        <v>302</v>
      </c>
      <c r="D283" s="581">
        <v>147</v>
      </c>
      <c r="E283" s="582">
        <v>155</v>
      </c>
      <c r="F283" s="571">
        <v>101</v>
      </c>
      <c r="G283" s="535">
        <v>298</v>
      </c>
      <c r="H283" s="535">
        <v>147</v>
      </c>
      <c r="I283" s="583">
        <v>151</v>
      </c>
      <c r="J283" s="533">
        <v>110</v>
      </c>
      <c r="K283" s="535">
        <v>315</v>
      </c>
      <c r="L283" s="535">
        <v>159</v>
      </c>
      <c r="M283" s="536">
        <v>156</v>
      </c>
      <c r="N283" s="571">
        <v>110</v>
      </c>
      <c r="O283" s="535">
        <v>314</v>
      </c>
      <c r="P283" s="535">
        <v>161</v>
      </c>
      <c r="Q283" s="583">
        <v>153</v>
      </c>
      <c r="R283" s="533">
        <v>109</v>
      </c>
      <c r="S283" s="535">
        <v>311</v>
      </c>
      <c r="T283" s="535">
        <v>156</v>
      </c>
      <c r="U283" s="536">
        <v>155</v>
      </c>
    </row>
    <row r="284" spans="1:21" ht="17.100000000000001" customHeight="1" x14ac:dyDescent="0.15">
      <c r="A284" s="392" t="s">
        <v>434</v>
      </c>
    </row>
    <row r="285" spans="1:21" ht="17.100000000000001" customHeight="1" x14ac:dyDescent="0.15"/>
    <row r="286" spans="1:21" ht="17.100000000000001" customHeight="1" x14ac:dyDescent="0.15"/>
    <row r="287" spans="1:21" ht="17.100000000000001" customHeight="1" x14ac:dyDescent="0.15"/>
    <row r="528" spans="1:7" ht="17.25" x14ac:dyDescent="0.2">
      <c r="A528" s="311" t="s">
        <v>138</v>
      </c>
      <c r="B528" s="311"/>
      <c r="C528" s="311"/>
      <c r="D528" s="311"/>
      <c r="E528" s="311"/>
      <c r="F528" s="311"/>
      <c r="G528" s="311"/>
    </row>
    <row r="529" spans="1:21" ht="20.25" customHeight="1" x14ac:dyDescent="0.15">
      <c r="A529" s="176" t="s">
        <v>47</v>
      </c>
      <c r="E529" s="393" t="s">
        <v>139</v>
      </c>
      <c r="F529" s="393"/>
      <c r="T529" s="584" t="s">
        <v>140</v>
      </c>
      <c r="U529" s="584"/>
    </row>
    <row r="530" spans="1:21" ht="22.5" customHeight="1" x14ac:dyDescent="0.15">
      <c r="A530" s="298"/>
      <c r="B530" s="203" t="s">
        <v>207</v>
      </c>
      <c r="C530" s="470"/>
      <c r="D530" s="470"/>
      <c r="E530" s="204"/>
      <c r="F530" s="203" t="s">
        <v>208</v>
      </c>
      <c r="G530" s="470"/>
      <c r="H530" s="470"/>
      <c r="I530" s="204"/>
      <c r="J530" s="203" t="s">
        <v>209</v>
      </c>
      <c r="K530" s="470"/>
      <c r="L530" s="470"/>
      <c r="M530" s="204"/>
      <c r="N530" s="203" t="s">
        <v>210</v>
      </c>
      <c r="O530" s="470"/>
      <c r="P530" s="470"/>
      <c r="Q530" s="204"/>
      <c r="R530" s="203" t="s">
        <v>46</v>
      </c>
      <c r="S530" s="470"/>
      <c r="T530" s="470"/>
      <c r="U530" s="204"/>
    </row>
    <row r="531" spans="1:21" ht="22.5" customHeight="1" x14ac:dyDescent="0.15">
      <c r="A531" s="585" t="s">
        <v>143</v>
      </c>
      <c r="B531" s="182" t="s">
        <v>9</v>
      </c>
      <c r="C531" s="203" t="s">
        <v>144</v>
      </c>
      <c r="D531" s="470"/>
      <c r="E531" s="204"/>
      <c r="F531" s="182" t="s">
        <v>9</v>
      </c>
      <c r="G531" s="203" t="s">
        <v>144</v>
      </c>
      <c r="H531" s="470"/>
      <c r="I531" s="204"/>
      <c r="J531" s="182" t="s">
        <v>9</v>
      </c>
      <c r="K531" s="203" t="s">
        <v>144</v>
      </c>
      <c r="L531" s="470"/>
      <c r="M531" s="204"/>
      <c r="N531" s="182" t="s">
        <v>9</v>
      </c>
      <c r="O531" s="203" t="s">
        <v>144</v>
      </c>
      <c r="P531" s="470"/>
      <c r="Q531" s="204"/>
      <c r="R531" s="182" t="s">
        <v>9</v>
      </c>
      <c r="S531" s="203" t="s">
        <v>144</v>
      </c>
      <c r="T531" s="470"/>
      <c r="U531" s="204"/>
    </row>
    <row r="532" spans="1:21" ht="22.5" customHeight="1" x14ac:dyDescent="0.15">
      <c r="A532" s="259"/>
      <c r="B532" s="189"/>
      <c r="C532" s="479" t="s">
        <v>4</v>
      </c>
      <c r="D532" s="396" t="s">
        <v>5</v>
      </c>
      <c r="E532" s="396" t="s">
        <v>6</v>
      </c>
      <c r="F532" s="189"/>
      <c r="G532" s="479" t="s">
        <v>4</v>
      </c>
      <c r="H532" s="396" t="s">
        <v>5</v>
      </c>
      <c r="I532" s="396" t="s">
        <v>6</v>
      </c>
      <c r="J532" s="189"/>
      <c r="K532" s="479" t="s">
        <v>4</v>
      </c>
      <c r="L532" s="396" t="s">
        <v>5</v>
      </c>
      <c r="M532" s="396" t="s">
        <v>6</v>
      </c>
      <c r="N532" s="189"/>
      <c r="O532" s="479" t="s">
        <v>4</v>
      </c>
      <c r="P532" s="396" t="s">
        <v>5</v>
      </c>
      <c r="Q532" s="396" t="s">
        <v>6</v>
      </c>
      <c r="R532" s="189"/>
      <c r="S532" s="479" t="s">
        <v>4</v>
      </c>
      <c r="T532" s="396" t="s">
        <v>5</v>
      </c>
      <c r="U532" s="396" t="s">
        <v>6</v>
      </c>
    </row>
    <row r="533" spans="1:21" ht="22.5" customHeight="1" x14ac:dyDescent="0.15">
      <c r="A533" s="586" t="s">
        <v>4</v>
      </c>
      <c r="B533" s="514">
        <v>16869</v>
      </c>
      <c r="C533" s="484">
        <v>56931</v>
      </c>
      <c r="D533" s="484">
        <v>28446</v>
      </c>
      <c r="E533" s="484">
        <v>28485</v>
      </c>
      <c r="F533" s="514">
        <v>17185</v>
      </c>
      <c r="G533" s="484">
        <v>57162</v>
      </c>
      <c r="H533" s="484">
        <v>28539</v>
      </c>
      <c r="I533" s="484">
        <v>28623</v>
      </c>
      <c r="J533" s="514">
        <v>17765</v>
      </c>
      <c r="K533" s="484">
        <v>57632</v>
      </c>
      <c r="L533" s="484">
        <v>28782</v>
      </c>
      <c r="M533" s="484">
        <v>28850</v>
      </c>
      <c r="N533" s="514">
        <v>18121</v>
      </c>
      <c r="O533" s="484">
        <v>58158</v>
      </c>
      <c r="P533" s="484">
        <v>29102</v>
      </c>
      <c r="Q533" s="484">
        <v>29056</v>
      </c>
      <c r="R533" s="514">
        <v>18407</v>
      </c>
      <c r="S533" s="484">
        <v>58581</v>
      </c>
      <c r="T533" s="484">
        <v>29348</v>
      </c>
      <c r="U533" s="484">
        <v>29233</v>
      </c>
    </row>
    <row r="534" spans="1:21" ht="22.5" customHeight="1" x14ac:dyDescent="0.15">
      <c r="A534" s="396" t="s">
        <v>145</v>
      </c>
      <c r="B534" s="484">
        <v>3141</v>
      </c>
      <c r="C534" s="484">
        <v>9478</v>
      </c>
      <c r="D534" s="484">
        <v>4718</v>
      </c>
      <c r="E534" s="484">
        <v>4760</v>
      </c>
      <c r="F534" s="484">
        <v>3112</v>
      </c>
      <c r="G534" s="484">
        <v>9323</v>
      </c>
      <c r="H534" s="484">
        <v>4612</v>
      </c>
      <c r="I534" s="484">
        <v>4711</v>
      </c>
      <c r="J534" s="484">
        <v>3131</v>
      </c>
      <c r="K534" s="484">
        <v>9192</v>
      </c>
      <c r="L534" s="484">
        <v>4534</v>
      </c>
      <c r="M534" s="484">
        <v>4658</v>
      </c>
      <c r="N534" s="484">
        <v>3180</v>
      </c>
      <c r="O534" s="484">
        <v>9176</v>
      </c>
      <c r="P534" s="484">
        <v>4529</v>
      </c>
      <c r="Q534" s="484">
        <v>4647</v>
      </c>
      <c r="R534" s="484">
        <v>3194</v>
      </c>
      <c r="S534" s="484">
        <v>9110</v>
      </c>
      <c r="T534" s="484">
        <v>4496</v>
      </c>
      <c r="U534" s="484">
        <v>4614</v>
      </c>
    </row>
    <row r="535" spans="1:21" ht="22.5" customHeight="1" x14ac:dyDescent="0.15">
      <c r="A535" s="587" t="s">
        <v>146</v>
      </c>
      <c r="B535" s="484">
        <v>1192</v>
      </c>
      <c r="C535" s="484">
        <v>4467</v>
      </c>
      <c r="D535" s="484">
        <v>2212</v>
      </c>
      <c r="E535" s="484">
        <v>2255</v>
      </c>
      <c r="F535" s="484">
        <v>1301</v>
      </c>
      <c r="G535" s="484">
        <v>4645</v>
      </c>
      <c r="H535" s="484">
        <v>2294</v>
      </c>
      <c r="I535" s="484">
        <v>2351</v>
      </c>
      <c r="J535" s="484">
        <v>1380</v>
      </c>
      <c r="K535" s="484">
        <v>4855</v>
      </c>
      <c r="L535" s="484">
        <v>2406</v>
      </c>
      <c r="M535" s="484">
        <v>2449</v>
      </c>
      <c r="N535" s="484">
        <v>1440</v>
      </c>
      <c r="O535" s="484">
        <v>4976</v>
      </c>
      <c r="P535" s="484">
        <v>2488</v>
      </c>
      <c r="Q535" s="484">
        <v>2488</v>
      </c>
      <c r="R535" s="484">
        <v>1477</v>
      </c>
      <c r="S535" s="484">
        <v>5077</v>
      </c>
      <c r="T535" s="484">
        <v>2551</v>
      </c>
      <c r="U535" s="484">
        <v>2526</v>
      </c>
    </row>
    <row r="536" spans="1:21" ht="22.5" customHeight="1" x14ac:dyDescent="0.15">
      <c r="A536" s="396" t="s">
        <v>103</v>
      </c>
      <c r="B536" s="484">
        <v>1428</v>
      </c>
      <c r="C536" s="484">
        <v>4774</v>
      </c>
      <c r="D536" s="484">
        <v>2384</v>
      </c>
      <c r="E536" s="484">
        <v>2390</v>
      </c>
      <c r="F536" s="484">
        <v>2108</v>
      </c>
      <c r="G536" s="484">
        <v>6558</v>
      </c>
      <c r="H536" s="484">
        <v>3294</v>
      </c>
      <c r="I536" s="484">
        <v>3264</v>
      </c>
      <c r="J536" s="484">
        <v>2199</v>
      </c>
      <c r="K536" s="484">
        <v>6650</v>
      </c>
      <c r="L536" s="484">
        <v>3364</v>
      </c>
      <c r="M536" s="484">
        <v>3286</v>
      </c>
      <c r="N536" s="484">
        <v>2255</v>
      </c>
      <c r="O536" s="484">
        <v>6693</v>
      </c>
      <c r="P536" s="484">
        <v>3372</v>
      </c>
      <c r="Q536" s="484">
        <v>3321</v>
      </c>
      <c r="R536" s="484">
        <v>2307</v>
      </c>
      <c r="S536" s="484">
        <v>6794</v>
      </c>
      <c r="T536" s="484">
        <v>3425</v>
      </c>
      <c r="U536" s="484">
        <v>3369</v>
      </c>
    </row>
    <row r="537" spans="1:21" ht="22.5" customHeight="1" x14ac:dyDescent="0.15">
      <c r="A537" s="396" t="s">
        <v>105</v>
      </c>
      <c r="B537" s="484">
        <v>3618</v>
      </c>
      <c r="C537" s="484">
        <v>11107</v>
      </c>
      <c r="D537" s="484">
        <v>5594</v>
      </c>
      <c r="E537" s="484">
        <v>5513</v>
      </c>
      <c r="F537" s="484">
        <v>3706</v>
      </c>
      <c r="G537" s="484">
        <v>11250</v>
      </c>
      <c r="H537" s="484">
        <v>5658</v>
      </c>
      <c r="I537" s="484">
        <v>5592</v>
      </c>
      <c r="J537" s="484">
        <v>3859</v>
      </c>
      <c r="K537" s="484">
        <v>11427</v>
      </c>
      <c r="L537" s="484">
        <v>5729</v>
      </c>
      <c r="M537" s="484">
        <v>5698</v>
      </c>
      <c r="N537" s="484">
        <v>3922</v>
      </c>
      <c r="O537" s="484">
        <v>11627</v>
      </c>
      <c r="P537" s="484">
        <v>5855</v>
      </c>
      <c r="Q537" s="484">
        <v>5772</v>
      </c>
      <c r="R537" s="484">
        <v>3985</v>
      </c>
      <c r="S537" s="484">
        <v>11718</v>
      </c>
      <c r="T537" s="484">
        <v>5915</v>
      </c>
      <c r="U537" s="484">
        <v>5803</v>
      </c>
    </row>
    <row r="538" spans="1:21" ht="22.5" customHeight="1" x14ac:dyDescent="0.15">
      <c r="A538" s="396" t="s">
        <v>106</v>
      </c>
      <c r="B538" s="484">
        <v>2353</v>
      </c>
      <c r="C538" s="484">
        <v>7556</v>
      </c>
      <c r="D538" s="484">
        <v>3799</v>
      </c>
      <c r="E538" s="484">
        <v>3757</v>
      </c>
      <c r="F538" s="484">
        <v>1722</v>
      </c>
      <c r="G538" s="484">
        <v>5785</v>
      </c>
      <c r="H538" s="484">
        <v>2899</v>
      </c>
      <c r="I538" s="484">
        <v>2886</v>
      </c>
      <c r="J538" s="484">
        <v>1775</v>
      </c>
      <c r="K538" s="484">
        <v>5805</v>
      </c>
      <c r="L538" s="484">
        <v>2920</v>
      </c>
      <c r="M538" s="484">
        <v>2885</v>
      </c>
      <c r="N538" s="484">
        <v>1803</v>
      </c>
      <c r="O538" s="484">
        <v>5869</v>
      </c>
      <c r="P538" s="484">
        <v>2953</v>
      </c>
      <c r="Q538" s="484">
        <v>2916</v>
      </c>
      <c r="R538" s="484">
        <v>1839</v>
      </c>
      <c r="S538" s="484">
        <v>5891</v>
      </c>
      <c r="T538" s="484">
        <v>2971</v>
      </c>
      <c r="U538" s="484">
        <v>2920</v>
      </c>
    </row>
    <row r="539" spans="1:21" ht="22.5" customHeight="1" x14ac:dyDescent="0.15">
      <c r="A539" s="396" t="s">
        <v>77</v>
      </c>
      <c r="B539" s="484">
        <v>1054</v>
      </c>
      <c r="C539" s="484">
        <v>3861</v>
      </c>
      <c r="D539" s="484">
        <v>1954</v>
      </c>
      <c r="E539" s="484">
        <v>1907</v>
      </c>
      <c r="F539" s="484">
        <v>1072</v>
      </c>
      <c r="G539" s="484">
        <v>3872</v>
      </c>
      <c r="H539" s="484">
        <v>1954</v>
      </c>
      <c r="I539" s="484">
        <v>1918</v>
      </c>
      <c r="J539" s="484">
        <v>1095</v>
      </c>
      <c r="K539" s="484">
        <v>3884</v>
      </c>
      <c r="L539" s="484">
        <v>1952</v>
      </c>
      <c r="M539" s="484">
        <v>1932</v>
      </c>
      <c r="N539" s="484">
        <v>1106</v>
      </c>
      <c r="O539" s="484">
        <v>3896</v>
      </c>
      <c r="P539" s="484">
        <v>1972</v>
      </c>
      <c r="Q539" s="484">
        <v>1924</v>
      </c>
      <c r="R539" s="484">
        <v>1111</v>
      </c>
      <c r="S539" s="484">
        <v>3893</v>
      </c>
      <c r="T539" s="484">
        <v>1970</v>
      </c>
      <c r="U539" s="484">
        <v>1923</v>
      </c>
    </row>
    <row r="540" spans="1:21" ht="22.5" customHeight="1" x14ac:dyDescent="0.15">
      <c r="A540" s="396" t="s">
        <v>104</v>
      </c>
      <c r="B540" s="263">
        <v>334</v>
      </c>
      <c r="C540" s="484">
        <v>1267</v>
      </c>
      <c r="D540" s="263">
        <v>632</v>
      </c>
      <c r="E540" s="263">
        <v>635</v>
      </c>
      <c r="F540" s="263">
        <v>342</v>
      </c>
      <c r="G540" s="484">
        <v>1235</v>
      </c>
      <c r="H540" s="263">
        <v>620</v>
      </c>
      <c r="I540" s="263">
        <v>615</v>
      </c>
      <c r="J540" s="263">
        <v>358</v>
      </c>
      <c r="K540" s="484">
        <v>1239</v>
      </c>
      <c r="L540" s="263">
        <v>621</v>
      </c>
      <c r="M540" s="263">
        <v>618</v>
      </c>
      <c r="N540" s="263">
        <v>365</v>
      </c>
      <c r="O540" s="484">
        <v>1270</v>
      </c>
      <c r="P540" s="263">
        <v>633</v>
      </c>
      <c r="Q540" s="263">
        <v>637</v>
      </c>
      <c r="R540" s="263">
        <v>359</v>
      </c>
      <c r="S540" s="484">
        <v>1267</v>
      </c>
      <c r="T540" s="263">
        <v>638</v>
      </c>
      <c r="U540" s="263">
        <v>629</v>
      </c>
    </row>
    <row r="541" spans="1:21" ht="22.5" customHeight="1" x14ac:dyDescent="0.15">
      <c r="A541" s="396" t="s">
        <v>147</v>
      </c>
      <c r="B541" s="263">
        <v>686</v>
      </c>
      <c r="C541" s="484">
        <v>3027</v>
      </c>
      <c r="D541" s="484">
        <v>1499</v>
      </c>
      <c r="E541" s="484">
        <v>1528</v>
      </c>
      <c r="F541" s="263">
        <v>699</v>
      </c>
      <c r="G541" s="484">
        <v>3066</v>
      </c>
      <c r="H541" s="484">
        <v>1520</v>
      </c>
      <c r="I541" s="484">
        <v>1546</v>
      </c>
      <c r="J541" s="263">
        <v>712</v>
      </c>
      <c r="K541" s="484">
        <v>3043</v>
      </c>
      <c r="L541" s="484">
        <v>1518</v>
      </c>
      <c r="M541" s="484">
        <v>1525</v>
      </c>
      <c r="N541" s="263">
        <v>722</v>
      </c>
      <c r="O541" s="484">
        <v>3037</v>
      </c>
      <c r="P541" s="484">
        <v>1517</v>
      </c>
      <c r="Q541" s="484">
        <v>1520</v>
      </c>
      <c r="R541" s="263">
        <v>738</v>
      </c>
      <c r="S541" s="484">
        <v>3066</v>
      </c>
      <c r="T541" s="484">
        <v>1540</v>
      </c>
      <c r="U541" s="484">
        <v>1526</v>
      </c>
    </row>
    <row r="542" spans="1:21" ht="22.5" customHeight="1" x14ac:dyDescent="0.15">
      <c r="A542" s="396" t="s">
        <v>79</v>
      </c>
      <c r="B542" s="263">
        <v>763</v>
      </c>
      <c r="C542" s="484">
        <v>3091</v>
      </c>
      <c r="D542" s="484">
        <v>1543</v>
      </c>
      <c r="E542" s="484">
        <v>1548</v>
      </c>
      <c r="F542" s="263">
        <v>767</v>
      </c>
      <c r="G542" s="484">
        <v>3051</v>
      </c>
      <c r="H542" s="484">
        <v>1515</v>
      </c>
      <c r="I542" s="484">
        <v>1536</v>
      </c>
      <c r="J542" s="263">
        <v>772</v>
      </c>
      <c r="K542" s="484">
        <v>3037</v>
      </c>
      <c r="L542" s="484">
        <v>1504</v>
      </c>
      <c r="M542" s="484">
        <v>1533</v>
      </c>
      <c r="N542" s="263">
        <v>764</v>
      </c>
      <c r="O542" s="484">
        <v>2976</v>
      </c>
      <c r="P542" s="484">
        <v>1479</v>
      </c>
      <c r="Q542" s="484">
        <v>1497</v>
      </c>
      <c r="R542" s="263">
        <v>771</v>
      </c>
      <c r="S542" s="484">
        <v>2975</v>
      </c>
      <c r="T542" s="484">
        <v>1479</v>
      </c>
      <c r="U542" s="484">
        <v>1496</v>
      </c>
    </row>
    <row r="543" spans="1:21" ht="22.5" customHeight="1" x14ac:dyDescent="0.15">
      <c r="A543" s="396" t="s">
        <v>108</v>
      </c>
      <c r="B543" s="484">
        <v>1496</v>
      </c>
      <c r="C543" s="484">
        <v>5260</v>
      </c>
      <c r="D543" s="484">
        <v>2567</v>
      </c>
      <c r="E543" s="484">
        <v>2693</v>
      </c>
      <c r="F543" s="484">
        <v>1551</v>
      </c>
      <c r="G543" s="484">
        <v>5366</v>
      </c>
      <c r="H543" s="484">
        <v>2642</v>
      </c>
      <c r="I543" s="484">
        <v>2724</v>
      </c>
      <c r="J543" s="484">
        <v>1611</v>
      </c>
      <c r="K543" s="484">
        <v>5386</v>
      </c>
      <c r="L543" s="484">
        <v>2649</v>
      </c>
      <c r="M543" s="484">
        <v>2737</v>
      </c>
      <c r="N543" s="484">
        <v>1639</v>
      </c>
      <c r="O543" s="484">
        <v>5373</v>
      </c>
      <c r="P543" s="484">
        <v>2652</v>
      </c>
      <c r="Q543" s="484">
        <v>2721</v>
      </c>
      <c r="R543" s="484">
        <v>1667</v>
      </c>
      <c r="S543" s="484">
        <v>5426</v>
      </c>
      <c r="T543" s="484">
        <v>2674</v>
      </c>
      <c r="U543" s="484">
        <v>2752</v>
      </c>
    </row>
    <row r="544" spans="1:21" ht="22.5" customHeight="1" x14ac:dyDescent="0.15">
      <c r="A544" s="396" t="s">
        <v>148</v>
      </c>
      <c r="B544" s="263">
        <v>804</v>
      </c>
      <c r="C544" s="484">
        <v>3043</v>
      </c>
      <c r="D544" s="484">
        <v>1544</v>
      </c>
      <c r="E544" s="484">
        <v>1499</v>
      </c>
      <c r="F544" s="263">
        <v>805</v>
      </c>
      <c r="G544" s="484">
        <v>3011</v>
      </c>
      <c r="H544" s="484">
        <v>1531</v>
      </c>
      <c r="I544" s="484">
        <v>1480</v>
      </c>
      <c r="J544" s="263">
        <v>873</v>
      </c>
      <c r="K544" s="484">
        <v>3114</v>
      </c>
      <c r="L544" s="484">
        <v>1585</v>
      </c>
      <c r="M544" s="484">
        <v>1529</v>
      </c>
      <c r="N544" s="263">
        <v>925</v>
      </c>
      <c r="O544" s="484">
        <v>3265</v>
      </c>
      <c r="P544" s="484">
        <v>1652</v>
      </c>
      <c r="Q544" s="484">
        <v>1613</v>
      </c>
      <c r="R544" s="263">
        <v>959</v>
      </c>
      <c r="S544" s="484">
        <v>3364</v>
      </c>
      <c r="T544" s="484">
        <v>1689</v>
      </c>
      <c r="U544" s="484">
        <v>1675</v>
      </c>
    </row>
    <row r="545" spans="1:21" ht="20.25" customHeight="1" x14ac:dyDescent="0.15"/>
    <row r="546" spans="1:21" ht="22.5" customHeight="1" x14ac:dyDescent="0.15">
      <c r="A546" s="298"/>
      <c r="B546" s="203" t="s">
        <v>211</v>
      </c>
      <c r="C546" s="470"/>
      <c r="D546" s="470"/>
      <c r="E546" s="204"/>
      <c r="F546" s="203" t="s">
        <v>212</v>
      </c>
      <c r="G546" s="470"/>
      <c r="H546" s="470"/>
      <c r="I546" s="204"/>
      <c r="J546" s="203" t="s">
        <v>213</v>
      </c>
      <c r="K546" s="470"/>
      <c r="L546" s="470"/>
      <c r="M546" s="204"/>
      <c r="N546" s="473" t="s">
        <v>130</v>
      </c>
      <c r="O546" s="473"/>
      <c r="P546" s="473"/>
      <c r="Q546" s="473"/>
      <c r="R546" s="392"/>
      <c r="S546" s="392"/>
      <c r="T546" s="392"/>
      <c r="U546" s="392"/>
    </row>
    <row r="547" spans="1:21" ht="22.5" customHeight="1" x14ac:dyDescent="0.15">
      <c r="A547" s="585" t="s">
        <v>143</v>
      </c>
      <c r="B547" s="182" t="s">
        <v>9</v>
      </c>
      <c r="C547" s="204" t="s">
        <v>144</v>
      </c>
      <c r="D547" s="473"/>
      <c r="E547" s="473"/>
      <c r="F547" s="182" t="s">
        <v>9</v>
      </c>
      <c r="G547" s="204" t="s">
        <v>144</v>
      </c>
      <c r="H547" s="473"/>
      <c r="I547" s="473"/>
      <c r="J547" s="182" t="s">
        <v>9</v>
      </c>
      <c r="K547" s="204" t="s">
        <v>144</v>
      </c>
      <c r="L547" s="473"/>
      <c r="M547" s="473"/>
      <c r="N547" s="473" t="s">
        <v>9</v>
      </c>
      <c r="O547" s="473" t="s">
        <v>144</v>
      </c>
      <c r="P547" s="473"/>
      <c r="Q547" s="473"/>
      <c r="R547" s="392"/>
      <c r="S547" s="392"/>
      <c r="T547" s="392"/>
      <c r="U547" s="392"/>
    </row>
    <row r="548" spans="1:21" ht="22.5" customHeight="1" x14ac:dyDescent="0.15">
      <c r="A548" s="259"/>
      <c r="B548" s="189"/>
      <c r="C548" s="479" t="s">
        <v>4</v>
      </c>
      <c r="D548" s="396" t="s">
        <v>5</v>
      </c>
      <c r="E548" s="396" t="s">
        <v>6</v>
      </c>
      <c r="F548" s="189"/>
      <c r="G548" s="479" t="s">
        <v>4</v>
      </c>
      <c r="H548" s="396" t="s">
        <v>5</v>
      </c>
      <c r="I548" s="396" t="s">
        <v>6</v>
      </c>
      <c r="J548" s="189"/>
      <c r="K548" s="479" t="s">
        <v>4</v>
      </c>
      <c r="L548" s="396" t="s">
        <v>5</v>
      </c>
      <c r="M548" s="396" t="s">
        <v>6</v>
      </c>
      <c r="N548" s="473"/>
      <c r="O548" s="396" t="s">
        <v>4</v>
      </c>
      <c r="P548" s="396" t="s">
        <v>5</v>
      </c>
      <c r="Q548" s="396" t="s">
        <v>6</v>
      </c>
      <c r="R548" s="392"/>
      <c r="S548" s="391"/>
      <c r="T548" s="391"/>
      <c r="U548" s="391"/>
    </row>
    <row r="549" spans="1:21" ht="22.5" customHeight="1" x14ac:dyDescent="0.15">
      <c r="A549" s="586" t="s">
        <v>4</v>
      </c>
      <c r="B549" s="514">
        <v>18886</v>
      </c>
      <c r="C549" s="484">
        <v>59256</v>
      </c>
      <c r="D549" s="484">
        <v>29719</v>
      </c>
      <c r="E549" s="484">
        <v>29537</v>
      </c>
      <c r="F549" s="514">
        <f>SUM(F550:F560)</f>
        <v>19245</v>
      </c>
      <c r="G549" s="588">
        <f>SUM(G550:G560)</f>
        <v>59582</v>
      </c>
      <c r="H549" s="588">
        <f>SUM(H550:H560)</f>
        <v>29919</v>
      </c>
      <c r="I549" s="588">
        <f>SUM(I550:I560)</f>
        <v>29663</v>
      </c>
      <c r="J549" s="588">
        <v>19657</v>
      </c>
      <c r="K549" s="589">
        <v>60263</v>
      </c>
      <c r="L549" s="589">
        <v>30267</v>
      </c>
      <c r="M549" s="589">
        <v>29996</v>
      </c>
      <c r="N549" s="484">
        <v>20062</v>
      </c>
      <c r="O549" s="484">
        <f>SUM(P549:Q549)</f>
        <v>60755</v>
      </c>
      <c r="P549" s="484">
        <v>30527</v>
      </c>
      <c r="Q549" s="484">
        <v>30228</v>
      </c>
      <c r="R549" s="590"/>
      <c r="S549" s="590"/>
      <c r="T549" s="590"/>
      <c r="U549" s="590"/>
    </row>
    <row r="550" spans="1:21" ht="22.5" customHeight="1" x14ac:dyDescent="0.15">
      <c r="A550" s="396" t="s">
        <v>145</v>
      </c>
      <c r="B550" s="484">
        <v>3230</v>
      </c>
      <c r="C550" s="484">
        <v>9086</v>
      </c>
      <c r="D550" s="484">
        <v>4492</v>
      </c>
      <c r="E550" s="484">
        <v>4594</v>
      </c>
      <c r="F550" s="484">
        <v>3233</v>
      </c>
      <c r="G550" s="589">
        <f>H550+I550</f>
        <v>9010</v>
      </c>
      <c r="H550" s="589">
        <v>4464</v>
      </c>
      <c r="I550" s="589">
        <v>4546</v>
      </c>
      <c r="J550" s="589">
        <v>3213</v>
      </c>
      <c r="K550" s="589">
        <v>8916</v>
      </c>
      <c r="L550" s="589">
        <v>4388</v>
      </c>
      <c r="M550" s="589">
        <v>4528</v>
      </c>
      <c r="N550" s="484">
        <v>3226</v>
      </c>
      <c r="O550" s="484">
        <v>8870</v>
      </c>
      <c r="P550" s="484">
        <v>4372</v>
      </c>
      <c r="Q550" s="484">
        <v>4498</v>
      </c>
      <c r="R550" s="590"/>
      <c r="S550" s="590"/>
      <c r="T550" s="590"/>
      <c r="U550" s="590"/>
    </row>
    <row r="551" spans="1:21" ht="22.5" customHeight="1" x14ac:dyDescent="0.15">
      <c r="A551" s="587" t="s">
        <v>146</v>
      </c>
      <c r="B551" s="484">
        <v>1551</v>
      </c>
      <c r="C551" s="484">
        <v>5249</v>
      </c>
      <c r="D551" s="484">
        <v>2631</v>
      </c>
      <c r="E551" s="484">
        <v>2618</v>
      </c>
      <c r="F551" s="484">
        <v>1573</v>
      </c>
      <c r="G551" s="589">
        <f t="shared" ref="G551:G560" si="13">H551+I551</f>
        <v>5248</v>
      </c>
      <c r="H551" s="589">
        <v>2622</v>
      </c>
      <c r="I551" s="589">
        <v>2626</v>
      </c>
      <c r="J551" s="589">
        <v>1772</v>
      </c>
      <c r="K551" s="589">
        <v>5682</v>
      </c>
      <c r="L551" s="589">
        <v>2863</v>
      </c>
      <c r="M551" s="589">
        <v>2819</v>
      </c>
      <c r="N551" s="484">
        <v>1973</v>
      </c>
      <c r="O551" s="484">
        <v>6097</v>
      </c>
      <c r="P551" s="484">
        <v>3075</v>
      </c>
      <c r="Q551" s="484">
        <v>3022</v>
      </c>
      <c r="R551" s="590"/>
      <c r="S551" s="590"/>
      <c r="T551" s="590"/>
      <c r="U551" s="590"/>
    </row>
    <row r="552" spans="1:21" ht="22.5" customHeight="1" x14ac:dyDescent="0.15">
      <c r="A552" s="396" t="s">
        <v>103</v>
      </c>
      <c r="B552" s="484">
        <v>2341</v>
      </c>
      <c r="C552" s="484">
        <v>6826</v>
      </c>
      <c r="D552" s="484">
        <v>3340</v>
      </c>
      <c r="E552" s="484">
        <v>3396</v>
      </c>
      <c r="F552" s="484">
        <v>2417</v>
      </c>
      <c r="G552" s="589">
        <f t="shared" si="13"/>
        <v>6892</v>
      </c>
      <c r="H552" s="589">
        <v>3468</v>
      </c>
      <c r="I552" s="589">
        <v>3424</v>
      </c>
      <c r="J552" s="589">
        <v>2453</v>
      </c>
      <c r="K552" s="589">
        <v>6952</v>
      </c>
      <c r="L552" s="589">
        <v>3507</v>
      </c>
      <c r="M552" s="589">
        <v>3445</v>
      </c>
      <c r="N552" s="484">
        <v>1776</v>
      </c>
      <c r="O552" s="484">
        <v>5218</v>
      </c>
      <c r="P552" s="484">
        <v>2621</v>
      </c>
      <c r="Q552" s="484">
        <v>2597</v>
      </c>
      <c r="R552" s="590"/>
      <c r="S552" s="590"/>
      <c r="T552" s="590"/>
      <c r="U552" s="590"/>
    </row>
    <row r="553" spans="1:21" ht="22.5" customHeight="1" x14ac:dyDescent="0.15">
      <c r="A553" s="396" t="s">
        <v>105</v>
      </c>
      <c r="B553" s="484">
        <v>4117</v>
      </c>
      <c r="C553" s="484">
        <v>11919</v>
      </c>
      <c r="D553" s="484">
        <v>6041</v>
      </c>
      <c r="E553" s="484">
        <v>5878</v>
      </c>
      <c r="F553" s="484">
        <v>4222</v>
      </c>
      <c r="G553" s="589">
        <f t="shared" si="13"/>
        <v>12079</v>
      </c>
      <c r="H553" s="589">
        <v>6124</v>
      </c>
      <c r="I553" s="589">
        <v>5955</v>
      </c>
      <c r="J553" s="589">
        <v>4287</v>
      </c>
      <c r="K553" s="589">
        <v>12190</v>
      </c>
      <c r="L553" s="589">
        <v>6177</v>
      </c>
      <c r="M553" s="589">
        <v>6013</v>
      </c>
      <c r="N553" s="484">
        <v>4307</v>
      </c>
      <c r="O553" s="484">
        <v>12218</v>
      </c>
      <c r="P553" s="484">
        <v>6196</v>
      </c>
      <c r="Q553" s="484">
        <v>6022</v>
      </c>
      <c r="R553" s="590"/>
      <c r="S553" s="590"/>
      <c r="T553" s="590"/>
      <c r="U553" s="590"/>
    </row>
    <row r="554" spans="1:21" ht="22.5" customHeight="1" x14ac:dyDescent="0.15">
      <c r="A554" s="396" t="s">
        <v>106</v>
      </c>
      <c r="B554" s="484">
        <v>1898</v>
      </c>
      <c r="C554" s="484">
        <v>5978</v>
      </c>
      <c r="D554" s="484">
        <v>3028</v>
      </c>
      <c r="E554" s="484">
        <v>2950</v>
      </c>
      <c r="F554" s="484">
        <v>1929</v>
      </c>
      <c r="G554" s="589">
        <f t="shared" si="13"/>
        <v>6011</v>
      </c>
      <c r="H554" s="589">
        <v>3067</v>
      </c>
      <c r="I554" s="589">
        <v>2944</v>
      </c>
      <c r="J554" s="589">
        <v>1924</v>
      </c>
      <c r="K554" s="589">
        <v>5963</v>
      </c>
      <c r="L554" s="589">
        <v>3028</v>
      </c>
      <c r="M554" s="589">
        <v>2935</v>
      </c>
      <c r="N554" s="484">
        <v>2639</v>
      </c>
      <c r="O554" s="484">
        <v>7627</v>
      </c>
      <c r="P554" s="484">
        <v>3879</v>
      </c>
      <c r="Q554" s="484">
        <v>3748</v>
      </c>
      <c r="R554" s="591"/>
      <c r="S554" s="591"/>
      <c r="T554" s="591"/>
      <c r="U554" s="591"/>
    </row>
    <row r="555" spans="1:21" ht="22.5" customHeight="1" x14ac:dyDescent="0.15">
      <c r="A555" s="396" t="s">
        <v>77</v>
      </c>
      <c r="B555" s="484">
        <v>1130</v>
      </c>
      <c r="C555" s="484">
        <v>3874</v>
      </c>
      <c r="D555" s="484">
        <v>1965</v>
      </c>
      <c r="E555" s="484">
        <v>1909</v>
      </c>
      <c r="F555" s="263">
        <v>1143</v>
      </c>
      <c r="G555" s="589">
        <f t="shared" si="13"/>
        <v>3885</v>
      </c>
      <c r="H555" s="589">
        <v>1973</v>
      </c>
      <c r="I555" s="589">
        <v>1912</v>
      </c>
      <c r="J555" s="589">
        <v>1163</v>
      </c>
      <c r="K555" s="589">
        <v>3894</v>
      </c>
      <c r="L555" s="589">
        <v>1975</v>
      </c>
      <c r="M555" s="589">
        <v>1919</v>
      </c>
      <c r="N555" s="484">
        <v>1189</v>
      </c>
      <c r="O555" s="484">
        <v>3901</v>
      </c>
      <c r="P555" s="484">
        <v>1971</v>
      </c>
      <c r="Q555" s="484">
        <v>1930</v>
      </c>
      <c r="R555" s="591"/>
      <c r="S555" s="591"/>
      <c r="T555" s="591"/>
      <c r="U555" s="591"/>
    </row>
    <row r="556" spans="1:21" ht="22.5" customHeight="1" x14ac:dyDescent="0.15">
      <c r="A556" s="396" t="s">
        <v>104</v>
      </c>
      <c r="B556" s="263">
        <v>376</v>
      </c>
      <c r="C556" s="484">
        <v>1261</v>
      </c>
      <c r="D556" s="263">
        <v>645</v>
      </c>
      <c r="E556" s="263">
        <v>616</v>
      </c>
      <c r="F556" s="263">
        <v>377</v>
      </c>
      <c r="G556" s="589">
        <f t="shared" si="13"/>
        <v>1255</v>
      </c>
      <c r="H556" s="589">
        <v>643</v>
      </c>
      <c r="I556" s="589">
        <v>612</v>
      </c>
      <c r="J556" s="589">
        <v>395</v>
      </c>
      <c r="K556" s="589">
        <v>1295</v>
      </c>
      <c r="L556" s="589">
        <v>668</v>
      </c>
      <c r="M556" s="589">
        <v>627</v>
      </c>
      <c r="N556" s="263">
        <v>398</v>
      </c>
      <c r="O556" s="484">
        <v>1279</v>
      </c>
      <c r="P556" s="263">
        <v>661</v>
      </c>
      <c r="Q556" s="263">
        <v>618</v>
      </c>
      <c r="R556" s="591"/>
      <c r="S556" s="591"/>
      <c r="T556" s="591"/>
      <c r="U556" s="591"/>
    </row>
    <row r="557" spans="1:21" ht="22.5" customHeight="1" x14ac:dyDescent="0.15">
      <c r="A557" s="396" t="s">
        <v>147</v>
      </c>
      <c r="B557" s="263">
        <v>751</v>
      </c>
      <c r="C557" s="484">
        <v>3081</v>
      </c>
      <c r="D557" s="484">
        <v>1539</v>
      </c>
      <c r="E557" s="484">
        <v>1542</v>
      </c>
      <c r="F557" s="263">
        <v>764</v>
      </c>
      <c r="G557" s="589">
        <f t="shared" si="13"/>
        <v>3093</v>
      </c>
      <c r="H557" s="589">
        <v>1555</v>
      </c>
      <c r="I557" s="589">
        <v>1538</v>
      </c>
      <c r="J557" s="589">
        <v>774</v>
      </c>
      <c r="K557" s="589">
        <v>3097</v>
      </c>
      <c r="L557" s="589">
        <v>1563</v>
      </c>
      <c r="M557" s="589">
        <v>1534</v>
      </c>
      <c r="N557" s="263">
        <v>783</v>
      </c>
      <c r="O557" s="484">
        <v>3109</v>
      </c>
      <c r="P557" s="484">
        <v>1563</v>
      </c>
      <c r="Q557" s="484">
        <v>1546</v>
      </c>
      <c r="R557" s="591"/>
      <c r="S557" s="591"/>
      <c r="T557" s="591"/>
      <c r="U557" s="591"/>
    </row>
    <row r="558" spans="1:21" ht="22.5" customHeight="1" x14ac:dyDescent="0.15">
      <c r="A558" s="396" t="s">
        <v>79</v>
      </c>
      <c r="B558" s="263">
        <v>775</v>
      </c>
      <c r="C558" s="484">
        <v>2954</v>
      </c>
      <c r="D558" s="484">
        <v>1474</v>
      </c>
      <c r="E558" s="484">
        <v>1480</v>
      </c>
      <c r="F558" s="263">
        <v>790</v>
      </c>
      <c r="G558" s="589">
        <f t="shared" si="13"/>
        <v>2924</v>
      </c>
      <c r="H558" s="589">
        <v>1452</v>
      </c>
      <c r="I558" s="589">
        <v>1472</v>
      </c>
      <c r="J558" s="589">
        <v>792</v>
      </c>
      <c r="K558" s="589">
        <v>2908</v>
      </c>
      <c r="L558" s="589">
        <v>1447</v>
      </c>
      <c r="M558" s="589">
        <v>1461</v>
      </c>
      <c r="N558" s="263">
        <v>826</v>
      </c>
      <c r="O558" s="484">
        <v>2937</v>
      </c>
      <c r="P558" s="484">
        <v>1463</v>
      </c>
      <c r="Q558" s="484">
        <v>1474</v>
      </c>
      <c r="R558" s="591"/>
      <c r="S558" s="591"/>
      <c r="T558" s="591"/>
      <c r="U558" s="591"/>
    </row>
    <row r="559" spans="1:21" ht="22.5" customHeight="1" x14ac:dyDescent="0.15">
      <c r="A559" s="396" t="s">
        <v>108</v>
      </c>
      <c r="B559" s="484">
        <v>1689</v>
      </c>
      <c r="C559" s="484">
        <v>5467</v>
      </c>
      <c r="D559" s="484">
        <v>2696</v>
      </c>
      <c r="E559" s="484">
        <v>2771</v>
      </c>
      <c r="F559" s="263">
        <v>1733</v>
      </c>
      <c r="G559" s="589">
        <f t="shared" si="13"/>
        <v>5550</v>
      </c>
      <c r="H559" s="589">
        <v>2730</v>
      </c>
      <c r="I559" s="589">
        <v>2820</v>
      </c>
      <c r="J559" s="589">
        <v>1765</v>
      </c>
      <c r="K559" s="589">
        <v>5591</v>
      </c>
      <c r="L559" s="589">
        <v>2758</v>
      </c>
      <c r="M559" s="589">
        <v>2833</v>
      </c>
      <c r="N559" s="484">
        <v>1769</v>
      </c>
      <c r="O559" s="484">
        <v>5593</v>
      </c>
      <c r="P559" s="484">
        <v>2782</v>
      </c>
      <c r="Q559" s="484">
        <v>2811</v>
      </c>
      <c r="R559" s="591"/>
      <c r="S559" s="591"/>
      <c r="T559" s="591"/>
      <c r="U559" s="591"/>
    </row>
    <row r="560" spans="1:21" ht="22.5" customHeight="1" x14ac:dyDescent="0.15">
      <c r="A560" s="396" t="s">
        <v>148</v>
      </c>
      <c r="B560" s="484">
        <v>1028</v>
      </c>
      <c r="C560" s="484">
        <v>3561</v>
      </c>
      <c r="D560" s="484">
        <v>1778</v>
      </c>
      <c r="E560" s="484">
        <v>1783</v>
      </c>
      <c r="F560" s="263">
        <v>1064</v>
      </c>
      <c r="G560" s="589">
        <f t="shared" si="13"/>
        <v>3635</v>
      </c>
      <c r="H560" s="589">
        <v>1821</v>
      </c>
      <c r="I560" s="589">
        <v>1814</v>
      </c>
      <c r="J560" s="589">
        <v>1119</v>
      </c>
      <c r="K560" s="589">
        <v>3775</v>
      </c>
      <c r="L560" s="589">
        <v>1893</v>
      </c>
      <c r="M560" s="589">
        <v>1882</v>
      </c>
      <c r="N560" s="484">
        <v>1176</v>
      </c>
      <c r="O560" s="484">
        <v>3906</v>
      </c>
      <c r="P560" s="484">
        <v>1944</v>
      </c>
      <c r="Q560" s="484">
        <v>1962</v>
      </c>
      <c r="R560" s="591"/>
      <c r="S560" s="591"/>
      <c r="T560" s="591"/>
      <c r="U560" s="591"/>
    </row>
    <row r="561" spans="1:21" ht="20.25" customHeight="1" x14ac:dyDescent="0.15">
      <c r="A561" s="592" t="s">
        <v>434</v>
      </c>
      <c r="B561" s="592"/>
    </row>
    <row r="562" spans="1:21" s="392" customFormat="1" ht="18" customHeight="1" x14ac:dyDescent="0.15">
      <c r="A562" s="593" t="s">
        <v>138</v>
      </c>
      <c r="B562" s="593"/>
      <c r="C562" s="593"/>
      <c r="D562" s="593"/>
      <c r="E562" s="593"/>
      <c r="F562" s="593"/>
      <c r="G562" s="593"/>
    </row>
    <row r="563" spans="1:21" s="392" customFormat="1" ht="18" customHeight="1" x14ac:dyDescent="0.15">
      <c r="A563" s="392" t="s">
        <v>48</v>
      </c>
      <c r="E563" s="594" t="s">
        <v>139</v>
      </c>
      <c r="F563" s="594"/>
    </row>
    <row r="564" spans="1:21" s="392" customFormat="1" ht="18" customHeight="1" x14ac:dyDescent="0.15">
      <c r="A564" s="595"/>
      <c r="B564" s="596" t="s">
        <v>207</v>
      </c>
      <c r="C564" s="597"/>
      <c r="D564" s="597"/>
      <c r="E564" s="598"/>
      <c r="F564" s="596" t="s">
        <v>208</v>
      </c>
      <c r="G564" s="597"/>
      <c r="H564" s="597"/>
      <c r="I564" s="598"/>
      <c r="J564" s="596" t="s">
        <v>209</v>
      </c>
      <c r="K564" s="597"/>
      <c r="L564" s="597"/>
      <c r="M564" s="598"/>
      <c r="N564" s="596" t="s">
        <v>210</v>
      </c>
      <c r="O564" s="597"/>
      <c r="P564" s="597"/>
      <c r="Q564" s="598"/>
      <c r="R564" s="596" t="s">
        <v>46</v>
      </c>
      <c r="S564" s="597"/>
      <c r="T564" s="597"/>
      <c r="U564" s="598"/>
    </row>
    <row r="565" spans="1:21" s="392" customFormat="1" ht="18" customHeight="1" x14ac:dyDescent="0.15">
      <c r="A565" s="599" t="s">
        <v>143</v>
      </c>
      <c r="B565" s="182" t="s">
        <v>9</v>
      </c>
      <c r="C565" s="204" t="s">
        <v>144</v>
      </c>
      <c r="D565" s="473"/>
      <c r="E565" s="473"/>
      <c r="F565" s="182" t="s">
        <v>9</v>
      </c>
      <c r="G565" s="204" t="s">
        <v>144</v>
      </c>
      <c r="H565" s="473"/>
      <c r="I565" s="473"/>
      <c r="J565" s="182" t="s">
        <v>9</v>
      </c>
      <c r="K565" s="204" t="s">
        <v>144</v>
      </c>
      <c r="L565" s="473"/>
      <c r="M565" s="473"/>
      <c r="N565" s="182" t="s">
        <v>9</v>
      </c>
      <c r="O565" s="204" t="s">
        <v>144</v>
      </c>
      <c r="P565" s="473"/>
      <c r="Q565" s="473"/>
      <c r="R565" s="182" t="s">
        <v>9</v>
      </c>
      <c r="S565" s="204" t="s">
        <v>144</v>
      </c>
      <c r="T565" s="473"/>
      <c r="U565" s="473"/>
    </row>
    <row r="566" spans="1:21" s="392" customFormat="1" ht="18" customHeight="1" x14ac:dyDescent="0.15">
      <c r="A566" s="600"/>
      <c r="B566" s="189"/>
      <c r="C566" s="479" t="s">
        <v>4</v>
      </c>
      <c r="D566" s="396" t="s">
        <v>5</v>
      </c>
      <c r="E566" s="396" t="s">
        <v>6</v>
      </c>
      <c r="F566" s="189"/>
      <c r="G566" s="479" t="s">
        <v>4</v>
      </c>
      <c r="H566" s="396" t="s">
        <v>5</v>
      </c>
      <c r="I566" s="396" t="s">
        <v>6</v>
      </c>
      <c r="J566" s="189"/>
      <c r="K566" s="479" t="s">
        <v>4</v>
      </c>
      <c r="L566" s="396" t="s">
        <v>5</v>
      </c>
      <c r="M566" s="396" t="s">
        <v>6</v>
      </c>
      <c r="N566" s="189"/>
      <c r="O566" s="479" t="s">
        <v>4</v>
      </c>
      <c r="P566" s="396" t="s">
        <v>5</v>
      </c>
      <c r="Q566" s="396" t="s">
        <v>6</v>
      </c>
      <c r="R566" s="189"/>
      <c r="S566" s="479" t="s">
        <v>4</v>
      </c>
      <c r="T566" s="396" t="s">
        <v>5</v>
      </c>
      <c r="U566" s="396" t="s">
        <v>6</v>
      </c>
    </row>
    <row r="567" spans="1:21" s="392" customFormat="1" ht="18" customHeight="1" x14ac:dyDescent="0.15">
      <c r="A567" s="601" t="s">
        <v>149</v>
      </c>
      <c r="B567" s="602"/>
      <c r="C567" s="524"/>
      <c r="D567" s="524"/>
      <c r="E567" s="524"/>
      <c r="F567" s="602"/>
      <c r="G567" s="524"/>
      <c r="H567" s="524"/>
      <c r="I567" s="524"/>
      <c r="J567" s="602"/>
      <c r="K567" s="524"/>
      <c r="L567" s="524"/>
      <c r="M567" s="524"/>
      <c r="N567" s="602"/>
      <c r="O567" s="524"/>
      <c r="P567" s="524"/>
      <c r="Q567" s="524"/>
      <c r="R567" s="602">
        <v>734</v>
      </c>
      <c r="S567" s="524">
        <v>2329</v>
      </c>
      <c r="T567" s="524">
        <v>1172</v>
      </c>
      <c r="U567" s="524">
        <v>1157</v>
      </c>
    </row>
    <row r="568" spans="1:21" s="392" customFormat="1" ht="18" customHeight="1" x14ac:dyDescent="0.15">
      <c r="A568" s="603" t="s">
        <v>150</v>
      </c>
      <c r="B568" s="524"/>
      <c r="C568" s="524"/>
      <c r="D568" s="524"/>
      <c r="E568" s="524"/>
      <c r="F568" s="524"/>
      <c r="G568" s="524"/>
      <c r="H568" s="524"/>
      <c r="I568" s="524"/>
      <c r="J568" s="524"/>
      <c r="K568" s="524"/>
      <c r="L568" s="524"/>
      <c r="M568" s="524"/>
      <c r="N568" s="524"/>
      <c r="O568" s="524"/>
      <c r="P568" s="524"/>
      <c r="Q568" s="524"/>
      <c r="R568" s="524">
        <v>732</v>
      </c>
      <c r="S568" s="524">
        <v>2458</v>
      </c>
      <c r="T568" s="524">
        <v>1218</v>
      </c>
      <c r="U568" s="524">
        <v>1240</v>
      </c>
    </row>
    <row r="569" spans="1:21" s="392" customFormat="1" ht="18" customHeight="1" x14ac:dyDescent="0.15">
      <c r="A569" s="603" t="s">
        <v>151</v>
      </c>
      <c r="B569" s="524"/>
      <c r="C569" s="524"/>
      <c r="D569" s="524"/>
      <c r="E569" s="524"/>
      <c r="F569" s="524"/>
      <c r="G569" s="524"/>
      <c r="H569" s="524"/>
      <c r="I569" s="524"/>
      <c r="J569" s="524"/>
      <c r="K569" s="524"/>
      <c r="L569" s="524"/>
      <c r="M569" s="524"/>
      <c r="N569" s="524"/>
      <c r="O569" s="524"/>
      <c r="P569" s="524"/>
      <c r="Q569" s="524"/>
      <c r="R569" s="524">
        <v>602</v>
      </c>
      <c r="S569" s="524">
        <v>1851</v>
      </c>
      <c r="T569" s="524">
        <v>930</v>
      </c>
      <c r="U569" s="524">
        <v>921</v>
      </c>
    </row>
    <row r="570" spans="1:21" s="392" customFormat="1" ht="18" customHeight="1" x14ac:dyDescent="0.15">
      <c r="A570" s="603" t="s">
        <v>152</v>
      </c>
      <c r="B570" s="524"/>
      <c r="C570" s="524"/>
      <c r="D570" s="524"/>
      <c r="E570" s="524"/>
      <c r="F570" s="524"/>
      <c r="G570" s="524"/>
      <c r="H570" s="524"/>
      <c r="I570" s="524"/>
      <c r="J570" s="524"/>
      <c r="K570" s="524"/>
      <c r="L570" s="524"/>
      <c r="M570" s="524"/>
      <c r="N570" s="524"/>
      <c r="O570" s="524"/>
      <c r="P570" s="524"/>
      <c r="Q570" s="524"/>
      <c r="R570" s="524">
        <v>144</v>
      </c>
      <c r="S570" s="524">
        <v>576</v>
      </c>
      <c r="T570" s="524">
        <v>281</v>
      </c>
      <c r="U570" s="524">
        <v>295</v>
      </c>
    </row>
    <row r="571" spans="1:21" s="392" customFormat="1" ht="18" customHeight="1" x14ac:dyDescent="0.15">
      <c r="A571" s="604" t="s">
        <v>153</v>
      </c>
      <c r="B571" s="524"/>
      <c r="C571" s="524"/>
      <c r="D571" s="524"/>
      <c r="E571" s="524"/>
      <c r="F571" s="524"/>
      <c r="G571" s="524"/>
      <c r="H571" s="524"/>
      <c r="I571" s="524"/>
      <c r="J571" s="524"/>
      <c r="K571" s="524"/>
      <c r="L571" s="524"/>
      <c r="M571" s="524"/>
      <c r="N571" s="524"/>
      <c r="O571" s="524"/>
      <c r="P571" s="524"/>
      <c r="Q571" s="524"/>
      <c r="R571" s="524">
        <v>67</v>
      </c>
      <c r="S571" s="524">
        <v>236</v>
      </c>
      <c r="T571" s="524">
        <v>112</v>
      </c>
      <c r="U571" s="524">
        <v>124</v>
      </c>
    </row>
    <row r="572" spans="1:21" s="392" customFormat="1" ht="18" customHeight="1" x14ac:dyDescent="0.15">
      <c r="A572" s="603" t="s">
        <v>154</v>
      </c>
      <c r="B572" s="524"/>
      <c r="C572" s="524"/>
      <c r="D572" s="524"/>
      <c r="E572" s="524"/>
      <c r="F572" s="524"/>
      <c r="G572" s="524"/>
      <c r="H572" s="524"/>
      <c r="I572" s="524"/>
      <c r="J572" s="524"/>
      <c r="K572" s="524"/>
      <c r="L572" s="524"/>
      <c r="M572" s="524"/>
      <c r="N572" s="524"/>
      <c r="O572" s="524"/>
      <c r="P572" s="524"/>
      <c r="Q572" s="524"/>
      <c r="R572" s="524">
        <v>191</v>
      </c>
      <c r="S572" s="524">
        <v>621</v>
      </c>
      <c r="T572" s="524">
        <v>303</v>
      </c>
      <c r="U572" s="524">
        <v>318</v>
      </c>
    </row>
    <row r="573" spans="1:21" s="392" customFormat="1" ht="18" customHeight="1" x14ac:dyDescent="0.15">
      <c r="A573" s="603" t="s">
        <v>60</v>
      </c>
      <c r="B573" s="524"/>
      <c r="C573" s="524"/>
      <c r="D573" s="524"/>
      <c r="E573" s="524"/>
      <c r="F573" s="524"/>
      <c r="G573" s="524"/>
      <c r="H573" s="524"/>
      <c r="I573" s="524"/>
      <c r="J573" s="524"/>
      <c r="K573" s="524"/>
      <c r="L573" s="524"/>
      <c r="M573" s="524"/>
      <c r="N573" s="524"/>
      <c r="O573" s="524"/>
      <c r="P573" s="524"/>
      <c r="Q573" s="524"/>
      <c r="R573" s="524">
        <v>251</v>
      </c>
      <c r="S573" s="524">
        <v>819</v>
      </c>
      <c r="T573" s="524">
        <v>433</v>
      </c>
      <c r="U573" s="524">
        <v>386</v>
      </c>
    </row>
    <row r="574" spans="1:21" s="392" customFormat="1" ht="18" customHeight="1" x14ac:dyDescent="0.15">
      <c r="A574" s="603" t="s">
        <v>155</v>
      </c>
      <c r="B574" s="528"/>
      <c r="C574" s="524"/>
      <c r="D574" s="528"/>
      <c r="E574" s="528"/>
      <c r="F574" s="528"/>
      <c r="G574" s="524"/>
      <c r="H574" s="528"/>
      <c r="I574" s="528"/>
      <c r="J574" s="528"/>
      <c r="K574" s="524"/>
      <c r="L574" s="528"/>
      <c r="M574" s="528"/>
      <c r="N574" s="528"/>
      <c r="O574" s="524"/>
      <c r="P574" s="528"/>
      <c r="Q574" s="528"/>
      <c r="R574" s="528">
        <v>39</v>
      </c>
      <c r="S574" s="524">
        <v>163</v>
      </c>
      <c r="T574" s="528">
        <v>85</v>
      </c>
      <c r="U574" s="528">
        <v>78</v>
      </c>
    </row>
    <row r="575" spans="1:21" s="392" customFormat="1" ht="18" customHeight="1" x14ac:dyDescent="0.15">
      <c r="A575" s="603" t="s">
        <v>214</v>
      </c>
      <c r="B575" s="528"/>
      <c r="C575" s="524"/>
      <c r="D575" s="524"/>
      <c r="E575" s="524"/>
      <c r="F575" s="528"/>
      <c r="G575" s="524"/>
      <c r="H575" s="524"/>
      <c r="I575" s="524"/>
      <c r="J575" s="528"/>
      <c r="K575" s="524"/>
      <c r="L575" s="524"/>
      <c r="M575" s="524"/>
      <c r="N575" s="528"/>
      <c r="O575" s="524"/>
      <c r="P575" s="524"/>
      <c r="Q575" s="524"/>
      <c r="R575" s="528">
        <v>135</v>
      </c>
      <c r="S575" s="524">
        <v>555</v>
      </c>
      <c r="T575" s="524">
        <v>272</v>
      </c>
      <c r="U575" s="524">
        <v>283</v>
      </c>
    </row>
    <row r="576" spans="1:21" s="392" customFormat="1" ht="18" customHeight="1" x14ac:dyDescent="0.15">
      <c r="A576" s="603" t="s">
        <v>156</v>
      </c>
      <c r="B576" s="524"/>
      <c r="C576" s="524"/>
      <c r="D576" s="524"/>
      <c r="E576" s="524"/>
      <c r="F576" s="524"/>
      <c r="G576" s="524"/>
      <c r="H576" s="524"/>
      <c r="I576" s="524"/>
      <c r="J576" s="524"/>
      <c r="K576" s="524"/>
      <c r="L576" s="524"/>
      <c r="M576" s="524"/>
      <c r="N576" s="524"/>
      <c r="O576" s="524"/>
      <c r="P576" s="524"/>
      <c r="Q576" s="524"/>
      <c r="R576" s="524">
        <v>32</v>
      </c>
      <c r="S576" s="524">
        <v>146</v>
      </c>
      <c r="T576" s="524">
        <v>68</v>
      </c>
      <c r="U576" s="524">
        <v>78</v>
      </c>
    </row>
    <row r="577" spans="1:21" s="392" customFormat="1" ht="18" customHeight="1" x14ac:dyDescent="0.15">
      <c r="A577" s="603" t="s">
        <v>157</v>
      </c>
      <c r="B577" s="524"/>
      <c r="C577" s="524"/>
      <c r="D577" s="524"/>
      <c r="E577" s="524"/>
      <c r="F577" s="524"/>
      <c r="G577" s="524"/>
      <c r="H577" s="524"/>
      <c r="I577" s="524"/>
      <c r="J577" s="524"/>
      <c r="K577" s="524"/>
      <c r="L577" s="524"/>
      <c r="M577" s="524"/>
      <c r="N577" s="524"/>
      <c r="O577" s="524"/>
      <c r="P577" s="524"/>
      <c r="Q577" s="524"/>
      <c r="R577" s="524">
        <v>181</v>
      </c>
      <c r="S577" s="524">
        <v>564</v>
      </c>
      <c r="T577" s="524">
        <v>288</v>
      </c>
      <c r="U577" s="524">
        <v>276</v>
      </c>
    </row>
    <row r="578" spans="1:21" s="392" customFormat="1" ht="18" customHeight="1" x14ac:dyDescent="0.15">
      <c r="A578" s="603" t="s">
        <v>158</v>
      </c>
      <c r="B578" s="524"/>
      <c r="C578" s="524"/>
      <c r="D578" s="524"/>
      <c r="E578" s="524"/>
      <c r="F578" s="524"/>
      <c r="G578" s="524"/>
      <c r="H578" s="524"/>
      <c r="I578" s="524"/>
      <c r="J578" s="524"/>
      <c r="K578" s="524"/>
      <c r="L578" s="524"/>
      <c r="M578" s="524"/>
      <c r="N578" s="524"/>
      <c r="O578" s="524"/>
      <c r="P578" s="524"/>
      <c r="Q578" s="524"/>
      <c r="R578" s="524">
        <v>78</v>
      </c>
      <c r="S578" s="524">
        <v>293</v>
      </c>
      <c r="T578" s="524">
        <v>148</v>
      </c>
      <c r="U578" s="524">
        <v>145</v>
      </c>
    </row>
    <row r="579" spans="1:21" s="392" customFormat="1" ht="18" customHeight="1" x14ac:dyDescent="0.15">
      <c r="A579" s="603" t="s">
        <v>159</v>
      </c>
      <c r="B579" s="524"/>
      <c r="C579" s="524"/>
      <c r="D579" s="524"/>
      <c r="E579" s="524"/>
      <c r="F579" s="524"/>
      <c r="G579" s="524"/>
      <c r="H579" s="524"/>
      <c r="I579" s="524"/>
      <c r="J579" s="524"/>
      <c r="K579" s="524"/>
      <c r="L579" s="524"/>
      <c r="M579" s="524"/>
      <c r="N579" s="524"/>
      <c r="O579" s="524"/>
      <c r="P579" s="524"/>
      <c r="Q579" s="524"/>
      <c r="R579" s="524">
        <v>117</v>
      </c>
      <c r="S579" s="524">
        <v>439</v>
      </c>
      <c r="T579" s="524">
        <v>220</v>
      </c>
      <c r="U579" s="524">
        <v>219</v>
      </c>
    </row>
    <row r="580" spans="1:21" s="392" customFormat="1" ht="18" customHeight="1" x14ac:dyDescent="0.15">
      <c r="A580" s="603" t="s">
        <v>160</v>
      </c>
      <c r="B580" s="524"/>
      <c r="C580" s="524"/>
      <c r="D580" s="524"/>
      <c r="E580" s="524"/>
      <c r="F580" s="524"/>
      <c r="G580" s="524"/>
      <c r="H580" s="524"/>
      <c r="I580" s="524"/>
      <c r="J580" s="524"/>
      <c r="K580" s="524"/>
      <c r="L580" s="524"/>
      <c r="M580" s="524"/>
      <c r="N580" s="524"/>
      <c r="O580" s="524"/>
      <c r="P580" s="524"/>
      <c r="Q580" s="524"/>
      <c r="R580" s="524">
        <v>52</v>
      </c>
      <c r="S580" s="524">
        <v>217</v>
      </c>
      <c r="T580" s="524">
        <v>106</v>
      </c>
      <c r="U580" s="524">
        <v>111</v>
      </c>
    </row>
    <row r="581" spans="1:21" s="392" customFormat="1" ht="18" customHeight="1" x14ac:dyDescent="0.15">
      <c r="A581" s="603" t="s">
        <v>161</v>
      </c>
      <c r="B581" s="524"/>
      <c r="C581" s="524"/>
      <c r="D581" s="524"/>
      <c r="E581" s="524"/>
      <c r="F581" s="524"/>
      <c r="G581" s="524"/>
      <c r="H581" s="524"/>
      <c r="I581" s="524"/>
      <c r="J581" s="524"/>
      <c r="K581" s="524"/>
      <c r="L581" s="524"/>
      <c r="M581" s="524"/>
      <c r="N581" s="524"/>
      <c r="O581" s="524"/>
      <c r="P581" s="524"/>
      <c r="Q581" s="524"/>
      <c r="R581" s="524">
        <v>120</v>
      </c>
      <c r="S581" s="524">
        <v>413</v>
      </c>
      <c r="T581" s="524">
        <v>214</v>
      </c>
      <c r="U581" s="524">
        <v>199</v>
      </c>
    </row>
    <row r="582" spans="1:21" s="392" customFormat="1" ht="18" customHeight="1" x14ac:dyDescent="0.15">
      <c r="A582" s="603" t="s">
        <v>162</v>
      </c>
      <c r="B582" s="528"/>
      <c r="C582" s="524"/>
      <c r="D582" s="528"/>
      <c r="E582" s="528"/>
      <c r="F582" s="528"/>
      <c r="G582" s="524"/>
      <c r="H582" s="528"/>
      <c r="I582" s="528"/>
      <c r="J582" s="528"/>
      <c r="K582" s="524"/>
      <c r="L582" s="528"/>
      <c r="M582" s="528"/>
      <c r="N582" s="528"/>
      <c r="O582" s="524"/>
      <c r="P582" s="528"/>
      <c r="Q582" s="528"/>
      <c r="R582" s="528">
        <v>72</v>
      </c>
      <c r="S582" s="524">
        <v>269</v>
      </c>
      <c r="T582" s="528">
        <v>132</v>
      </c>
      <c r="U582" s="528">
        <v>137</v>
      </c>
    </row>
    <row r="583" spans="1:21" s="392" customFormat="1" ht="18" customHeight="1" x14ac:dyDescent="0.15">
      <c r="A583" s="603" t="s">
        <v>163</v>
      </c>
      <c r="B583" s="528"/>
      <c r="C583" s="524"/>
      <c r="D583" s="524"/>
      <c r="E583" s="524"/>
      <c r="F583" s="528"/>
      <c r="G583" s="524"/>
      <c r="H583" s="524"/>
      <c r="I583" s="524"/>
      <c r="J583" s="528"/>
      <c r="K583" s="524"/>
      <c r="L583" s="524"/>
      <c r="M583" s="524"/>
      <c r="N583" s="528"/>
      <c r="O583" s="524"/>
      <c r="P583" s="524"/>
      <c r="Q583" s="524"/>
      <c r="R583" s="528">
        <v>39</v>
      </c>
      <c r="S583" s="524">
        <v>163</v>
      </c>
      <c r="T583" s="524">
        <v>73</v>
      </c>
      <c r="U583" s="524">
        <v>90</v>
      </c>
    </row>
    <row r="584" spans="1:21" s="392" customFormat="1" ht="18" customHeight="1" x14ac:dyDescent="0.15">
      <c r="A584" s="603" t="s">
        <v>165</v>
      </c>
      <c r="B584" s="524"/>
      <c r="C584" s="524"/>
      <c r="D584" s="524"/>
      <c r="E584" s="524"/>
      <c r="F584" s="524"/>
      <c r="G584" s="524"/>
      <c r="H584" s="524"/>
      <c r="I584" s="524"/>
      <c r="J584" s="524"/>
      <c r="K584" s="524"/>
      <c r="L584" s="524"/>
      <c r="M584" s="524"/>
      <c r="N584" s="524"/>
      <c r="O584" s="524"/>
      <c r="P584" s="524"/>
      <c r="Q584" s="524"/>
      <c r="R584" s="524">
        <v>64</v>
      </c>
      <c r="S584" s="524">
        <v>255</v>
      </c>
      <c r="T584" s="524">
        <v>132</v>
      </c>
      <c r="U584" s="524">
        <v>123</v>
      </c>
    </row>
    <row r="585" spans="1:21" s="392" customFormat="1" ht="18" customHeight="1" x14ac:dyDescent="0.15">
      <c r="A585" s="603" t="s">
        <v>166</v>
      </c>
      <c r="B585" s="524"/>
      <c r="C585" s="524"/>
      <c r="D585" s="524"/>
      <c r="E585" s="524"/>
      <c r="F585" s="524"/>
      <c r="G585" s="524"/>
      <c r="H585" s="524"/>
      <c r="I585" s="524"/>
      <c r="J585" s="524"/>
      <c r="K585" s="524"/>
      <c r="L585" s="524"/>
      <c r="M585" s="524"/>
      <c r="N585" s="524"/>
      <c r="O585" s="524"/>
      <c r="P585" s="524"/>
      <c r="Q585" s="524"/>
      <c r="R585" s="524">
        <v>274</v>
      </c>
      <c r="S585" s="524">
        <v>1035</v>
      </c>
      <c r="T585" s="524">
        <v>482</v>
      </c>
      <c r="U585" s="524">
        <v>553</v>
      </c>
    </row>
    <row r="586" spans="1:21" s="392" customFormat="1" ht="18" customHeight="1" x14ac:dyDescent="0.15">
      <c r="A586" s="603" t="s">
        <v>167</v>
      </c>
      <c r="B586" s="524"/>
      <c r="C586" s="524"/>
      <c r="D586" s="524"/>
      <c r="E586" s="524"/>
      <c r="F586" s="524"/>
      <c r="G586" s="524"/>
      <c r="H586" s="524"/>
      <c r="I586" s="524"/>
      <c r="J586" s="524"/>
      <c r="K586" s="524"/>
      <c r="L586" s="524"/>
      <c r="M586" s="524"/>
      <c r="N586" s="524"/>
      <c r="O586" s="524"/>
      <c r="P586" s="524"/>
      <c r="Q586" s="524"/>
      <c r="R586" s="524">
        <v>258</v>
      </c>
      <c r="S586" s="524">
        <v>980</v>
      </c>
      <c r="T586" s="524">
        <v>502</v>
      </c>
      <c r="U586" s="524">
        <v>478</v>
      </c>
    </row>
    <row r="587" spans="1:21" s="392" customFormat="1" ht="18" customHeight="1" x14ac:dyDescent="0.15">
      <c r="A587" s="603" t="s">
        <v>168</v>
      </c>
      <c r="B587" s="524"/>
      <c r="C587" s="524"/>
      <c r="D587" s="524"/>
      <c r="E587" s="524"/>
      <c r="F587" s="524"/>
      <c r="G587" s="524"/>
      <c r="H587" s="524"/>
      <c r="I587" s="524"/>
      <c r="J587" s="524"/>
      <c r="K587" s="524"/>
      <c r="L587" s="524"/>
      <c r="M587" s="524"/>
      <c r="N587" s="524"/>
      <c r="O587" s="524"/>
      <c r="P587" s="524"/>
      <c r="Q587" s="524"/>
      <c r="R587" s="524">
        <v>31</v>
      </c>
      <c r="S587" s="524">
        <v>143</v>
      </c>
      <c r="T587" s="524">
        <v>64</v>
      </c>
      <c r="U587" s="524">
        <v>79</v>
      </c>
    </row>
    <row r="588" spans="1:21" s="392" customFormat="1" ht="18" customHeight="1" x14ac:dyDescent="0.15">
      <c r="A588" s="603" t="s">
        <v>169</v>
      </c>
      <c r="B588" s="524"/>
      <c r="C588" s="524"/>
      <c r="D588" s="524"/>
      <c r="E588" s="524"/>
      <c r="F588" s="524"/>
      <c r="G588" s="524"/>
      <c r="H588" s="524"/>
      <c r="I588" s="524"/>
      <c r="J588" s="524"/>
      <c r="K588" s="524"/>
      <c r="L588" s="524"/>
      <c r="M588" s="524"/>
      <c r="N588" s="524"/>
      <c r="O588" s="524"/>
      <c r="P588" s="524"/>
      <c r="Q588" s="524"/>
      <c r="R588" s="524">
        <v>140</v>
      </c>
      <c r="S588" s="524">
        <v>472</v>
      </c>
      <c r="T588" s="524">
        <v>238</v>
      </c>
      <c r="U588" s="524">
        <v>234</v>
      </c>
    </row>
    <row r="589" spans="1:21" s="392" customFormat="1" ht="18" customHeight="1" x14ac:dyDescent="0.15">
      <c r="A589" s="603" t="s">
        <v>170</v>
      </c>
      <c r="B589" s="524"/>
      <c r="C589" s="524"/>
      <c r="D589" s="524"/>
      <c r="E589" s="524"/>
      <c r="F589" s="524"/>
      <c r="G589" s="524"/>
      <c r="H589" s="524"/>
      <c r="I589" s="524"/>
      <c r="J589" s="524"/>
      <c r="K589" s="524"/>
      <c r="L589" s="524"/>
      <c r="M589" s="524"/>
      <c r="N589" s="524"/>
      <c r="O589" s="524"/>
      <c r="P589" s="524"/>
      <c r="Q589" s="524"/>
      <c r="R589" s="524">
        <v>162</v>
      </c>
      <c r="S589" s="524">
        <v>669</v>
      </c>
      <c r="T589" s="524">
        <v>335</v>
      </c>
      <c r="U589" s="524">
        <v>334</v>
      </c>
    </row>
    <row r="590" spans="1:21" s="392" customFormat="1" ht="18" customHeight="1" x14ac:dyDescent="0.15">
      <c r="A590" s="603" t="s">
        <v>171</v>
      </c>
      <c r="B590" s="528"/>
      <c r="C590" s="524"/>
      <c r="D590" s="528"/>
      <c r="E590" s="528"/>
      <c r="F590" s="528"/>
      <c r="G590" s="524"/>
      <c r="H590" s="528"/>
      <c r="I590" s="528"/>
      <c r="J590" s="528"/>
      <c r="K590" s="524"/>
      <c r="L590" s="528"/>
      <c r="M590" s="528"/>
      <c r="N590" s="528"/>
      <c r="O590" s="524"/>
      <c r="P590" s="528"/>
      <c r="Q590" s="528"/>
      <c r="R590" s="528">
        <v>140</v>
      </c>
      <c r="S590" s="524">
        <v>551</v>
      </c>
      <c r="T590" s="528">
        <v>280</v>
      </c>
      <c r="U590" s="528">
        <v>271</v>
      </c>
    </row>
    <row r="591" spans="1:21" s="392" customFormat="1" ht="18" customHeight="1" x14ac:dyDescent="0.15">
      <c r="A591" s="603" t="s">
        <v>172</v>
      </c>
      <c r="B591" s="528"/>
      <c r="C591" s="524"/>
      <c r="D591" s="524"/>
      <c r="E591" s="524"/>
      <c r="F591" s="528"/>
      <c r="G591" s="524"/>
      <c r="H591" s="524"/>
      <c r="I591" s="524"/>
      <c r="J591" s="528"/>
      <c r="K591" s="524"/>
      <c r="L591" s="524"/>
      <c r="M591" s="524"/>
      <c r="N591" s="528"/>
      <c r="O591" s="524"/>
      <c r="P591" s="524"/>
      <c r="Q591" s="524"/>
      <c r="R591" s="528">
        <v>139</v>
      </c>
      <c r="S591" s="524">
        <v>503</v>
      </c>
      <c r="T591" s="524">
        <v>252</v>
      </c>
      <c r="U591" s="524">
        <v>251</v>
      </c>
    </row>
    <row r="592" spans="1:21" s="392" customFormat="1" ht="18" customHeight="1" x14ac:dyDescent="0.15">
      <c r="A592" s="603" t="s">
        <v>173</v>
      </c>
      <c r="B592" s="528"/>
      <c r="C592" s="524"/>
      <c r="D592" s="524"/>
      <c r="E592" s="524"/>
      <c r="F592" s="528"/>
      <c r="G592" s="524"/>
      <c r="H592" s="524"/>
      <c r="I592" s="524"/>
      <c r="J592" s="528"/>
      <c r="K592" s="524"/>
      <c r="L592" s="524"/>
      <c r="M592" s="524"/>
      <c r="N592" s="528"/>
      <c r="O592" s="524"/>
      <c r="P592" s="524"/>
      <c r="Q592" s="524"/>
      <c r="R592" s="528">
        <v>81</v>
      </c>
      <c r="S592" s="524">
        <v>329</v>
      </c>
      <c r="T592" s="524">
        <v>161</v>
      </c>
      <c r="U592" s="524">
        <v>168</v>
      </c>
    </row>
    <row r="593" spans="1:21" s="392" customFormat="1" ht="18" customHeight="1" x14ac:dyDescent="0.15">
      <c r="A593" s="603" t="s">
        <v>174</v>
      </c>
      <c r="B593" s="524"/>
      <c r="C593" s="524"/>
      <c r="D593" s="524"/>
      <c r="E593" s="524"/>
      <c r="F593" s="524"/>
      <c r="G593" s="524"/>
      <c r="H593" s="524"/>
      <c r="I593" s="524"/>
      <c r="J593" s="524"/>
      <c r="K593" s="524"/>
      <c r="L593" s="524"/>
      <c r="M593" s="524"/>
      <c r="N593" s="524"/>
      <c r="O593" s="524"/>
      <c r="P593" s="524"/>
      <c r="Q593" s="524"/>
      <c r="R593" s="524">
        <v>208</v>
      </c>
      <c r="S593" s="524">
        <v>734</v>
      </c>
      <c r="T593" s="524">
        <v>382</v>
      </c>
      <c r="U593" s="524">
        <v>352</v>
      </c>
    </row>
    <row r="594" spans="1:21" s="392" customFormat="1" ht="18" customHeight="1" x14ac:dyDescent="0.15">
      <c r="A594" s="603" t="s">
        <v>175</v>
      </c>
      <c r="B594" s="528"/>
      <c r="C594" s="524"/>
      <c r="D594" s="524"/>
      <c r="E594" s="524"/>
      <c r="F594" s="528"/>
      <c r="G594" s="524"/>
      <c r="H594" s="524"/>
      <c r="I594" s="524"/>
      <c r="J594" s="528"/>
      <c r="K594" s="524"/>
      <c r="L594" s="524"/>
      <c r="M594" s="524"/>
      <c r="N594" s="528"/>
      <c r="O594" s="524"/>
      <c r="P594" s="524"/>
      <c r="Q594" s="524"/>
      <c r="R594" s="528">
        <v>119</v>
      </c>
      <c r="S594" s="524">
        <v>398</v>
      </c>
      <c r="T594" s="524">
        <v>201</v>
      </c>
      <c r="U594" s="524">
        <v>197</v>
      </c>
    </row>
    <row r="595" spans="1:21" s="392" customFormat="1" ht="18" customHeight="1" x14ac:dyDescent="0.15">
      <c r="A595" s="603" t="s">
        <v>176</v>
      </c>
      <c r="B595" s="524"/>
      <c r="C595" s="524"/>
      <c r="D595" s="524"/>
      <c r="E595" s="524"/>
      <c r="F595" s="524"/>
      <c r="G595" s="524"/>
      <c r="H595" s="524"/>
      <c r="I595" s="524"/>
      <c r="J595" s="524"/>
      <c r="K595" s="524"/>
      <c r="L595" s="524"/>
      <c r="M595" s="524"/>
      <c r="N595" s="524"/>
      <c r="O595" s="524"/>
      <c r="P595" s="524"/>
      <c r="Q595" s="524"/>
      <c r="R595" s="524">
        <v>96</v>
      </c>
      <c r="S595" s="524">
        <v>332</v>
      </c>
      <c r="T595" s="524">
        <v>166</v>
      </c>
      <c r="U595" s="524">
        <v>166</v>
      </c>
    </row>
    <row r="596" spans="1:21" s="392" customFormat="1" ht="18" customHeight="1" x14ac:dyDescent="0.15">
      <c r="A596" s="603" t="s">
        <v>164</v>
      </c>
      <c r="B596" s="528"/>
      <c r="C596" s="524"/>
      <c r="D596" s="524"/>
      <c r="E596" s="524"/>
      <c r="F596" s="528"/>
      <c r="G596" s="524"/>
      <c r="H596" s="524"/>
      <c r="I596" s="524"/>
      <c r="J596" s="528"/>
      <c r="K596" s="524"/>
      <c r="L596" s="524"/>
      <c r="M596" s="524"/>
      <c r="N596" s="528"/>
      <c r="O596" s="524"/>
      <c r="P596" s="524"/>
      <c r="Q596" s="524"/>
      <c r="R596" s="528">
        <v>39</v>
      </c>
      <c r="S596" s="524">
        <v>144</v>
      </c>
      <c r="T596" s="524">
        <v>71</v>
      </c>
      <c r="U596" s="524">
        <v>73</v>
      </c>
    </row>
    <row r="597" spans="1:21" s="392" customFormat="1" ht="18" customHeight="1" x14ac:dyDescent="0.15">
      <c r="A597" s="605"/>
      <c r="C597" s="459"/>
      <c r="D597" s="459"/>
      <c r="E597" s="459"/>
      <c r="G597" s="459"/>
      <c r="H597" s="459"/>
      <c r="I597" s="459"/>
      <c r="K597" s="459"/>
      <c r="L597" s="459"/>
      <c r="M597" s="459"/>
      <c r="O597" s="459"/>
      <c r="P597" s="459"/>
      <c r="Q597" s="459"/>
      <c r="S597" s="459"/>
      <c r="T597" s="459"/>
      <c r="U597" s="459"/>
    </row>
    <row r="598" spans="1:21" s="392" customFormat="1" ht="18" customHeight="1" x14ac:dyDescent="0.15">
      <c r="A598" s="593" t="s">
        <v>138</v>
      </c>
      <c r="B598" s="593"/>
      <c r="C598" s="593"/>
      <c r="D598" s="593"/>
      <c r="E598" s="593"/>
      <c r="F598" s="593"/>
      <c r="G598" s="593"/>
      <c r="H598" s="459"/>
      <c r="I598" s="459"/>
      <c r="K598" s="459"/>
      <c r="L598" s="459"/>
      <c r="M598" s="459"/>
      <c r="O598" s="459"/>
      <c r="P598" s="459"/>
      <c r="Q598" s="459"/>
      <c r="S598" s="459"/>
      <c r="T598" s="459"/>
      <c r="U598" s="459"/>
    </row>
    <row r="599" spans="1:21" s="392" customFormat="1" ht="18" customHeight="1" x14ac:dyDescent="0.15">
      <c r="A599" s="392" t="s">
        <v>215</v>
      </c>
    </row>
    <row r="600" spans="1:21" s="392" customFormat="1" ht="18" customHeight="1" x14ac:dyDescent="0.15">
      <c r="A600" s="595"/>
      <c r="B600" s="596" t="s">
        <v>211</v>
      </c>
      <c r="C600" s="597"/>
      <c r="D600" s="597"/>
      <c r="E600" s="598"/>
      <c r="F600" s="596" t="s">
        <v>212</v>
      </c>
      <c r="G600" s="597"/>
      <c r="H600" s="597"/>
      <c r="I600" s="598"/>
      <c r="J600" s="596" t="s">
        <v>213</v>
      </c>
      <c r="K600" s="597"/>
      <c r="L600" s="597"/>
      <c r="M600" s="598"/>
      <c r="N600" s="606" t="s">
        <v>130</v>
      </c>
      <c r="O600" s="606"/>
      <c r="P600" s="606"/>
      <c r="Q600" s="606"/>
    </row>
    <row r="601" spans="1:21" s="392" customFormat="1" ht="18" customHeight="1" x14ac:dyDescent="0.15">
      <c r="A601" s="599" t="s">
        <v>143</v>
      </c>
      <c r="B601" s="182" t="s">
        <v>9</v>
      </c>
      <c r="C601" s="204" t="s">
        <v>144</v>
      </c>
      <c r="D601" s="473"/>
      <c r="E601" s="473"/>
      <c r="F601" s="182" t="s">
        <v>9</v>
      </c>
      <c r="G601" s="204" t="s">
        <v>144</v>
      </c>
      <c r="H601" s="473"/>
      <c r="I601" s="473"/>
      <c r="J601" s="182" t="s">
        <v>9</v>
      </c>
      <c r="K601" s="204" t="s">
        <v>144</v>
      </c>
      <c r="L601" s="473"/>
      <c r="M601" s="473"/>
      <c r="N601" s="473" t="s">
        <v>9</v>
      </c>
      <c r="O601" s="473" t="s">
        <v>144</v>
      </c>
      <c r="P601" s="473"/>
      <c r="Q601" s="473"/>
    </row>
    <row r="602" spans="1:21" s="392" customFormat="1" ht="18" customHeight="1" x14ac:dyDescent="0.15">
      <c r="A602" s="600"/>
      <c r="B602" s="189"/>
      <c r="C602" s="479" t="s">
        <v>4</v>
      </c>
      <c r="D602" s="396" t="s">
        <v>5</v>
      </c>
      <c r="E602" s="396" t="s">
        <v>6</v>
      </c>
      <c r="F602" s="189"/>
      <c r="G602" s="479" t="s">
        <v>4</v>
      </c>
      <c r="H602" s="396" t="s">
        <v>5</v>
      </c>
      <c r="I602" s="396" t="s">
        <v>6</v>
      </c>
      <c r="J602" s="189"/>
      <c r="K602" s="479" t="s">
        <v>4</v>
      </c>
      <c r="L602" s="396" t="s">
        <v>5</v>
      </c>
      <c r="M602" s="396" t="s">
        <v>6</v>
      </c>
      <c r="N602" s="473"/>
      <c r="O602" s="396" t="s">
        <v>4</v>
      </c>
      <c r="P602" s="396" t="s">
        <v>5</v>
      </c>
      <c r="Q602" s="396" t="s">
        <v>6</v>
      </c>
      <c r="S602" s="391"/>
      <c r="T602" s="391"/>
      <c r="U602" s="391"/>
    </row>
    <row r="603" spans="1:21" s="392" customFormat="1" ht="18" customHeight="1" x14ac:dyDescent="0.15">
      <c r="A603" s="607" t="s">
        <v>4</v>
      </c>
      <c r="B603" s="608">
        <f t="shared" ref="B603:Q603" si="14">SUM(B604:B632)</f>
        <v>5550</v>
      </c>
      <c r="C603" s="608">
        <f t="shared" si="14"/>
        <v>18917</v>
      </c>
      <c r="D603" s="608">
        <f t="shared" si="14"/>
        <v>9457</v>
      </c>
      <c r="E603" s="608">
        <f t="shared" si="14"/>
        <v>9460</v>
      </c>
      <c r="F603" s="608">
        <f t="shared" si="14"/>
        <v>5567</v>
      </c>
      <c r="G603" s="608">
        <f t="shared" si="14"/>
        <v>18875</v>
      </c>
      <c r="H603" s="608">
        <f t="shared" si="14"/>
        <v>9438</v>
      </c>
      <c r="I603" s="608">
        <f t="shared" si="14"/>
        <v>9437</v>
      </c>
      <c r="J603" s="608">
        <f t="shared" si="14"/>
        <v>5670</v>
      </c>
      <c r="K603" s="608">
        <f t="shared" si="14"/>
        <v>18921</v>
      </c>
      <c r="L603" s="608">
        <f t="shared" si="14"/>
        <v>9468</v>
      </c>
      <c r="M603" s="608">
        <f t="shared" si="14"/>
        <v>9453</v>
      </c>
      <c r="N603" s="609">
        <f t="shared" si="14"/>
        <v>5750</v>
      </c>
      <c r="O603" s="609">
        <f t="shared" si="14"/>
        <v>18922</v>
      </c>
      <c r="P603" s="609">
        <f t="shared" si="14"/>
        <v>9500</v>
      </c>
      <c r="Q603" s="609">
        <f t="shared" si="14"/>
        <v>9413</v>
      </c>
      <c r="R603" s="610"/>
      <c r="S603" s="610"/>
      <c r="T603" s="610"/>
      <c r="U603" s="610"/>
    </row>
    <row r="604" spans="1:21" s="392" customFormat="1" ht="18" customHeight="1" x14ac:dyDescent="0.15">
      <c r="A604" s="601" t="s">
        <v>149</v>
      </c>
      <c r="B604" s="602">
        <v>768</v>
      </c>
      <c r="C604" s="524">
        <v>2388</v>
      </c>
      <c r="D604" s="524">
        <v>1213</v>
      </c>
      <c r="E604" s="524">
        <v>1175</v>
      </c>
      <c r="F604" s="602">
        <v>768</v>
      </c>
      <c r="G604" s="611">
        <v>2420</v>
      </c>
      <c r="H604" s="611">
        <v>1224</v>
      </c>
      <c r="I604" s="611">
        <v>1196</v>
      </c>
      <c r="J604" s="611">
        <v>780</v>
      </c>
      <c r="K604" s="574">
        <v>2428</v>
      </c>
      <c r="L604" s="574">
        <v>1228</v>
      </c>
      <c r="M604" s="574">
        <v>1200</v>
      </c>
      <c r="N604" s="528">
        <v>784</v>
      </c>
      <c r="O604" s="528">
        <v>2411</v>
      </c>
      <c r="P604" s="528">
        <v>1220</v>
      </c>
      <c r="Q604" s="528">
        <v>1191</v>
      </c>
    </row>
    <row r="605" spans="1:21" s="392" customFormat="1" ht="18" customHeight="1" x14ac:dyDescent="0.15">
      <c r="A605" s="603" t="s">
        <v>150</v>
      </c>
      <c r="B605" s="524">
        <v>768</v>
      </c>
      <c r="C605" s="524">
        <v>2461</v>
      </c>
      <c r="D605" s="524">
        <v>1217</v>
      </c>
      <c r="E605" s="524">
        <v>1244</v>
      </c>
      <c r="F605" s="524">
        <v>787</v>
      </c>
      <c r="G605" s="574">
        <v>2482</v>
      </c>
      <c r="H605" s="574">
        <v>1249</v>
      </c>
      <c r="I605" s="574">
        <v>1233</v>
      </c>
      <c r="J605" s="574">
        <v>808</v>
      </c>
      <c r="K605" s="574">
        <v>2482</v>
      </c>
      <c r="L605" s="574">
        <v>1246</v>
      </c>
      <c r="M605" s="574">
        <v>1236</v>
      </c>
      <c r="N605" s="528">
        <v>822</v>
      </c>
      <c r="O605" s="528">
        <v>2484</v>
      </c>
      <c r="P605" s="528">
        <v>1257</v>
      </c>
      <c r="Q605" s="528">
        <v>1227</v>
      </c>
    </row>
    <row r="606" spans="1:21" s="392" customFormat="1" ht="18" customHeight="1" x14ac:dyDescent="0.15">
      <c r="A606" s="603" t="s">
        <v>151</v>
      </c>
      <c r="B606" s="524">
        <v>646</v>
      </c>
      <c r="C606" s="524">
        <v>1938</v>
      </c>
      <c r="D606" s="524">
        <v>977</v>
      </c>
      <c r="E606" s="524">
        <v>961</v>
      </c>
      <c r="F606" s="524">
        <v>647</v>
      </c>
      <c r="G606" s="574">
        <v>1936</v>
      </c>
      <c r="H606" s="574">
        <v>975</v>
      </c>
      <c r="I606" s="574">
        <v>961</v>
      </c>
      <c r="J606" s="574">
        <v>656</v>
      </c>
      <c r="K606" s="574">
        <v>1924</v>
      </c>
      <c r="L606" s="574">
        <v>975</v>
      </c>
      <c r="M606" s="574">
        <v>949</v>
      </c>
      <c r="N606" s="528">
        <v>670</v>
      </c>
      <c r="O606" s="528">
        <v>1921</v>
      </c>
      <c r="P606" s="528">
        <v>970</v>
      </c>
      <c r="Q606" s="528">
        <v>951</v>
      </c>
    </row>
    <row r="607" spans="1:21" s="392" customFormat="1" ht="18" customHeight="1" x14ac:dyDescent="0.15">
      <c r="A607" s="603" t="s">
        <v>152</v>
      </c>
      <c r="B607" s="524">
        <v>148</v>
      </c>
      <c r="C607" s="524">
        <v>596</v>
      </c>
      <c r="D607" s="524">
        <v>288</v>
      </c>
      <c r="E607" s="524">
        <v>308</v>
      </c>
      <c r="F607" s="524">
        <v>150</v>
      </c>
      <c r="G607" s="574">
        <v>600</v>
      </c>
      <c r="H607" s="574">
        <v>295</v>
      </c>
      <c r="I607" s="574">
        <v>305</v>
      </c>
      <c r="J607" s="574">
        <v>152</v>
      </c>
      <c r="K607" s="574">
        <v>609</v>
      </c>
      <c r="L607" s="574">
        <v>294</v>
      </c>
      <c r="M607" s="574">
        <v>315</v>
      </c>
      <c r="N607" s="528">
        <v>158</v>
      </c>
      <c r="O607" s="528">
        <v>626</v>
      </c>
      <c r="P607" s="528">
        <v>307</v>
      </c>
      <c r="Q607" s="528">
        <v>319</v>
      </c>
    </row>
    <row r="608" spans="1:21" s="392" customFormat="1" ht="18" customHeight="1" x14ac:dyDescent="0.15">
      <c r="A608" s="604" t="s">
        <v>153</v>
      </c>
      <c r="B608" s="524">
        <v>63</v>
      </c>
      <c r="C608" s="524">
        <v>222</v>
      </c>
      <c r="D608" s="524">
        <v>109</v>
      </c>
      <c r="E608" s="524">
        <v>113</v>
      </c>
      <c r="F608" s="524">
        <v>62</v>
      </c>
      <c r="G608" s="574">
        <v>209</v>
      </c>
      <c r="H608" s="574">
        <v>98</v>
      </c>
      <c r="I608" s="574">
        <v>111</v>
      </c>
      <c r="J608" s="574">
        <v>58</v>
      </c>
      <c r="K608" s="574">
        <v>192</v>
      </c>
      <c r="L608" s="574">
        <v>95</v>
      </c>
      <c r="M608" s="574">
        <v>97</v>
      </c>
      <c r="N608" s="528">
        <v>52</v>
      </c>
      <c r="O608" s="528">
        <v>179</v>
      </c>
      <c r="P608" s="528">
        <v>91</v>
      </c>
      <c r="Q608" s="528">
        <v>88</v>
      </c>
    </row>
    <row r="609" spans="1:17" s="392" customFormat="1" ht="18" customHeight="1" x14ac:dyDescent="0.15">
      <c r="A609" s="603" t="s">
        <v>154</v>
      </c>
      <c r="B609" s="524">
        <v>203</v>
      </c>
      <c r="C609" s="524">
        <v>656</v>
      </c>
      <c r="D609" s="524">
        <v>320</v>
      </c>
      <c r="E609" s="524">
        <v>336</v>
      </c>
      <c r="F609" s="524">
        <v>202</v>
      </c>
      <c r="G609" s="574">
        <v>658</v>
      </c>
      <c r="H609" s="574">
        <v>318</v>
      </c>
      <c r="I609" s="574">
        <v>340</v>
      </c>
      <c r="J609" s="574">
        <v>224</v>
      </c>
      <c r="K609" s="574">
        <v>710</v>
      </c>
      <c r="L609" s="574">
        <v>344</v>
      </c>
      <c r="M609" s="574">
        <v>366</v>
      </c>
      <c r="N609" s="528">
        <v>222</v>
      </c>
      <c r="O609" s="528">
        <v>688</v>
      </c>
      <c r="P609" s="528">
        <v>333</v>
      </c>
      <c r="Q609" s="528">
        <v>355</v>
      </c>
    </row>
    <row r="610" spans="1:17" s="392" customFormat="1" ht="18" customHeight="1" x14ac:dyDescent="0.15">
      <c r="A610" s="603" t="s">
        <v>60</v>
      </c>
      <c r="B610" s="524">
        <v>267</v>
      </c>
      <c r="C610" s="524">
        <v>821</v>
      </c>
      <c r="D610" s="524">
        <v>429</v>
      </c>
      <c r="E610" s="524">
        <v>392</v>
      </c>
      <c r="F610" s="528">
        <v>270</v>
      </c>
      <c r="G610" s="574">
        <v>795</v>
      </c>
      <c r="H610" s="574">
        <v>420</v>
      </c>
      <c r="I610" s="574">
        <v>375</v>
      </c>
      <c r="J610" s="574">
        <v>271</v>
      </c>
      <c r="K610" s="574">
        <v>776</v>
      </c>
      <c r="L610" s="574">
        <v>403</v>
      </c>
      <c r="M610" s="574">
        <v>373</v>
      </c>
      <c r="N610" s="528">
        <v>273</v>
      </c>
      <c r="O610" s="528">
        <v>767</v>
      </c>
      <c r="P610" s="528">
        <v>400</v>
      </c>
      <c r="Q610" s="528">
        <v>367</v>
      </c>
    </row>
    <row r="611" spans="1:17" s="392" customFormat="1" ht="18" customHeight="1" x14ac:dyDescent="0.15">
      <c r="A611" s="603" t="s">
        <v>216</v>
      </c>
      <c r="B611" s="528">
        <v>177</v>
      </c>
      <c r="C611" s="524">
        <v>718</v>
      </c>
      <c r="D611" s="528">
        <v>356</v>
      </c>
      <c r="E611" s="528">
        <v>362</v>
      </c>
      <c r="F611" s="528">
        <v>177</v>
      </c>
      <c r="G611" s="574">
        <v>705</v>
      </c>
      <c r="H611" s="574">
        <v>352</v>
      </c>
      <c r="I611" s="574">
        <v>353</v>
      </c>
      <c r="J611" s="574">
        <v>181</v>
      </c>
      <c r="K611" s="574">
        <v>716</v>
      </c>
      <c r="L611" s="574">
        <v>364</v>
      </c>
      <c r="M611" s="574">
        <v>352</v>
      </c>
      <c r="N611" s="528">
        <v>182</v>
      </c>
      <c r="O611" s="528">
        <v>712</v>
      </c>
      <c r="P611" s="528">
        <v>363</v>
      </c>
      <c r="Q611" s="528">
        <v>349</v>
      </c>
    </row>
    <row r="612" spans="1:17" s="392" customFormat="1" ht="18" customHeight="1" x14ac:dyDescent="0.15">
      <c r="A612" s="603" t="s">
        <v>156</v>
      </c>
      <c r="B612" s="528">
        <v>33</v>
      </c>
      <c r="C612" s="524">
        <v>144</v>
      </c>
      <c r="D612" s="524">
        <v>66</v>
      </c>
      <c r="E612" s="524">
        <v>78</v>
      </c>
      <c r="F612" s="528">
        <v>34</v>
      </c>
      <c r="G612" s="574">
        <v>143</v>
      </c>
      <c r="H612" s="574">
        <v>67</v>
      </c>
      <c r="I612" s="574">
        <v>76</v>
      </c>
      <c r="J612" s="574">
        <v>34</v>
      </c>
      <c r="K612" s="574">
        <v>141</v>
      </c>
      <c r="L612" s="574">
        <v>66</v>
      </c>
      <c r="M612" s="574">
        <v>75</v>
      </c>
      <c r="N612" s="528">
        <v>34</v>
      </c>
      <c r="O612" s="528">
        <v>133</v>
      </c>
      <c r="P612" s="528">
        <v>60</v>
      </c>
      <c r="Q612" s="528">
        <v>73</v>
      </c>
    </row>
    <row r="613" spans="1:17" s="392" customFormat="1" ht="18" customHeight="1" x14ac:dyDescent="0.15">
      <c r="A613" s="603" t="s">
        <v>157</v>
      </c>
      <c r="B613" s="524">
        <v>190</v>
      </c>
      <c r="C613" s="524">
        <v>569</v>
      </c>
      <c r="D613" s="524">
        <v>290</v>
      </c>
      <c r="E613" s="524">
        <v>279</v>
      </c>
      <c r="F613" s="524">
        <v>176</v>
      </c>
      <c r="G613" s="574">
        <v>548</v>
      </c>
      <c r="H613" s="574">
        <v>274</v>
      </c>
      <c r="I613" s="574">
        <v>274</v>
      </c>
      <c r="J613" s="574">
        <v>189</v>
      </c>
      <c r="K613" s="574">
        <v>571</v>
      </c>
      <c r="L613" s="574">
        <v>285</v>
      </c>
      <c r="M613" s="574">
        <v>286</v>
      </c>
      <c r="N613" s="528">
        <v>198</v>
      </c>
      <c r="O613" s="528">
        <v>591</v>
      </c>
      <c r="P613" s="528">
        <v>298</v>
      </c>
      <c r="Q613" s="528">
        <v>293</v>
      </c>
    </row>
    <row r="614" spans="1:17" s="392" customFormat="1" ht="18" customHeight="1" x14ac:dyDescent="0.15">
      <c r="A614" s="603" t="s">
        <v>158</v>
      </c>
      <c r="B614" s="524">
        <v>79</v>
      </c>
      <c r="C614" s="524">
        <v>290</v>
      </c>
      <c r="D614" s="524">
        <v>145</v>
      </c>
      <c r="E614" s="524">
        <v>145</v>
      </c>
      <c r="F614" s="524">
        <v>79</v>
      </c>
      <c r="G614" s="574">
        <v>287</v>
      </c>
      <c r="H614" s="574">
        <v>143</v>
      </c>
      <c r="I614" s="574">
        <v>144</v>
      </c>
      <c r="J614" s="574">
        <v>80</v>
      </c>
      <c r="K614" s="574">
        <v>288</v>
      </c>
      <c r="L614" s="574">
        <v>145</v>
      </c>
      <c r="M614" s="574">
        <v>143</v>
      </c>
      <c r="N614" s="528">
        <v>81</v>
      </c>
      <c r="O614" s="528">
        <v>282</v>
      </c>
      <c r="P614" s="528">
        <v>140</v>
      </c>
      <c r="Q614" s="528">
        <v>142</v>
      </c>
    </row>
    <row r="615" spans="1:17" s="392" customFormat="1" ht="18" customHeight="1" x14ac:dyDescent="0.15">
      <c r="A615" s="603" t="s">
        <v>159</v>
      </c>
      <c r="B615" s="524">
        <v>117</v>
      </c>
      <c r="C615" s="524">
        <v>427</v>
      </c>
      <c r="D615" s="524">
        <v>214</v>
      </c>
      <c r="E615" s="524">
        <v>213</v>
      </c>
      <c r="F615" s="524">
        <v>120</v>
      </c>
      <c r="G615" s="574">
        <v>427</v>
      </c>
      <c r="H615" s="574">
        <v>212</v>
      </c>
      <c r="I615" s="574">
        <v>215</v>
      </c>
      <c r="J615" s="574">
        <v>119</v>
      </c>
      <c r="K615" s="574">
        <v>420</v>
      </c>
      <c r="L615" s="574">
        <v>211</v>
      </c>
      <c r="M615" s="574">
        <v>209</v>
      </c>
      <c r="N615" s="528">
        <v>118</v>
      </c>
      <c r="O615" s="528">
        <v>417</v>
      </c>
      <c r="P615" s="528">
        <v>209</v>
      </c>
      <c r="Q615" s="528">
        <v>208</v>
      </c>
    </row>
    <row r="616" spans="1:17" s="392" customFormat="1" ht="18" customHeight="1" x14ac:dyDescent="0.15">
      <c r="A616" s="603" t="s">
        <v>160</v>
      </c>
      <c r="B616" s="524">
        <v>51</v>
      </c>
      <c r="C616" s="524">
        <v>224</v>
      </c>
      <c r="D616" s="524">
        <v>110</v>
      </c>
      <c r="E616" s="524">
        <v>114</v>
      </c>
      <c r="F616" s="524">
        <v>52</v>
      </c>
      <c r="G616" s="574">
        <v>225</v>
      </c>
      <c r="H616" s="574">
        <v>112</v>
      </c>
      <c r="I616" s="574">
        <v>113</v>
      </c>
      <c r="J616" s="574">
        <v>51</v>
      </c>
      <c r="K616" s="574">
        <v>218</v>
      </c>
      <c r="L616" s="574">
        <v>110</v>
      </c>
      <c r="M616" s="574">
        <v>108</v>
      </c>
      <c r="N616" s="528">
        <v>51</v>
      </c>
      <c r="O616" s="528">
        <v>217</v>
      </c>
      <c r="P616" s="528">
        <v>112</v>
      </c>
      <c r="Q616" s="528">
        <v>105</v>
      </c>
    </row>
    <row r="617" spans="1:17" s="392" customFormat="1" ht="18" customHeight="1" x14ac:dyDescent="0.15">
      <c r="A617" s="603" t="s">
        <v>161</v>
      </c>
      <c r="B617" s="524">
        <v>129</v>
      </c>
      <c r="C617" s="524">
        <v>450</v>
      </c>
      <c r="D617" s="524">
        <v>235</v>
      </c>
      <c r="E617" s="524">
        <v>215</v>
      </c>
      <c r="F617" s="524">
        <v>131</v>
      </c>
      <c r="G617" s="574">
        <v>455</v>
      </c>
      <c r="H617" s="574">
        <v>238</v>
      </c>
      <c r="I617" s="574">
        <v>217</v>
      </c>
      <c r="J617" s="574">
        <v>133</v>
      </c>
      <c r="K617" s="574">
        <v>472</v>
      </c>
      <c r="L617" s="574">
        <v>248</v>
      </c>
      <c r="M617" s="574">
        <v>224</v>
      </c>
      <c r="N617" s="528">
        <v>135</v>
      </c>
      <c r="O617" s="528">
        <v>486</v>
      </c>
      <c r="P617" s="528">
        <v>257</v>
      </c>
      <c r="Q617" s="528">
        <v>229</v>
      </c>
    </row>
    <row r="618" spans="1:17" s="392" customFormat="1" ht="18" customHeight="1" x14ac:dyDescent="0.15">
      <c r="A618" s="603" t="s">
        <v>162</v>
      </c>
      <c r="B618" s="524">
        <v>74</v>
      </c>
      <c r="C618" s="524">
        <v>265</v>
      </c>
      <c r="D618" s="524">
        <v>127</v>
      </c>
      <c r="E618" s="524">
        <v>138</v>
      </c>
      <c r="F618" s="528">
        <v>74</v>
      </c>
      <c r="G618" s="574">
        <v>270</v>
      </c>
      <c r="H618" s="574">
        <v>133</v>
      </c>
      <c r="I618" s="574">
        <v>137</v>
      </c>
      <c r="J618" s="574">
        <v>75</v>
      </c>
      <c r="K618" s="574">
        <v>270</v>
      </c>
      <c r="L618" s="574">
        <v>133</v>
      </c>
      <c r="M618" s="574">
        <v>137</v>
      </c>
      <c r="N618" s="528">
        <v>78</v>
      </c>
      <c r="O618" s="528">
        <v>264</v>
      </c>
      <c r="P618" s="528">
        <v>133</v>
      </c>
      <c r="Q618" s="528">
        <v>131</v>
      </c>
    </row>
    <row r="619" spans="1:17" s="392" customFormat="1" ht="18" customHeight="1" x14ac:dyDescent="0.15">
      <c r="A619" s="603" t="s">
        <v>163</v>
      </c>
      <c r="B619" s="528">
        <v>39</v>
      </c>
      <c r="C619" s="524">
        <v>163</v>
      </c>
      <c r="D619" s="528">
        <v>74</v>
      </c>
      <c r="E619" s="528">
        <v>89</v>
      </c>
      <c r="F619" s="528">
        <v>39</v>
      </c>
      <c r="G619" s="574">
        <v>168</v>
      </c>
      <c r="H619" s="574">
        <v>75</v>
      </c>
      <c r="I619" s="574">
        <v>93</v>
      </c>
      <c r="J619" s="574">
        <v>40</v>
      </c>
      <c r="K619" s="574">
        <v>160</v>
      </c>
      <c r="L619" s="574">
        <v>72</v>
      </c>
      <c r="M619" s="574">
        <v>88</v>
      </c>
      <c r="N619" s="528">
        <v>41</v>
      </c>
      <c r="O619" s="528">
        <v>166</v>
      </c>
      <c r="P619" s="528">
        <v>74</v>
      </c>
      <c r="Q619" s="528">
        <v>92</v>
      </c>
    </row>
    <row r="620" spans="1:17" s="392" customFormat="1" ht="18" customHeight="1" x14ac:dyDescent="0.15">
      <c r="A620" s="603" t="s">
        <v>164</v>
      </c>
      <c r="B620" s="524">
        <v>38</v>
      </c>
      <c r="C620" s="524">
        <v>140</v>
      </c>
      <c r="D620" s="524">
        <v>71</v>
      </c>
      <c r="E620" s="524">
        <v>69</v>
      </c>
      <c r="F620" s="528">
        <v>39</v>
      </c>
      <c r="G620" s="574">
        <v>143</v>
      </c>
      <c r="H620" s="574">
        <v>73</v>
      </c>
      <c r="I620" s="574">
        <v>70</v>
      </c>
      <c r="J620" s="574">
        <v>39</v>
      </c>
      <c r="K620" s="574">
        <v>145</v>
      </c>
      <c r="L620" s="574">
        <v>75</v>
      </c>
      <c r="M620" s="574">
        <v>70</v>
      </c>
      <c r="N620" s="528">
        <v>40</v>
      </c>
      <c r="O620" s="528">
        <v>149</v>
      </c>
      <c r="P620" s="528">
        <v>75</v>
      </c>
      <c r="Q620" s="528">
        <v>74</v>
      </c>
    </row>
    <row r="621" spans="1:17" s="392" customFormat="1" ht="18" customHeight="1" x14ac:dyDescent="0.15">
      <c r="A621" s="603" t="s">
        <v>165</v>
      </c>
      <c r="B621" s="528">
        <v>64</v>
      </c>
      <c r="C621" s="524">
        <v>258</v>
      </c>
      <c r="D621" s="524">
        <v>133</v>
      </c>
      <c r="E621" s="524">
        <v>125</v>
      </c>
      <c r="F621" s="528">
        <v>63</v>
      </c>
      <c r="G621" s="574">
        <v>254</v>
      </c>
      <c r="H621" s="574">
        <v>130</v>
      </c>
      <c r="I621" s="574">
        <v>124</v>
      </c>
      <c r="J621" s="574">
        <v>68</v>
      </c>
      <c r="K621" s="574">
        <v>276</v>
      </c>
      <c r="L621" s="574">
        <v>141</v>
      </c>
      <c r="M621" s="574">
        <v>135</v>
      </c>
      <c r="N621" s="528">
        <v>76</v>
      </c>
      <c r="O621" s="528">
        <v>286</v>
      </c>
      <c r="P621" s="528">
        <v>146</v>
      </c>
      <c r="Q621" s="528">
        <v>140</v>
      </c>
    </row>
    <row r="622" spans="1:17" s="392" customFormat="1" ht="18" customHeight="1" x14ac:dyDescent="0.15">
      <c r="A622" s="603" t="s">
        <v>166</v>
      </c>
      <c r="B622" s="528">
        <v>274</v>
      </c>
      <c r="C622" s="524">
        <v>1026</v>
      </c>
      <c r="D622" s="524">
        <v>483</v>
      </c>
      <c r="E622" s="524">
        <v>543</v>
      </c>
      <c r="F622" s="528">
        <v>278</v>
      </c>
      <c r="G622" s="574">
        <v>1025</v>
      </c>
      <c r="H622" s="574">
        <v>483</v>
      </c>
      <c r="I622" s="574">
        <v>542</v>
      </c>
      <c r="J622" s="574">
        <v>279</v>
      </c>
      <c r="K622" s="574">
        <v>1012</v>
      </c>
      <c r="L622" s="574">
        <v>478</v>
      </c>
      <c r="M622" s="574">
        <v>534</v>
      </c>
      <c r="N622" s="528">
        <v>284</v>
      </c>
      <c r="O622" s="528">
        <v>1020</v>
      </c>
      <c r="P622" s="528">
        <v>483</v>
      </c>
      <c r="Q622" s="528">
        <v>537</v>
      </c>
    </row>
    <row r="623" spans="1:17" s="392" customFormat="1" ht="18" customHeight="1" x14ac:dyDescent="0.15">
      <c r="A623" s="603" t="s">
        <v>167</v>
      </c>
      <c r="B623" s="524">
        <v>276</v>
      </c>
      <c r="C623" s="524">
        <v>1026</v>
      </c>
      <c r="D623" s="524">
        <v>521</v>
      </c>
      <c r="E623" s="524">
        <v>505</v>
      </c>
      <c r="F623" s="528">
        <v>271</v>
      </c>
      <c r="G623" s="574">
        <v>1014</v>
      </c>
      <c r="H623" s="574">
        <v>512</v>
      </c>
      <c r="I623" s="574">
        <v>502</v>
      </c>
      <c r="J623" s="574">
        <v>272</v>
      </c>
      <c r="K623" s="574">
        <v>1013</v>
      </c>
      <c r="L623" s="574">
        <v>508</v>
      </c>
      <c r="M623" s="574">
        <v>505</v>
      </c>
      <c r="N623" s="528">
        <v>288</v>
      </c>
      <c r="O623" s="528">
        <v>1052</v>
      </c>
      <c r="P623" s="528">
        <v>534</v>
      </c>
      <c r="Q623" s="528">
        <v>518</v>
      </c>
    </row>
    <row r="624" spans="1:17" s="392" customFormat="1" ht="18" customHeight="1" x14ac:dyDescent="0.15">
      <c r="A624" s="603" t="s">
        <v>168</v>
      </c>
      <c r="B624" s="524">
        <v>30</v>
      </c>
      <c r="C624" s="524">
        <v>139</v>
      </c>
      <c r="D624" s="524">
        <v>61</v>
      </c>
      <c r="E624" s="524">
        <v>78</v>
      </c>
      <c r="F624" s="524">
        <v>30</v>
      </c>
      <c r="G624" s="574">
        <v>145</v>
      </c>
      <c r="H624" s="574">
        <v>67</v>
      </c>
      <c r="I624" s="574">
        <v>78</v>
      </c>
      <c r="J624" s="574">
        <v>30</v>
      </c>
      <c r="K624" s="574">
        <v>142</v>
      </c>
      <c r="L624" s="574">
        <v>66</v>
      </c>
      <c r="M624" s="574">
        <v>76</v>
      </c>
      <c r="N624" s="528">
        <v>30</v>
      </c>
      <c r="O624" s="528">
        <v>139</v>
      </c>
      <c r="P624" s="528">
        <v>65</v>
      </c>
      <c r="Q624" s="528">
        <v>74</v>
      </c>
    </row>
    <row r="625" spans="1:17" s="392" customFormat="1" ht="18" customHeight="1" x14ac:dyDescent="0.15">
      <c r="A625" s="603" t="s">
        <v>169</v>
      </c>
      <c r="B625" s="524">
        <v>132</v>
      </c>
      <c r="C625" s="524">
        <v>463</v>
      </c>
      <c r="D625" s="524">
        <v>231</v>
      </c>
      <c r="E625" s="524">
        <v>232</v>
      </c>
      <c r="F625" s="524">
        <v>128</v>
      </c>
      <c r="G625" s="574">
        <v>452</v>
      </c>
      <c r="H625" s="574">
        <v>222</v>
      </c>
      <c r="I625" s="574">
        <v>230</v>
      </c>
      <c r="J625" s="574">
        <v>133</v>
      </c>
      <c r="K625" s="574">
        <v>459</v>
      </c>
      <c r="L625" s="574">
        <v>222</v>
      </c>
      <c r="M625" s="574">
        <v>237</v>
      </c>
      <c r="N625" s="528">
        <v>132</v>
      </c>
      <c r="O625" s="528">
        <v>451</v>
      </c>
      <c r="P625" s="528">
        <v>220</v>
      </c>
      <c r="Q625" s="528">
        <v>231</v>
      </c>
    </row>
    <row r="626" spans="1:17" s="392" customFormat="1" ht="18" customHeight="1" x14ac:dyDescent="0.15">
      <c r="A626" s="603" t="s">
        <v>170</v>
      </c>
      <c r="B626" s="524">
        <v>161</v>
      </c>
      <c r="C626" s="524">
        <v>657</v>
      </c>
      <c r="D626" s="524">
        <v>333</v>
      </c>
      <c r="E626" s="524">
        <v>324</v>
      </c>
      <c r="F626" s="524">
        <v>165</v>
      </c>
      <c r="G626" s="574">
        <v>649</v>
      </c>
      <c r="H626" s="574">
        <v>326</v>
      </c>
      <c r="I626" s="574">
        <v>323</v>
      </c>
      <c r="J626" s="574">
        <v>163</v>
      </c>
      <c r="K626" s="574">
        <v>640</v>
      </c>
      <c r="L626" s="574">
        <v>317</v>
      </c>
      <c r="M626" s="574">
        <v>323</v>
      </c>
      <c r="N626" s="528">
        <v>160</v>
      </c>
      <c r="O626" s="528">
        <v>636</v>
      </c>
      <c r="P626" s="528">
        <v>321</v>
      </c>
      <c r="Q626" s="528">
        <v>315</v>
      </c>
    </row>
    <row r="627" spans="1:17" s="392" customFormat="1" ht="18" customHeight="1" x14ac:dyDescent="0.15">
      <c r="A627" s="603" t="s">
        <v>171</v>
      </c>
      <c r="B627" s="524">
        <v>146</v>
      </c>
      <c r="C627" s="524">
        <v>549</v>
      </c>
      <c r="D627" s="524">
        <v>279</v>
      </c>
      <c r="E627" s="524">
        <v>270</v>
      </c>
      <c r="F627" s="524">
        <v>147</v>
      </c>
      <c r="G627" s="574">
        <v>548</v>
      </c>
      <c r="H627" s="574">
        <v>274</v>
      </c>
      <c r="I627" s="574">
        <v>274</v>
      </c>
      <c r="J627" s="574">
        <v>157</v>
      </c>
      <c r="K627" s="574">
        <v>566</v>
      </c>
      <c r="L627" s="574">
        <v>282</v>
      </c>
      <c r="M627" s="574">
        <v>284</v>
      </c>
      <c r="N627" s="528">
        <v>160</v>
      </c>
      <c r="O627" s="528">
        <v>576</v>
      </c>
      <c r="P627" s="528">
        <v>283</v>
      </c>
      <c r="Q627" s="528">
        <v>293</v>
      </c>
    </row>
    <row r="628" spans="1:17" s="392" customFormat="1" ht="18" customHeight="1" x14ac:dyDescent="0.15">
      <c r="A628" s="603" t="s">
        <v>172</v>
      </c>
      <c r="B628" s="524">
        <v>138</v>
      </c>
      <c r="C628" s="524">
        <v>492</v>
      </c>
      <c r="D628" s="524">
        <v>241</v>
      </c>
      <c r="E628" s="524">
        <v>251</v>
      </c>
      <c r="F628" s="524">
        <v>133</v>
      </c>
      <c r="G628" s="574">
        <v>490</v>
      </c>
      <c r="H628" s="574">
        <v>238</v>
      </c>
      <c r="I628" s="574">
        <v>252</v>
      </c>
      <c r="J628" s="574">
        <v>136</v>
      </c>
      <c r="K628" s="574">
        <v>485</v>
      </c>
      <c r="L628" s="574">
        <v>233</v>
      </c>
      <c r="M628" s="574">
        <v>252</v>
      </c>
      <c r="N628" s="528">
        <v>129</v>
      </c>
      <c r="O628" s="528">
        <v>455</v>
      </c>
      <c r="P628" s="528">
        <v>217</v>
      </c>
      <c r="Q628" s="528">
        <v>238</v>
      </c>
    </row>
    <row r="629" spans="1:17" s="392" customFormat="1" ht="18" customHeight="1" x14ac:dyDescent="0.15">
      <c r="A629" s="603" t="s">
        <v>173</v>
      </c>
      <c r="B629" s="524">
        <v>102</v>
      </c>
      <c r="C629" s="524">
        <v>384</v>
      </c>
      <c r="D629" s="524">
        <v>193</v>
      </c>
      <c r="E629" s="524">
        <v>191</v>
      </c>
      <c r="F629" s="528">
        <v>101</v>
      </c>
      <c r="G629" s="574">
        <v>377</v>
      </c>
      <c r="H629" s="574">
        <v>188</v>
      </c>
      <c r="I629" s="574">
        <v>189</v>
      </c>
      <c r="J629" s="574">
        <v>95</v>
      </c>
      <c r="K629" s="574">
        <v>359</v>
      </c>
      <c r="L629" s="574">
        <v>181</v>
      </c>
      <c r="M629" s="574">
        <v>178</v>
      </c>
      <c r="N629" s="528">
        <v>101</v>
      </c>
      <c r="O629" s="528">
        <v>369</v>
      </c>
      <c r="P629" s="528">
        <v>184</v>
      </c>
      <c r="Q629" s="528">
        <v>185</v>
      </c>
    </row>
    <row r="630" spans="1:17" s="392" customFormat="1" ht="18" customHeight="1" x14ac:dyDescent="0.15">
      <c r="A630" s="603" t="s">
        <v>174</v>
      </c>
      <c r="B630" s="528">
        <v>217</v>
      </c>
      <c r="C630" s="524">
        <v>733</v>
      </c>
      <c r="D630" s="528">
        <v>377</v>
      </c>
      <c r="E630" s="528">
        <v>356</v>
      </c>
      <c r="F630" s="528">
        <v>222</v>
      </c>
      <c r="G630" s="574">
        <v>740</v>
      </c>
      <c r="H630" s="574">
        <v>377</v>
      </c>
      <c r="I630" s="574">
        <v>363</v>
      </c>
      <c r="J630" s="574">
        <v>226</v>
      </c>
      <c r="K630" s="574">
        <v>751</v>
      </c>
      <c r="L630" s="574">
        <v>387</v>
      </c>
      <c r="M630" s="574">
        <v>364</v>
      </c>
      <c r="N630" s="528">
        <v>226</v>
      </c>
      <c r="O630" s="528">
        <v>750</v>
      </c>
      <c r="P630" s="528">
        <v>396</v>
      </c>
      <c r="Q630" s="528">
        <v>345</v>
      </c>
    </row>
    <row r="631" spans="1:17" s="392" customFormat="1" ht="18" customHeight="1" x14ac:dyDescent="0.15">
      <c r="A631" s="603" t="s">
        <v>175</v>
      </c>
      <c r="B631" s="528">
        <v>126</v>
      </c>
      <c r="C631" s="524">
        <v>394</v>
      </c>
      <c r="D631" s="524">
        <v>202</v>
      </c>
      <c r="E631" s="524">
        <v>192</v>
      </c>
      <c r="F631" s="528">
        <v>123</v>
      </c>
      <c r="G631" s="574">
        <v>394</v>
      </c>
      <c r="H631" s="574">
        <v>201</v>
      </c>
      <c r="I631" s="574">
        <v>193</v>
      </c>
      <c r="J631" s="574">
        <v>122</v>
      </c>
      <c r="K631" s="574">
        <v>386</v>
      </c>
      <c r="L631" s="574">
        <v>201</v>
      </c>
      <c r="M631" s="574">
        <v>185</v>
      </c>
      <c r="N631" s="528">
        <v>122</v>
      </c>
      <c r="O631" s="528">
        <v>382</v>
      </c>
      <c r="P631" s="528">
        <v>194</v>
      </c>
      <c r="Q631" s="528">
        <v>188</v>
      </c>
    </row>
    <row r="632" spans="1:17" s="392" customFormat="1" ht="18" customHeight="1" x14ac:dyDescent="0.15">
      <c r="A632" s="603" t="s">
        <v>176</v>
      </c>
      <c r="B632" s="528">
        <v>94</v>
      </c>
      <c r="C632" s="524">
        <v>324</v>
      </c>
      <c r="D632" s="524">
        <v>162</v>
      </c>
      <c r="E632" s="524">
        <v>162</v>
      </c>
      <c r="F632" s="528">
        <v>99</v>
      </c>
      <c r="G632" s="574">
        <v>316</v>
      </c>
      <c r="H632" s="574">
        <v>162</v>
      </c>
      <c r="I632" s="574">
        <v>154</v>
      </c>
      <c r="J632" s="574">
        <v>99</v>
      </c>
      <c r="K632" s="574">
        <v>310</v>
      </c>
      <c r="L632" s="574">
        <v>158</v>
      </c>
      <c r="M632" s="574">
        <v>152</v>
      </c>
      <c r="N632" s="528">
        <v>103</v>
      </c>
      <c r="O632" s="528">
        <v>313</v>
      </c>
      <c r="P632" s="528">
        <v>158</v>
      </c>
      <c r="Q632" s="528">
        <v>155</v>
      </c>
    </row>
    <row r="633" spans="1:17" s="392" customFormat="1" ht="18" customHeight="1" x14ac:dyDescent="0.15">
      <c r="A633" s="592" t="s">
        <v>434</v>
      </c>
      <c r="B633" s="592"/>
    </row>
  </sheetData>
  <sheetProtection formatCells="0" insertColumns="0" insertRows="0"/>
  <mergeCells count="131">
    <mergeCell ref="A3:A5"/>
    <mergeCell ref="B3:E3"/>
    <mergeCell ref="C4:E4"/>
    <mergeCell ref="R51:U51"/>
    <mergeCell ref="R52:R53"/>
    <mergeCell ref="S52:U52"/>
    <mergeCell ref="O52:Q52"/>
    <mergeCell ref="J51:M51"/>
    <mergeCell ref="J52:J53"/>
    <mergeCell ref="K52:M52"/>
    <mergeCell ref="C52:E52"/>
    <mergeCell ref="B51:E51"/>
    <mergeCell ref="F51:I51"/>
    <mergeCell ref="F52:F53"/>
    <mergeCell ref="G52:I52"/>
    <mergeCell ref="N52:N53"/>
    <mergeCell ref="A51:A53"/>
    <mergeCell ref="N51:Q51"/>
    <mergeCell ref="K601:M601"/>
    <mergeCell ref="N565:N566"/>
    <mergeCell ref="O565:Q565"/>
    <mergeCell ref="R564:U564"/>
    <mergeCell ref="R565:R566"/>
    <mergeCell ref="R531:R532"/>
    <mergeCell ref="S531:U531"/>
    <mergeCell ref="N547:N548"/>
    <mergeCell ref="O547:Q547"/>
    <mergeCell ref="S565:U565"/>
    <mergeCell ref="N546:Q546"/>
    <mergeCell ref="J565:J566"/>
    <mergeCell ref="K565:M565"/>
    <mergeCell ref="B565:B566"/>
    <mergeCell ref="C565:E565"/>
    <mergeCell ref="F565:F566"/>
    <mergeCell ref="E563:F563"/>
    <mergeCell ref="B564:E564"/>
    <mergeCell ref="N564:Q564"/>
    <mergeCell ref="F564:I564"/>
    <mergeCell ref="J564:M564"/>
    <mergeCell ref="A561:B561"/>
    <mergeCell ref="A562:G562"/>
    <mergeCell ref="C99:E99"/>
    <mergeCell ref="C146:E146"/>
    <mergeCell ref="N531:N532"/>
    <mergeCell ref="O531:Q531"/>
    <mergeCell ref="A98:A100"/>
    <mergeCell ref="A598:G598"/>
    <mergeCell ref="A633:B633"/>
    <mergeCell ref="B601:B602"/>
    <mergeCell ref="C601:E601"/>
    <mergeCell ref="F601:F602"/>
    <mergeCell ref="G601:I601"/>
    <mergeCell ref="J601:J602"/>
    <mergeCell ref="G565:I565"/>
    <mergeCell ref="N601:N602"/>
    <mergeCell ref="O601:Q601"/>
    <mergeCell ref="F600:I600"/>
    <mergeCell ref="J600:M600"/>
    <mergeCell ref="N600:Q600"/>
    <mergeCell ref="B600:E600"/>
    <mergeCell ref="B546:E546"/>
    <mergeCell ref="F546:I546"/>
    <mergeCell ref="J546:M546"/>
    <mergeCell ref="F547:F548"/>
    <mergeCell ref="G547:I547"/>
    <mergeCell ref="J547:J548"/>
    <mergeCell ref="B547:B548"/>
    <mergeCell ref="C547:E547"/>
    <mergeCell ref="K547:M547"/>
    <mergeCell ref="B531:B532"/>
    <mergeCell ref="C531:E531"/>
    <mergeCell ref="F531:F532"/>
    <mergeCell ref="G531:I531"/>
    <mergeCell ref="J531:J532"/>
    <mergeCell ref="K531:M531"/>
    <mergeCell ref="R530:U530"/>
    <mergeCell ref="A528:G528"/>
    <mergeCell ref="R99:R100"/>
    <mergeCell ref="A145:A147"/>
    <mergeCell ref="J146:J147"/>
    <mergeCell ref="K146:M146"/>
    <mergeCell ref="G99:I99"/>
    <mergeCell ref="K99:M99"/>
    <mergeCell ref="O99:Q99"/>
    <mergeCell ref="A193:A195"/>
    <mergeCell ref="B145:E145"/>
    <mergeCell ref="R240:U240"/>
    <mergeCell ref="R241:R242"/>
    <mergeCell ref="J240:M240"/>
    <mergeCell ref="N240:Q240"/>
    <mergeCell ref="S241:U241"/>
    <mergeCell ref="O241:Q241"/>
    <mergeCell ref="J241:J242"/>
    <mergeCell ref="F241:F242"/>
    <mergeCell ref="B240:E240"/>
    <mergeCell ref="F240:I240"/>
    <mergeCell ref="E144:F144"/>
    <mergeCell ref="G241:I241"/>
    <mergeCell ref="F98:I98"/>
    <mergeCell ref="J98:M98"/>
    <mergeCell ref="N98:Q98"/>
    <mergeCell ref="F146:F147"/>
    <mergeCell ref="O146:Q146"/>
    <mergeCell ref="B530:E530"/>
    <mergeCell ref="F530:I530"/>
    <mergeCell ref="J530:M530"/>
    <mergeCell ref="N530:Q530"/>
    <mergeCell ref="R98:U98"/>
    <mergeCell ref="R146:R147"/>
    <mergeCell ref="R145:U145"/>
    <mergeCell ref="S146:U146"/>
    <mergeCell ref="N145:Q145"/>
    <mergeCell ref="S99:U99"/>
    <mergeCell ref="J145:M145"/>
    <mergeCell ref="L144:M144"/>
    <mergeCell ref="E529:F529"/>
    <mergeCell ref="T529:U529"/>
    <mergeCell ref="K241:M241"/>
    <mergeCell ref="N241:N242"/>
    <mergeCell ref="N146:N147"/>
    <mergeCell ref="B98:E98"/>
    <mergeCell ref="A143:G143"/>
    <mergeCell ref="B193:E193"/>
    <mergeCell ref="B194:B195"/>
    <mergeCell ref="C194:E194"/>
    <mergeCell ref="F145:I145"/>
    <mergeCell ref="B146:B147"/>
    <mergeCell ref="G146:I146"/>
    <mergeCell ref="B241:B242"/>
    <mergeCell ref="C241:E241"/>
    <mergeCell ref="A240:A242"/>
  </mergeCells>
  <phoneticPr fontId="3"/>
  <pageMargins left="0.55118110236220474" right="0.39370078740157483" top="0.39370078740157483" bottom="0" header="0.51181102362204722" footer="0.51181102362204722"/>
  <pageSetup paperSize="9" scale="75" orientation="landscape" r:id="rId1"/>
  <headerFooter scaleWithDoc="0" alignWithMargins="0">
    <oddFooter>&amp;C&amp;A</oddFooter>
  </headerFooter>
  <rowBreaks count="8" manualBreakCount="8">
    <brk id="48" max="20" man="1"/>
    <brk id="95" max="20" man="1"/>
    <brk id="142" max="20" man="1"/>
    <brk id="190" max="20" man="1"/>
    <brk id="527" max="16383" man="1"/>
    <brk id="561" max="20" man="1"/>
    <brk id="597" max="20" man="1"/>
    <brk id="634" max="2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D4E84-5B35-4311-861B-E98608A63569}">
  <dimension ref="A1:U118"/>
  <sheetViews>
    <sheetView view="pageBreakPreview" zoomScale="85" zoomScaleNormal="100" zoomScaleSheetLayoutView="85" workbookViewId="0">
      <selection sqref="A1:C1"/>
    </sheetView>
  </sheetViews>
  <sheetFormatPr defaultRowHeight="13.5" x14ac:dyDescent="0.15"/>
  <cols>
    <col min="1" max="1" width="12.625" style="176" customWidth="1"/>
    <col min="2" max="16" width="7.625" style="176" customWidth="1"/>
    <col min="17" max="16384" width="9" style="176"/>
  </cols>
  <sheetData>
    <row r="1" spans="1:16" ht="18" customHeight="1" x14ac:dyDescent="0.2">
      <c r="A1" s="612" t="s">
        <v>502</v>
      </c>
      <c r="B1" s="612"/>
      <c r="C1" s="612"/>
    </row>
    <row r="2" spans="1:16" ht="18" customHeight="1" thickBot="1" x14ac:dyDescent="0.25">
      <c r="B2" s="613"/>
      <c r="C2" s="613"/>
      <c r="G2" s="232" t="s">
        <v>218</v>
      </c>
    </row>
    <row r="3" spans="1:16" ht="18" customHeight="1" x14ac:dyDescent="0.15">
      <c r="A3" s="614" t="s">
        <v>219</v>
      </c>
      <c r="B3" s="415" t="s">
        <v>508</v>
      </c>
      <c r="C3" s="416"/>
      <c r="D3" s="417"/>
      <c r="E3" s="415" t="s">
        <v>510</v>
      </c>
      <c r="F3" s="416"/>
      <c r="G3" s="417"/>
      <c r="H3" s="226"/>
      <c r="I3" s="226"/>
      <c r="J3" s="226"/>
      <c r="K3" s="226"/>
      <c r="L3" s="392"/>
      <c r="M3" s="392"/>
      <c r="N3" s="392"/>
      <c r="O3" s="392"/>
      <c r="P3" s="392"/>
    </row>
    <row r="4" spans="1:16" ht="18" customHeight="1" x14ac:dyDescent="0.15">
      <c r="A4" s="615"/>
      <c r="B4" s="616" t="s">
        <v>4</v>
      </c>
      <c r="C4" s="617" t="s">
        <v>227</v>
      </c>
      <c r="D4" s="618" t="s">
        <v>228</v>
      </c>
      <c r="E4" s="616" t="s">
        <v>4</v>
      </c>
      <c r="F4" s="617" t="s">
        <v>227</v>
      </c>
      <c r="G4" s="618" t="s">
        <v>228</v>
      </c>
      <c r="H4" s="619"/>
      <c r="I4" s="620"/>
      <c r="J4" s="620"/>
      <c r="K4" s="619"/>
      <c r="L4" s="621"/>
      <c r="M4" s="621"/>
      <c r="N4" s="622"/>
      <c r="O4" s="621"/>
      <c r="P4" s="621"/>
    </row>
    <row r="5" spans="1:16" ht="18" customHeight="1" x14ac:dyDescent="0.15">
      <c r="A5" s="623" t="s">
        <v>4</v>
      </c>
      <c r="B5" s="624">
        <f t="shared" ref="B5:B16" si="0">SUM(C5:D5)</f>
        <v>5919</v>
      </c>
      <c r="C5" s="625">
        <f>SUM(C6:C16)</f>
        <v>902</v>
      </c>
      <c r="D5" s="626">
        <f>SUM(D6:D16)</f>
        <v>5017</v>
      </c>
      <c r="E5" s="624">
        <f t="shared" ref="E5:E16" si="1">SUM(F5:G5)</f>
        <v>6079</v>
      </c>
      <c r="F5" s="627">
        <f>SUM(F6:F16)</f>
        <v>908</v>
      </c>
      <c r="G5" s="626">
        <f>SUM(G6:G16)</f>
        <v>5171</v>
      </c>
      <c r="H5" s="628"/>
      <c r="I5" s="628"/>
      <c r="J5" s="628"/>
      <c r="K5" s="628"/>
      <c r="L5" s="628"/>
      <c r="M5" s="628"/>
      <c r="N5" s="628"/>
      <c r="O5" s="628"/>
      <c r="P5" s="628"/>
    </row>
    <row r="6" spans="1:16" ht="18" customHeight="1" x14ac:dyDescent="0.15">
      <c r="A6" s="629" t="s">
        <v>220</v>
      </c>
      <c r="B6" s="630">
        <f t="shared" si="0"/>
        <v>66</v>
      </c>
      <c r="C6" s="631">
        <v>2</v>
      </c>
      <c r="D6" s="632">
        <v>64</v>
      </c>
      <c r="E6" s="630">
        <f t="shared" si="1"/>
        <v>66</v>
      </c>
      <c r="F6" s="631">
        <v>3</v>
      </c>
      <c r="G6" s="632">
        <v>63</v>
      </c>
      <c r="H6" s="628"/>
      <c r="I6" s="628"/>
      <c r="J6" s="628"/>
      <c r="K6" s="628"/>
      <c r="L6" s="628"/>
      <c r="M6" s="628"/>
      <c r="N6" s="628"/>
      <c r="O6" s="628"/>
      <c r="P6" s="628"/>
    </row>
    <row r="7" spans="1:16" ht="18" customHeight="1" x14ac:dyDescent="0.15">
      <c r="A7" s="633" t="s">
        <v>221</v>
      </c>
      <c r="B7" s="630">
        <f t="shared" si="0"/>
        <v>290</v>
      </c>
      <c r="C7" s="631">
        <v>36</v>
      </c>
      <c r="D7" s="632">
        <v>254</v>
      </c>
      <c r="E7" s="630">
        <f t="shared" si="1"/>
        <v>302</v>
      </c>
      <c r="F7" s="631">
        <v>37</v>
      </c>
      <c r="G7" s="632">
        <v>265</v>
      </c>
      <c r="H7" s="628"/>
      <c r="I7" s="628"/>
      <c r="J7" s="628"/>
      <c r="K7" s="628"/>
      <c r="L7" s="628"/>
      <c r="M7" s="628"/>
      <c r="N7" s="628"/>
      <c r="O7" s="628"/>
      <c r="P7" s="628"/>
    </row>
    <row r="8" spans="1:16" ht="18" customHeight="1" x14ac:dyDescent="0.15">
      <c r="A8" s="633" t="s">
        <v>222</v>
      </c>
      <c r="B8" s="630">
        <f t="shared" si="0"/>
        <v>14</v>
      </c>
      <c r="C8" s="631">
        <v>3</v>
      </c>
      <c r="D8" s="632">
        <v>11</v>
      </c>
      <c r="E8" s="630">
        <f t="shared" si="1"/>
        <v>7</v>
      </c>
      <c r="F8" s="631">
        <v>0</v>
      </c>
      <c r="G8" s="632">
        <v>7</v>
      </c>
      <c r="H8" s="628"/>
      <c r="I8" s="628"/>
      <c r="J8" s="628"/>
      <c r="K8" s="628"/>
      <c r="L8" s="628"/>
      <c r="M8" s="628"/>
      <c r="N8" s="628"/>
      <c r="O8" s="628"/>
      <c r="P8" s="628"/>
    </row>
    <row r="9" spans="1:16" ht="18" customHeight="1" x14ac:dyDescent="0.15">
      <c r="A9" s="633" t="s">
        <v>223</v>
      </c>
      <c r="B9" s="630">
        <f t="shared" si="0"/>
        <v>1</v>
      </c>
      <c r="C9" s="631">
        <v>0</v>
      </c>
      <c r="D9" s="632">
        <v>1</v>
      </c>
      <c r="E9" s="630">
        <f t="shared" si="1"/>
        <v>1</v>
      </c>
      <c r="F9" s="631">
        <v>0</v>
      </c>
      <c r="G9" s="632">
        <v>1</v>
      </c>
      <c r="H9" s="628"/>
      <c r="I9" s="628"/>
      <c r="J9" s="628"/>
      <c r="K9" s="628"/>
      <c r="L9" s="628"/>
      <c r="M9" s="628"/>
      <c r="N9" s="628"/>
      <c r="O9" s="628"/>
      <c r="P9" s="628"/>
    </row>
    <row r="10" spans="1:16" ht="18" customHeight="1" x14ac:dyDescent="0.15">
      <c r="A10" s="633" t="s">
        <v>224</v>
      </c>
      <c r="B10" s="630">
        <f t="shared" si="0"/>
        <v>530</v>
      </c>
      <c r="C10" s="631">
        <v>44</v>
      </c>
      <c r="D10" s="632">
        <v>486</v>
      </c>
      <c r="E10" s="630">
        <f t="shared" si="1"/>
        <v>587</v>
      </c>
      <c r="F10" s="631">
        <v>56</v>
      </c>
      <c r="G10" s="632">
        <v>531</v>
      </c>
      <c r="H10" s="628"/>
      <c r="I10" s="628"/>
      <c r="J10" s="628"/>
      <c r="K10" s="628"/>
      <c r="L10" s="628"/>
      <c r="M10" s="628"/>
      <c r="N10" s="628"/>
      <c r="O10" s="628"/>
      <c r="P10" s="628"/>
    </row>
    <row r="11" spans="1:16" ht="18" customHeight="1" x14ac:dyDescent="0.15">
      <c r="A11" s="633" t="s">
        <v>225</v>
      </c>
      <c r="B11" s="630">
        <f t="shared" si="0"/>
        <v>402</v>
      </c>
      <c r="C11" s="631">
        <v>32</v>
      </c>
      <c r="D11" s="632">
        <v>370</v>
      </c>
      <c r="E11" s="630">
        <f t="shared" si="1"/>
        <v>389</v>
      </c>
      <c r="F11" s="631">
        <v>29</v>
      </c>
      <c r="G11" s="632">
        <v>360</v>
      </c>
      <c r="H11" s="628"/>
      <c r="I11" s="628"/>
      <c r="J11" s="628"/>
      <c r="K11" s="628"/>
      <c r="L11" s="628"/>
      <c r="M11" s="628"/>
      <c r="N11" s="628"/>
      <c r="O11" s="628"/>
      <c r="P11" s="628"/>
    </row>
    <row r="12" spans="1:16" ht="18" customHeight="1" x14ac:dyDescent="0.15">
      <c r="A12" s="634" t="s">
        <v>226</v>
      </c>
      <c r="B12" s="635">
        <f t="shared" si="0"/>
        <v>3040</v>
      </c>
      <c r="C12" s="631">
        <v>672</v>
      </c>
      <c r="D12" s="632">
        <v>2368</v>
      </c>
      <c r="E12" s="635">
        <f t="shared" si="1"/>
        <v>3048</v>
      </c>
      <c r="F12" s="631">
        <v>660</v>
      </c>
      <c r="G12" s="632">
        <v>2388</v>
      </c>
      <c r="H12" s="628"/>
      <c r="I12" s="628"/>
      <c r="J12" s="628"/>
      <c r="K12" s="628"/>
      <c r="L12" s="628"/>
      <c r="M12" s="628"/>
      <c r="N12" s="628"/>
      <c r="O12" s="628"/>
      <c r="P12" s="628"/>
    </row>
    <row r="13" spans="1:16" ht="18" customHeight="1" x14ac:dyDescent="0.15">
      <c r="A13" s="633" t="s">
        <v>231</v>
      </c>
      <c r="B13" s="635">
        <f t="shared" si="0"/>
        <v>136</v>
      </c>
      <c r="C13" s="636">
        <v>28</v>
      </c>
      <c r="D13" s="637">
        <v>108</v>
      </c>
      <c r="E13" s="635">
        <f t="shared" si="1"/>
        <v>126</v>
      </c>
      <c r="F13" s="636">
        <v>24</v>
      </c>
      <c r="G13" s="637">
        <v>102</v>
      </c>
      <c r="H13" s="628"/>
      <c r="I13" s="628"/>
      <c r="J13" s="628"/>
      <c r="K13" s="628"/>
      <c r="L13" s="628"/>
      <c r="M13" s="628"/>
      <c r="N13" s="628"/>
      <c r="O13" s="628"/>
      <c r="P13" s="628"/>
    </row>
    <row r="14" spans="1:16" ht="18" customHeight="1" x14ac:dyDescent="0.15">
      <c r="A14" s="633" t="s">
        <v>233</v>
      </c>
      <c r="B14" s="635">
        <f t="shared" si="0"/>
        <v>1045</v>
      </c>
      <c r="C14" s="625">
        <v>79</v>
      </c>
      <c r="D14" s="638">
        <v>966</v>
      </c>
      <c r="E14" s="635">
        <f t="shared" si="1"/>
        <v>1093</v>
      </c>
      <c r="F14" s="625">
        <v>93</v>
      </c>
      <c r="G14" s="638">
        <v>1000</v>
      </c>
      <c r="H14" s="628"/>
      <c r="I14" s="628"/>
      <c r="J14" s="628"/>
      <c r="K14" s="628"/>
      <c r="L14" s="628"/>
      <c r="M14" s="628"/>
      <c r="N14" s="628"/>
      <c r="O14" s="628"/>
      <c r="P14" s="628"/>
    </row>
    <row r="15" spans="1:16" ht="18" customHeight="1" x14ac:dyDescent="0.15">
      <c r="A15" s="633" t="s">
        <v>234</v>
      </c>
      <c r="B15" s="635">
        <f t="shared" si="0"/>
        <v>286</v>
      </c>
      <c r="C15" s="625">
        <v>6</v>
      </c>
      <c r="D15" s="638">
        <v>280</v>
      </c>
      <c r="E15" s="635">
        <f t="shared" si="1"/>
        <v>323</v>
      </c>
      <c r="F15" s="625">
        <v>6</v>
      </c>
      <c r="G15" s="638">
        <v>317</v>
      </c>
      <c r="H15" s="628"/>
      <c r="I15" s="628"/>
      <c r="J15" s="628"/>
      <c r="K15" s="628"/>
      <c r="L15" s="628"/>
      <c r="M15" s="628"/>
      <c r="N15" s="628"/>
      <c r="O15" s="628"/>
      <c r="P15" s="628"/>
    </row>
    <row r="16" spans="1:16" ht="18" customHeight="1" thickBot="1" x14ac:dyDescent="0.2">
      <c r="A16" s="639" t="s">
        <v>433</v>
      </c>
      <c r="B16" s="640">
        <f t="shared" si="0"/>
        <v>109</v>
      </c>
      <c r="C16" s="641">
        <v>0</v>
      </c>
      <c r="D16" s="362">
        <v>109</v>
      </c>
      <c r="E16" s="640">
        <f t="shared" si="1"/>
        <v>137</v>
      </c>
      <c r="F16" s="641">
        <v>0</v>
      </c>
      <c r="G16" s="362">
        <v>137</v>
      </c>
      <c r="H16" s="628"/>
      <c r="I16" s="628"/>
      <c r="J16" s="628"/>
      <c r="K16" s="628"/>
      <c r="L16" s="628"/>
      <c r="M16" s="628"/>
      <c r="N16" s="628"/>
      <c r="O16" s="628"/>
      <c r="P16" s="628"/>
    </row>
    <row r="17" spans="1:11" ht="18" customHeight="1" x14ac:dyDescent="0.15">
      <c r="A17" s="412" t="s">
        <v>436</v>
      </c>
      <c r="B17" s="218"/>
      <c r="C17" s="218"/>
      <c r="D17" s="218"/>
      <c r="E17" s="218"/>
      <c r="F17" s="218"/>
      <c r="G17" s="218"/>
      <c r="H17" s="218"/>
      <c r="I17" s="218"/>
      <c r="J17" s="218"/>
      <c r="K17" s="218"/>
    </row>
    <row r="18" spans="1:11" ht="13.5" customHeight="1" x14ac:dyDescent="0.15">
      <c r="A18" s="176" t="s">
        <v>235</v>
      </c>
      <c r="B18" s="218"/>
      <c r="C18" s="218"/>
      <c r="D18" s="218"/>
      <c r="E18" s="218"/>
      <c r="F18" s="218"/>
      <c r="G18" s="218"/>
      <c r="H18" s="218"/>
      <c r="I18" s="218"/>
      <c r="J18" s="218"/>
      <c r="K18" s="218"/>
    </row>
    <row r="19" spans="1:11" ht="13.5" customHeight="1" x14ac:dyDescent="0.15">
      <c r="A19" s="176" t="s">
        <v>236</v>
      </c>
      <c r="B19" s="218"/>
      <c r="C19" s="218"/>
      <c r="D19" s="218"/>
      <c r="E19" s="218"/>
      <c r="F19" s="218"/>
      <c r="G19" s="218"/>
      <c r="H19" s="218"/>
      <c r="I19" s="218"/>
      <c r="J19" s="218"/>
      <c r="K19" s="218"/>
    </row>
    <row r="20" spans="1:11" ht="13.5" customHeight="1" x14ac:dyDescent="0.15">
      <c r="A20" s="176" t="s">
        <v>237</v>
      </c>
      <c r="B20" s="642"/>
      <c r="C20" s="642"/>
      <c r="D20" s="642"/>
      <c r="E20" s="642"/>
      <c r="F20" s="642"/>
      <c r="G20" s="642"/>
      <c r="H20" s="642"/>
      <c r="I20" s="218"/>
      <c r="J20" s="218"/>
      <c r="K20" s="218"/>
    </row>
    <row r="21" spans="1:11" ht="13.5" customHeight="1" x14ac:dyDescent="0.15">
      <c r="A21" s="176" t="s">
        <v>449</v>
      </c>
    </row>
    <row r="22" spans="1:11" ht="18" customHeight="1" x14ac:dyDescent="0.15"/>
    <row r="23" spans="1:11" ht="18" customHeight="1" x14ac:dyDescent="0.15"/>
    <row r="24" spans="1:11" ht="18" customHeight="1" x14ac:dyDescent="0.15"/>
    <row r="25" spans="1:11" ht="18" customHeight="1" x14ac:dyDescent="0.15"/>
    <row r="26" spans="1:11" ht="18" customHeight="1" x14ac:dyDescent="0.15"/>
    <row r="27" spans="1:11" ht="18" customHeight="1" x14ac:dyDescent="0.15"/>
    <row r="28" spans="1:11" ht="18" customHeight="1" x14ac:dyDescent="0.15"/>
    <row r="29" spans="1:11" ht="18" customHeight="1" x14ac:dyDescent="0.15"/>
    <row r="30" spans="1:11" ht="18" customHeight="1" x14ac:dyDescent="0.15"/>
    <row r="31" spans="1:11" ht="18" customHeight="1" x14ac:dyDescent="0.15"/>
    <row r="40" spans="1:16" ht="18" customHeight="1" x14ac:dyDescent="0.2">
      <c r="A40" s="612" t="s">
        <v>502</v>
      </c>
      <c r="B40" s="612"/>
      <c r="C40" s="612"/>
    </row>
    <row r="41" spans="1:16" ht="18" customHeight="1" thickBot="1" x14ac:dyDescent="0.25">
      <c r="B41" s="613"/>
      <c r="C41" s="613"/>
      <c r="M41" s="308"/>
      <c r="P41" s="643" t="s">
        <v>218</v>
      </c>
    </row>
    <row r="42" spans="1:16" ht="18" customHeight="1" x14ac:dyDescent="0.15">
      <c r="A42" s="614" t="s">
        <v>219</v>
      </c>
      <c r="B42" s="465" t="s">
        <v>112</v>
      </c>
      <c r="C42" s="466"/>
      <c r="D42" s="467"/>
      <c r="E42" s="465" t="s">
        <v>477</v>
      </c>
      <c r="F42" s="466"/>
      <c r="G42" s="467"/>
      <c r="H42" s="465" t="s">
        <v>201</v>
      </c>
      <c r="I42" s="466"/>
      <c r="J42" s="467"/>
      <c r="K42" s="465" t="s">
        <v>432</v>
      </c>
      <c r="L42" s="466"/>
      <c r="M42" s="467"/>
      <c r="N42" s="465" t="s">
        <v>230</v>
      </c>
      <c r="O42" s="466"/>
      <c r="P42" s="467"/>
    </row>
    <row r="43" spans="1:16" ht="18" customHeight="1" x14ac:dyDescent="0.15">
      <c r="A43" s="615"/>
      <c r="B43" s="644" t="s">
        <v>4</v>
      </c>
      <c r="C43" s="645" t="s">
        <v>227</v>
      </c>
      <c r="D43" s="646" t="s">
        <v>228</v>
      </c>
      <c r="E43" s="644" t="s">
        <v>4</v>
      </c>
      <c r="F43" s="645" t="s">
        <v>227</v>
      </c>
      <c r="G43" s="646" t="s">
        <v>228</v>
      </c>
      <c r="H43" s="647" t="s">
        <v>4</v>
      </c>
      <c r="I43" s="645" t="s">
        <v>227</v>
      </c>
      <c r="J43" s="648" t="s">
        <v>228</v>
      </c>
      <c r="K43" s="644" t="s">
        <v>4</v>
      </c>
      <c r="L43" s="645" t="s">
        <v>227</v>
      </c>
      <c r="M43" s="646" t="s">
        <v>228</v>
      </c>
      <c r="N43" s="644" t="s">
        <v>4</v>
      </c>
      <c r="O43" s="645" t="s">
        <v>227</v>
      </c>
      <c r="P43" s="646" t="s">
        <v>228</v>
      </c>
    </row>
    <row r="44" spans="1:16" ht="18" customHeight="1" x14ac:dyDescent="0.15">
      <c r="A44" s="623" t="s">
        <v>4</v>
      </c>
      <c r="B44" s="649">
        <v>3033</v>
      </c>
      <c r="C44" s="650">
        <v>543</v>
      </c>
      <c r="D44" s="651">
        <v>2490</v>
      </c>
      <c r="E44" s="518">
        <v>3142</v>
      </c>
      <c r="F44" s="263">
        <v>549</v>
      </c>
      <c r="G44" s="485">
        <v>2593</v>
      </c>
      <c r="H44" s="652">
        <f>SUM(I44:J44)</f>
        <v>3660</v>
      </c>
      <c r="I44" s="650">
        <f>SUM(I45:I51)</f>
        <v>606</v>
      </c>
      <c r="J44" s="653">
        <f>SUM(J45:J51)</f>
        <v>3054</v>
      </c>
      <c r="K44" s="649">
        <f>SUM(L44:M44)</f>
        <v>3958</v>
      </c>
      <c r="L44" s="650">
        <f>SUM(L45:L54)</f>
        <v>678</v>
      </c>
      <c r="M44" s="651">
        <f>SUM(M45:M54)</f>
        <v>3280</v>
      </c>
      <c r="N44" s="649">
        <f>SUM(O44:P44)</f>
        <v>4385</v>
      </c>
      <c r="O44" s="653">
        <f>SUM(O45:O54)</f>
        <v>734</v>
      </c>
      <c r="P44" s="651">
        <f>SUM(P45:P55)</f>
        <v>3651</v>
      </c>
    </row>
    <row r="45" spans="1:16" ht="18" customHeight="1" x14ac:dyDescent="0.15">
      <c r="A45" s="629" t="s">
        <v>220</v>
      </c>
      <c r="B45" s="649">
        <v>76</v>
      </c>
      <c r="C45" s="650">
        <v>1</v>
      </c>
      <c r="D45" s="651">
        <v>75</v>
      </c>
      <c r="E45" s="262">
        <v>75</v>
      </c>
      <c r="F45" s="263">
        <v>1</v>
      </c>
      <c r="G45" s="266">
        <v>74</v>
      </c>
      <c r="H45" s="652">
        <f t="shared" ref="H45:H51" si="2">SUM(I45:J45)</f>
        <v>81</v>
      </c>
      <c r="I45" s="650">
        <v>1</v>
      </c>
      <c r="J45" s="653">
        <v>80</v>
      </c>
      <c r="K45" s="649">
        <f>SUM(L45:M45)</f>
        <v>76</v>
      </c>
      <c r="L45" s="650">
        <v>2</v>
      </c>
      <c r="M45" s="651">
        <v>74</v>
      </c>
      <c r="N45" s="649">
        <f>SUM(O45:P45)</f>
        <v>79</v>
      </c>
      <c r="O45" s="650">
        <v>2</v>
      </c>
      <c r="P45" s="651">
        <v>77</v>
      </c>
    </row>
    <row r="46" spans="1:16" ht="18" customHeight="1" x14ac:dyDescent="0.15">
      <c r="A46" s="633" t="s">
        <v>221</v>
      </c>
      <c r="B46" s="649">
        <v>335</v>
      </c>
      <c r="C46" s="650">
        <v>43</v>
      </c>
      <c r="D46" s="651">
        <v>292</v>
      </c>
      <c r="E46" s="262">
        <v>329</v>
      </c>
      <c r="F46" s="263">
        <v>48</v>
      </c>
      <c r="G46" s="266">
        <v>281</v>
      </c>
      <c r="H46" s="652">
        <f t="shared" si="2"/>
        <v>310</v>
      </c>
      <c r="I46" s="650">
        <v>46</v>
      </c>
      <c r="J46" s="653">
        <v>264</v>
      </c>
      <c r="K46" s="649">
        <f t="shared" ref="K46:K51" si="3">SUM(L46:M46)</f>
        <v>329</v>
      </c>
      <c r="L46" s="650">
        <v>50</v>
      </c>
      <c r="M46" s="651">
        <v>279</v>
      </c>
      <c r="N46" s="649">
        <f t="shared" ref="N46:N53" si="4">SUM(O46:P46)</f>
        <v>358</v>
      </c>
      <c r="O46" s="650">
        <v>50</v>
      </c>
      <c r="P46" s="651">
        <v>308</v>
      </c>
    </row>
    <row r="47" spans="1:16" ht="18" customHeight="1" x14ac:dyDescent="0.15">
      <c r="A47" s="633" t="s">
        <v>222</v>
      </c>
      <c r="B47" s="649">
        <v>13</v>
      </c>
      <c r="C47" s="650">
        <v>0</v>
      </c>
      <c r="D47" s="651">
        <v>13</v>
      </c>
      <c r="E47" s="262">
        <v>12</v>
      </c>
      <c r="F47" s="263">
        <v>1</v>
      </c>
      <c r="G47" s="266">
        <v>11</v>
      </c>
      <c r="H47" s="652">
        <f t="shared" si="2"/>
        <v>10</v>
      </c>
      <c r="I47" s="650">
        <v>0</v>
      </c>
      <c r="J47" s="653">
        <v>10</v>
      </c>
      <c r="K47" s="649">
        <f t="shared" si="3"/>
        <v>10</v>
      </c>
      <c r="L47" s="650">
        <v>0</v>
      </c>
      <c r="M47" s="651">
        <v>10</v>
      </c>
      <c r="N47" s="649">
        <f t="shared" si="4"/>
        <v>12</v>
      </c>
      <c r="O47" s="650">
        <v>0</v>
      </c>
      <c r="P47" s="651">
        <v>12</v>
      </c>
    </row>
    <row r="48" spans="1:16" ht="18" customHeight="1" x14ac:dyDescent="0.15">
      <c r="A48" s="633" t="s">
        <v>223</v>
      </c>
      <c r="B48" s="649">
        <v>1</v>
      </c>
      <c r="C48" s="650">
        <v>0</v>
      </c>
      <c r="D48" s="651">
        <v>1</v>
      </c>
      <c r="E48" s="262">
        <v>1</v>
      </c>
      <c r="F48" s="263">
        <v>0</v>
      </c>
      <c r="G48" s="266">
        <v>1</v>
      </c>
      <c r="H48" s="652">
        <f t="shared" si="2"/>
        <v>2</v>
      </c>
      <c r="I48" s="650">
        <v>0</v>
      </c>
      <c r="J48" s="653">
        <v>2</v>
      </c>
      <c r="K48" s="649">
        <f t="shared" si="3"/>
        <v>2</v>
      </c>
      <c r="L48" s="650">
        <v>0</v>
      </c>
      <c r="M48" s="651">
        <v>2</v>
      </c>
      <c r="N48" s="649">
        <f t="shared" si="4"/>
        <v>2</v>
      </c>
      <c r="O48" s="650">
        <v>0</v>
      </c>
      <c r="P48" s="651">
        <v>2</v>
      </c>
    </row>
    <row r="49" spans="1:16" ht="18" customHeight="1" x14ac:dyDescent="0.15">
      <c r="A49" s="633" t="s">
        <v>224</v>
      </c>
      <c r="B49" s="649">
        <v>520</v>
      </c>
      <c r="C49" s="650">
        <v>53</v>
      </c>
      <c r="D49" s="651">
        <v>467</v>
      </c>
      <c r="E49" s="262">
        <v>543</v>
      </c>
      <c r="F49" s="263">
        <v>47</v>
      </c>
      <c r="G49" s="266">
        <v>496</v>
      </c>
      <c r="H49" s="652">
        <f t="shared" si="2"/>
        <v>687</v>
      </c>
      <c r="I49" s="650">
        <v>60</v>
      </c>
      <c r="J49" s="653">
        <v>627</v>
      </c>
      <c r="K49" s="649">
        <f t="shared" si="3"/>
        <v>300</v>
      </c>
      <c r="L49" s="650">
        <v>34</v>
      </c>
      <c r="M49" s="651">
        <v>266</v>
      </c>
      <c r="N49" s="649">
        <f t="shared" si="4"/>
        <v>300</v>
      </c>
      <c r="O49" s="650">
        <v>45</v>
      </c>
      <c r="P49" s="651">
        <v>255</v>
      </c>
    </row>
    <row r="50" spans="1:16" ht="18" customHeight="1" x14ac:dyDescent="0.15">
      <c r="A50" s="633" t="s">
        <v>225</v>
      </c>
      <c r="B50" s="649">
        <v>287</v>
      </c>
      <c r="C50" s="650">
        <v>32</v>
      </c>
      <c r="D50" s="651">
        <v>255</v>
      </c>
      <c r="E50" s="262">
        <v>267</v>
      </c>
      <c r="F50" s="263">
        <v>30</v>
      </c>
      <c r="G50" s="266">
        <v>237</v>
      </c>
      <c r="H50" s="652">
        <f t="shared" si="2"/>
        <v>301</v>
      </c>
      <c r="I50" s="650">
        <v>31</v>
      </c>
      <c r="J50" s="653">
        <v>270</v>
      </c>
      <c r="K50" s="649">
        <f t="shared" si="3"/>
        <v>334</v>
      </c>
      <c r="L50" s="650">
        <v>31</v>
      </c>
      <c r="M50" s="651">
        <v>303</v>
      </c>
      <c r="N50" s="649">
        <f t="shared" si="4"/>
        <v>341</v>
      </c>
      <c r="O50" s="650">
        <v>29</v>
      </c>
      <c r="P50" s="651">
        <v>312</v>
      </c>
    </row>
    <row r="51" spans="1:16" ht="18" customHeight="1" x14ac:dyDescent="0.15">
      <c r="A51" s="634" t="s">
        <v>226</v>
      </c>
      <c r="B51" s="654">
        <v>1801</v>
      </c>
      <c r="C51" s="650">
        <v>414</v>
      </c>
      <c r="D51" s="651">
        <v>1387</v>
      </c>
      <c r="E51" s="655">
        <v>1915</v>
      </c>
      <c r="F51" s="298">
        <v>422</v>
      </c>
      <c r="G51" s="656">
        <v>1493</v>
      </c>
      <c r="H51" s="657">
        <f t="shared" si="2"/>
        <v>2269</v>
      </c>
      <c r="I51" s="658">
        <v>468</v>
      </c>
      <c r="J51" s="659">
        <v>1801</v>
      </c>
      <c r="K51" s="654">
        <f t="shared" si="3"/>
        <v>2362</v>
      </c>
      <c r="L51" s="658">
        <v>538</v>
      </c>
      <c r="M51" s="656">
        <v>1824</v>
      </c>
      <c r="N51" s="649">
        <f t="shared" si="4"/>
        <v>2494</v>
      </c>
      <c r="O51" s="658">
        <v>574</v>
      </c>
      <c r="P51" s="656">
        <v>1920</v>
      </c>
    </row>
    <row r="52" spans="1:16" ht="18" customHeight="1" x14ac:dyDescent="0.15">
      <c r="A52" s="633" t="s">
        <v>231</v>
      </c>
      <c r="B52" s="518" t="s">
        <v>232</v>
      </c>
      <c r="C52" s="257" t="s">
        <v>232</v>
      </c>
      <c r="D52" s="260" t="s">
        <v>232</v>
      </c>
      <c r="E52" s="518" t="s">
        <v>232</v>
      </c>
      <c r="F52" s="263" t="s">
        <v>232</v>
      </c>
      <c r="G52" s="266" t="s">
        <v>232</v>
      </c>
      <c r="H52" s="652">
        <v>81</v>
      </c>
      <c r="I52" s="650">
        <v>11</v>
      </c>
      <c r="J52" s="653">
        <v>70</v>
      </c>
      <c r="K52" s="649">
        <v>97</v>
      </c>
      <c r="L52" s="650">
        <v>15</v>
      </c>
      <c r="M52" s="651">
        <v>82</v>
      </c>
      <c r="N52" s="649">
        <f t="shared" si="4"/>
        <v>104</v>
      </c>
      <c r="O52" s="650">
        <v>22</v>
      </c>
      <c r="P52" s="651">
        <v>82</v>
      </c>
    </row>
    <row r="53" spans="1:16" ht="18" customHeight="1" x14ac:dyDescent="0.15">
      <c r="A53" s="633" t="s">
        <v>233</v>
      </c>
      <c r="B53" s="518" t="s">
        <v>232</v>
      </c>
      <c r="C53" s="263" t="s">
        <v>232</v>
      </c>
      <c r="D53" s="266" t="s">
        <v>232</v>
      </c>
      <c r="E53" s="518" t="s">
        <v>232</v>
      </c>
      <c r="F53" s="263" t="s">
        <v>232</v>
      </c>
      <c r="G53" s="266" t="s">
        <v>232</v>
      </c>
      <c r="H53" s="652" t="s">
        <v>232</v>
      </c>
      <c r="I53" s="650" t="s">
        <v>232</v>
      </c>
      <c r="J53" s="653" t="s">
        <v>232</v>
      </c>
      <c r="K53" s="649">
        <v>323</v>
      </c>
      <c r="L53" s="650">
        <v>4</v>
      </c>
      <c r="M53" s="651">
        <v>319</v>
      </c>
      <c r="N53" s="649">
        <f t="shared" si="4"/>
        <v>441</v>
      </c>
      <c r="O53" s="650">
        <v>8</v>
      </c>
      <c r="P53" s="651">
        <v>433</v>
      </c>
    </row>
    <row r="54" spans="1:16" ht="18" customHeight="1" x14ac:dyDescent="0.15">
      <c r="A54" s="633" t="s">
        <v>234</v>
      </c>
      <c r="B54" s="518" t="s">
        <v>232</v>
      </c>
      <c r="C54" s="263" t="s">
        <v>232</v>
      </c>
      <c r="D54" s="266" t="s">
        <v>232</v>
      </c>
      <c r="E54" s="518" t="s">
        <v>232</v>
      </c>
      <c r="F54" s="263" t="s">
        <v>232</v>
      </c>
      <c r="G54" s="266" t="s">
        <v>232</v>
      </c>
      <c r="H54" s="652" t="s">
        <v>232</v>
      </c>
      <c r="I54" s="650" t="s">
        <v>232</v>
      </c>
      <c r="J54" s="653" t="s">
        <v>232</v>
      </c>
      <c r="K54" s="649">
        <v>125</v>
      </c>
      <c r="L54" s="650">
        <v>4</v>
      </c>
      <c r="M54" s="651">
        <v>121</v>
      </c>
      <c r="N54" s="649">
        <f>SUM(O54:P54)</f>
        <v>153</v>
      </c>
      <c r="O54" s="650">
        <v>4</v>
      </c>
      <c r="P54" s="651">
        <v>149</v>
      </c>
    </row>
    <row r="55" spans="1:16" ht="18" customHeight="1" thickBot="1" x14ac:dyDescent="0.2">
      <c r="A55" s="639" t="s">
        <v>433</v>
      </c>
      <c r="B55" s="660" t="s">
        <v>232</v>
      </c>
      <c r="C55" s="287" t="s">
        <v>232</v>
      </c>
      <c r="D55" s="255" t="s">
        <v>232</v>
      </c>
      <c r="E55" s="660" t="s">
        <v>232</v>
      </c>
      <c r="F55" s="287" t="s">
        <v>232</v>
      </c>
      <c r="G55" s="255" t="s">
        <v>232</v>
      </c>
      <c r="H55" s="661" t="s">
        <v>232</v>
      </c>
      <c r="I55" s="662" t="s">
        <v>232</v>
      </c>
      <c r="J55" s="663" t="s">
        <v>232</v>
      </c>
      <c r="K55" s="664" t="s">
        <v>232</v>
      </c>
      <c r="L55" s="662" t="s">
        <v>232</v>
      </c>
      <c r="M55" s="663" t="s">
        <v>232</v>
      </c>
      <c r="N55" s="664">
        <f>SUM(O55:P55)</f>
        <v>101</v>
      </c>
      <c r="O55" s="662">
        <v>0</v>
      </c>
      <c r="P55" s="665">
        <v>101</v>
      </c>
    </row>
    <row r="56" spans="1:16" ht="18" customHeight="1" thickBot="1" x14ac:dyDescent="0.2"/>
    <row r="57" spans="1:16" ht="18" customHeight="1" thickBot="1" x14ac:dyDescent="0.2">
      <c r="A57" s="614" t="s">
        <v>219</v>
      </c>
      <c r="B57" s="666" t="s">
        <v>440</v>
      </c>
      <c r="C57" s="667"/>
      <c r="D57" s="668"/>
      <c r="E57" s="666" t="s">
        <v>447</v>
      </c>
      <c r="F57" s="667"/>
      <c r="G57" s="668"/>
      <c r="H57" s="666" t="s">
        <v>454</v>
      </c>
      <c r="I57" s="667"/>
      <c r="J57" s="668"/>
      <c r="K57" s="666" t="s">
        <v>486</v>
      </c>
      <c r="L57" s="667"/>
      <c r="M57" s="668"/>
      <c r="N57" s="666" t="s">
        <v>504</v>
      </c>
      <c r="O57" s="667"/>
      <c r="P57" s="668"/>
    </row>
    <row r="58" spans="1:16" ht="18" customHeight="1" x14ac:dyDescent="0.15">
      <c r="A58" s="615"/>
      <c r="B58" s="644" t="s">
        <v>4</v>
      </c>
      <c r="C58" s="645" t="s">
        <v>227</v>
      </c>
      <c r="D58" s="646" t="s">
        <v>228</v>
      </c>
      <c r="E58" s="644" t="s">
        <v>4</v>
      </c>
      <c r="F58" s="645" t="s">
        <v>227</v>
      </c>
      <c r="G58" s="646" t="s">
        <v>228</v>
      </c>
      <c r="H58" s="644" t="s">
        <v>4</v>
      </c>
      <c r="I58" s="645" t="s">
        <v>227</v>
      </c>
      <c r="J58" s="646" t="s">
        <v>228</v>
      </c>
      <c r="K58" s="644" t="s">
        <v>4</v>
      </c>
      <c r="L58" s="645" t="s">
        <v>227</v>
      </c>
      <c r="M58" s="646" t="s">
        <v>228</v>
      </c>
      <c r="N58" s="644" t="s">
        <v>4</v>
      </c>
      <c r="O58" s="645" t="s">
        <v>506</v>
      </c>
      <c r="P58" s="646" t="s">
        <v>507</v>
      </c>
    </row>
    <row r="59" spans="1:16" ht="18" customHeight="1" x14ac:dyDescent="0.15">
      <c r="A59" s="623" t="s">
        <v>4</v>
      </c>
      <c r="B59" s="669">
        <f>SUM(C59:D59)</f>
        <v>4798</v>
      </c>
      <c r="C59" s="653">
        <f>SUM(C60:C69)</f>
        <v>817</v>
      </c>
      <c r="D59" s="651">
        <f>SUM(D60:D70)</f>
        <v>3981</v>
      </c>
      <c r="E59" s="518">
        <f>SUM(F59:G59)</f>
        <v>4627</v>
      </c>
      <c r="F59" s="484">
        <f>SUM(F60:F70)</f>
        <v>799</v>
      </c>
      <c r="G59" s="485">
        <f>SUM(G60:G70)</f>
        <v>3828</v>
      </c>
      <c r="H59" s="518">
        <v>4681</v>
      </c>
      <c r="I59" s="263">
        <v>792</v>
      </c>
      <c r="J59" s="485">
        <v>3889</v>
      </c>
      <c r="K59" s="518">
        <v>5324</v>
      </c>
      <c r="L59" s="263">
        <v>841</v>
      </c>
      <c r="M59" s="485">
        <v>4483</v>
      </c>
      <c r="N59" s="518">
        <f t="shared" ref="N59:N70" si="5">SUM(O59:P59)</f>
        <v>5652</v>
      </c>
      <c r="O59" s="263">
        <f>SUM(O60:O70)</f>
        <v>889</v>
      </c>
      <c r="P59" s="485">
        <f>SUM(P60:P70)</f>
        <v>4763</v>
      </c>
    </row>
    <row r="60" spans="1:16" ht="18" customHeight="1" x14ac:dyDescent="0.15">
      <c r="A60" s="629" t="s">
        <v>220</v>
      </c>
      <c r="B60" s="669">
        <v>74</v>
      </c>
      <c r="C60" s="670">
        <v>2</v>
      </c>
      <c r="D60" s="671">
        <v>72</v>
      </c>
      <c r="E60" s="262">
        <f>SUM(F60:G60)</f>
        <v>73</v>
      </c>
      <c r="F60" s="263">
        <v>2</v>
      </c>
      <c r="G60" s="266">
        <v>71</v>
      </c>
      <c r="H60" s="262">
        <v>71</v>
      </c>
      <c r="I60" s="263">
        <v>2</v>
      </c>
      <c r="J60" s="266">
        <v>69</v>
      </c>
      <c r="K60" s="262">
        <v>64</v>
      </c>
      <c r="L60" s="263">
        <v>2</v>
      </c>
      <c r="M60" s="266">
        <v>62</v>
      </c>
      <c r="N60" s="262">
        <f t="shared" si="5"/>
        <v>64</v>
      </c>
      <c r="O60" s="263">
        <v>2</v>
      </c>
      <c r="P60" s="266">
        <v>62</v>
      </c>
    </row>
    <row r="61" spans="1:16" ht="18" customHeight="1" x14ac:dyDescent="0.15">
      <c r="A61" s="633" t="s">
        <v>221</v>
      </c>
      <c r="B61" s="669">
        <v>376</v>
      </c>
      <c r="C61" s="670">
        <v>47</v>
      </c>
      <c r="D61" s="671">
        <v>329</v>
      </c>
      <c r="E61" s="262">
        <f t="shared" ref="E61:E69" si="6">SUM(F61:G61)</f>
        <v>369</v>
      </c>
      <c r="F61" s="263">
        <v>48</v>
      </c>
      <c r="G61" s="266">
        <v>321</v>
      </c>
      <c r="H61" s="262">
        <v>326</v>
      </c>
      <c r="I61" s="263">
        <v>50</v>
      </c>
      <c r="J61" s="266">
        <v>276</v>
      </c>
      <c r="K61" s="262">
        <v>297</v>
      </c>
      <c r="L61" s="263">
        <v>47</v>
      </c>
      <c r="M61" s="266">
        <v>250</v>
      </c>
      <c r="N61" s="262">
        <f t="shared" si="5"/>
        <v>276</v>
      </c>
      <c r="O61" s="263">
        <v>39</v>
      </c>
      <c r="P61" s="266">
        <v>237</v>
      </c>
    </row>
    <row r="62" spans="1:16" ht="18" customHeight="1" x14ac:dyDescent="0.15">
      <c r="A62" s="633" t="s">
        <v>222</v>
      </c>
      <c r="B62" s="669">
        <v>14</v>
      </c>
      <c r="C62" s="670">
        <v>0</v>
      </c>
      <c r="D62" s="671">
        <v>14</v>
      </c>
      <c r="E62" s="262">
        <f t="shared" si="6"/>
        <v>9</v>
      </c>
      <c r="F62" s="263">
        <v>0</v>
      </c>
      <c r="G62" s="266">
        <v>9</v>
      </c>
      <c r="H62" s="262">
        <v>12</v>
      </c>
      <c r="I62" s="263">
        <v>2</v>
      </c>
      <c r="J62" s="266">
        <v>10</v>
      </c>
      <c r="K62" s="262">
        <v>10</v>
      </c>
      <c r="L62" s="263">
        <v>2</v>
      </c>
      <c r="M62" s="266">
        <v>8</v>
      </c>
      <c r="N62" s="262">
        <f t="shared" si="5"/>
        <v>12</v>
      </c>
      <c r="O62" s="263">
        <v>1</v>
      </c>
      <c r="P62" s="266">
        <v>11</v>
      </c>
    </row>
    <row r="63" spans="1:16" ht="18" customHeight="1" x14ac:dyDescent="0.15">
      <c r="A63" s="633" t="s">
        <v>223</v>
      </c>
      <c r="B63" s="669">
        <v>2</v>
      </c>
      <c r="C63" s="670">
        <v>0</v>
      </c>
      <c r="D63" s="671">
        <v>2</v>
      </c>
      <c r="E63" s="262">
        <f t="shared" si="6"/>
        <v>2</v>
      </c>
      <c r="F63" s="263">
        <v>0</v>
      </c>
      <c r="G63" s="266">
        <v>2</v>
      </c>
      <c r="H63" s="262">
        <v>2</v>
      </c>
      <c r="I63" s="263">
        <v>0</v>
      </c>
      <c r="J63" s="266">
        <v>2</v>
      </c>
      <c r="K63" s="262">
        <v>1</v>
      </c>
      <c r="L63" s="263">
        <v>0</v>
      </c>
      <c r="M63" s="266">
        <v>1</v>
      </c>
      <c r="N63" s="262">
        <f t="shared" si="5"/>
        <v>1</v>
      </c>
      <c r="O63" s="263">
        <v>0</v>
      </c>
      <c r="P63" s="266">
        <v>1</v>
      </c>
    </row>
    <row r="64" spans="1:16" ht="18" customHeight="1" x14ac:dyDescent="0.15">
      <c r="A64" s="633" t="s">
        <v>224</v>
      </c>
      <c r="B64" s="669">
        <v>311</v>
      </c>
      <c r="C64" s="670">
        <v>48</v>
      </c>
      <c r="D64" s="671">
        <v>263</v>
      </c>
      <c r="E64" s="262">
        <f t="shared" si="6"/>
        <v>305</v>
      </c>
      <c r="F64" s="263">
        <v>46</v>
      </c>
      <c r="G64" s="266">
        <v>259</v>
      </c>
      <c r="H64" s="262">
        <v>269</v>
      </c>
      <c r="I64" s="263">
        <v>41</v>
      </c>
      <c r="J64" s="266">
        <v>228</v>
      </c>
      <c r="K64" s="262">
        <v>464</v>
      </c>
      <c r="L64" s="263">
        <v>42</v>
      </c>
      <c r="M64" s="266">
        <v>422</v>
      </c>
      <c r="N64" s="262">
        <f t="shared" si="5"/>
        <v>424</v>
      </c>
      <c r="O64" s="263">
        <v>42</v>
      </c>
      <c r="P64" s="266">
        <v>382</v>
      </c>
    </row>
    <row r="65" spans="1:16" ht="18" customHeight="1" x14ac:dyDescent="0.15">
      <c r="A65" s="633" t="s">
        <v>225</v>
      </c>
      <c r="B65" s="669">
        <v>351</v>
      </c>
      <c r="C65" s="670">
        <v>30</v>
      </c>
      <c r="D65" s="671">
        <v>321</v>
      </c>
      <c r="E65" s="262">
        <f t="shared" si="6"/>
        <v>299</v>
      </c>
      <c r="F65" s="263">
        <v>28</v>
      </c>
      <c r="G65" s="266">
        <v>271</v>
      </c>
      <c r="H65" s="262">
        <v>332</v>
      </c>
      <c r="I65" s="263">
        <v>35</v>
      </c>
      <c r="J65" s="266">
        <v>297</v>
      </c>
      <c r="K65" s="262">
        <v>370</v>
      </c>
      <c r="L65" s="263">
        <v>34</v>
      </c>
      <c r="M65" s="266">
        <v>336</v>
      </c>
      <c r="N65" s="262">
        <f t="shared" si="5"/>
        <v>394</v>
      </c>
      <c r="O65" s="263">
        <v>30</v>
      </c>
      <c r="P65" s="266">
        <v>364</v>
      </c>
    </row>
    <row r="66" spans="1:16" ht="18" customHeight="1" x14ac:dyDescent="0.15">
      <c r="A66" s="634" t="s">
        <v>226</v>
      </c>
      <c r="B66" s="669">
        <v>2705</v>
      </c>
      <c r="C66" s="672">
        <v>638</v>
      </c>
      <c r="D66" s="673">
        <v>2067</v>
      </c>
      <c r="E66" s="262">
        <f t="shared" si="6"/>
        <v>2708</v>
      </c>
      <c r="F66" s="298">
        <v>627</v>
      </c>
      <c r="G66" s="656">
        <v>2081</v>
      </c>
      <c r="H66" s="655">
        <v>2692</v>
      </c>
      <c r="I66" s="298">
        <v>600</v>
      </c>
      <c r="J66" s="656">
        <v>2092</v>
      </c>
      <c r="K66" s="655">
        <v>2919</v>
      </c>
      <c r="L66" s="298">
        <v>641</v>
      </c>
      <c r="M66" s="656">
        <v>2278</v>
      </c>
      <c r="N66" s="655">
        <f t="shared" si="5"/>
        <v>3098</v>
      </c>
      <c r="O66" s="298">
        <v>693</v>
      </c>
      <c r="P66" s="674">
        <v>2405</v>
      </c>
    </row>
    <row r="67" spans="1:16" ht="18" customHeight="1" x14ac:dyDescent="0.15">
      <c r="A67" s="633" t="s">
        <v>231</v>
      </c>
      <c r="B67" s="675">
        <v>114</v>
      </c>
      <c r="C67" s="672">
        <v>29</v>
      </c>
      <c r="D67" s="673">
        <v>85</v>
      </c>
      <c r="E67" s="262">
        <f t="shared" si="6"/>
        <v>118</v>
      </c>
      <c r="F67" s="263">
        <v>26</v>
      </c>
      <c r="G67" s="266">
        <v>92</v>
      </c>
      <c r="H67" s="655">
        <v>132</v>
      </c>
      <c r="I67" s="676">
        <v>25</v>
      </c>
      <c r="J67" s="677">
        <v>107</v>
      </c>
      <c r="K67" s="655">
        <v>129</v>
      </c>
      <c r="L67" s="676">
        <v>25</v>
      </c>
      <c r="M67" s="677">
        <v>104</v>
      </c>
      <c r="N67" s="655">
        <f t="shared" si="5"/>
        <v>132</v>
      </c>
      <c r="O67" s="676">
        <v>23</v>
      </c>
      <c r="P67" s="677">
        <v>109</v>
      </c>
    </row>
    <row r="68" spans="1:16" ht="18" customHeight="1" x14ac:dyDescent="0.15">
      <c r="A68" s="633" t="s">
        <v>233</v>
      </c>
      <c r="B68" s="675">
        <v>541</v>
      </c>
      <c r="C68" s="670">
        <v>18</v>
      </c>
      <c r="D68" s="671">
        <v>523</v>
      </c>
      <c r="E68" s="262">
        <f t="shared" si="6"/>
        <v>534</v>
      </c>
      <c r="F68" s="263">
        <v>16</v>
      </c>
      <c r="G68" s="266">
        <v>518</v>
      </c>
      <c r="H68" s="655">
        <v>673</v>
      </c>
      <c r="I68" s="676">
        <v>29</v>
      </c>
      <c r="J68" s="677">
        <v>644</v>
      </c>
      <c r="K68" s="655">
        <v>853</v>
      </c>
      <c r="L68" s="676">
        <v>40</v>
      </c>
      <c r="M68" s="677">
        <v>813</v>
      </c>
      <c r="N68" s="655">
        <f t="shared" si="5"/>
        <v>934</v>
      </c>
      <c r="O68" s="676">
        <v>53</v>
      </c>
      <c r="P68" s="677">
        <v>881</v>
      </c>
    </row>
    <row r="69" spans="1:16" ht="18" customHeight="1" x14ac:dyDescent="0.15">
      <c r="A69" s="633" t="s">
        <v>234</v>
      </c>
      <c r="B69" s="675">
        <v>193</v>
      </c>
      <c r="C69" s="670">
        <v>5</v>
      </c>
      <c r="D69" s="671">
        <v>188</v>
      </c>
      <c r="E69" s="262">
        <f t="shared" si="6"/>
        <v>168</v>
      </c>
      <c r="F69" s="263">
        <v>6</v>
      </c>
      <c r="G69" s="266">
        <v>162</v>
      </c>
      <c r="H69" s="655">
        <v>108</v>
      </c>
      <c r="I69" s="678">
        <v>8</v>
      </c>
      <c r="J69" s="679">
        <v>100</v>
      </c>
      <c r="K69" s="655">
        <v>150</v>
      </c>
      <c r="L69" s="678">
        <v>8</v>
      </c>
      <c r="M69" s="679">
        <v>142</v>
      </c>
      <c r="N69" s="655">
        <f t="shared" si="5"/>
        <v>236</v>
      </c>
      <c r="O69" s="678">
        <v>6</v>
      </c>
      <c r="P69" s="679">
        <v>230</v>
      </c>
    </row>
    <row r="70" spans="1:16" ht="18" customHeight="1" thickBot="1" x14ac:dyDescent="0.2">
      <c r="A70" s="639" t="s">
        <v>433</v>
      </c>
      <c r="B70" s="680">
        <v>117</v>
      </c>
      <c r="C70" s="681">
        <v>0</v>
      </c>
      <c r="D70" s="682">
        <v>117</v>
      </c>
      <c r="E70" s="660">
        <f>SUM(F70:G70)</f>
        <v>42</v>
      </c>
      <c r="F70" s="287">
        <v>0</v>
      </c>
      <c r="G70" s="255">
        <v>42</v>
      </c>
      <c r="H70" s="683">
        <v>64</v>
      </c>
      <c r="I70" s="684">
        <v>0</v>
      </c>
      <c r="J70" s="685">
        <v>64</v>
      </c>
      <c r="K70" s="683">
        <v>67</v>
      </c>
      <c r="L70" s="684">
        <v>0</v>
      </c>
      <c r="M70" s="685">
        <v>67</v>
      </c>
      <c r="N70" s="683">
        <f t="shared" si="5"/>
        <v>81</v>
      </c>
      <c r="O70" s="684">
        <v>0</v>
      </c>
      <c r="P70" s="685">
        <v>81</v>
      </c>
    </row>
    <row r="71" spans="1:16" ht="18" customHeight="1" x14ac:dyDescent="0.15">
      <c r="A71" s="412" t="s">
        <v>436</v>
      </c>
    </row>
    <row r="72" spans="1:16" ht="13.5" customHeight="1" x14ac:dyDescent="0.15">
      <c r="A72" s="176" t="s">
        <v>235</v>
      </c>
    </row>
    <row r="73" spans="1:16" ht="13.5" customHeight="1" x14ac:dyDescent="0.15">
      <c r="A73" s="176" t="s">
        <v>236</v>
      </c>
    </row>
    <row r="74" spans="1:16" ht="13.5" customHeight="1" x14ac:dyDescent="0.15">
      <c r="A74" s="176" t="s">
        <v>237</v>
      </c>
      <c r="B74" s="686"/>
      <c r="C74" s="686"/>
      <c r="D74" s="686"/>
      <c r="E74" s="686"/>
      <c r="F74" s="686"/>
      <c r="G74" s="686"/>
      <c r="H74" s="686"/>
    </row>
    <row r="75" spans="1:16" ht="13.5" customHeight="1" x14ac:dyDescent="0.15">
      <c r="A75" s="176" t="s">
        <v>449</v>
      </c>
    </row>
    <row r="78" spans="1:16" ht="18" customHeight="1" x14ac:dyDescent="0.2">
      <c r="A78" s="612" t="s">
        <v>502</v>
      </c>
      <c r="B78" s="612"/>
      <c r="C78" s="612"/>
    </row>
    <row r="79" spans="1:16" ht="18" customHeight="1" thickBot="1" x14ac:dyDescent="0.25">
      <c r="A79" s="176" t="s">
        <v>217</v>
      </c>
      <c r="B79" s="613"/>
      <c r="C79" s="613"/>
      <c r="M79" s="308"/>
      <c r="N79" s="308"/>
      <c r="O79" s="308"/>
      <c r="P79" s="643" t="s">
        <v>218</v>
      </c>
    </row>
    <row r="80" spans="1:16" s="392" customFormat="1" ht="18" customHeight="1" x14ac:dyDescent="0.15">
      <c r="A80" s="614" t="s">
        <v>219</v>
      </c>
      <c r="B80" s="687" t="s">
        <v>57</v>
      </c>
      <c r="C80" s="688"/>
      <c r="D80" s="689"/>
      <c r="E80" s="687" t="s">
        <v>131</v>
      </c>
      <c r="F80" s="688"/>
      <c r="G80" s="689"/>
      <c r="H80" s="687" t="s">
        <v>132</v>
      </c>
      <c r="I80" s="688"/>
      <c r="J80" s="689"/>
      <c r="K80" s="687" t="s">
        <v>133</v>
      </c>
      <c r="L80" s="688"/>
      <c r="M80" s="689"/>
      <c r="N80" s="687" t="s">
        <v>134</v>
      </c>
      <c r="O80" s="688"/>
      <c r="P80" s="689"/>
    </row>
    <row r="81" spans="1:21" s="392" customFormat="1" ht="18" customHeight="1" x14ac:dyDescent="0.15">
      <c r="A81" s="615"/>
      <c r="B81" s="690" t="s">
        <v>4</v>
      </c>
      <c r="C81" s="691" t="s">
        <v>47</v>
      </c>
      <c r="D81" s="692" t="s">
        <v>215</v>
      </c>
      <c r="E81" s="647" t="s">
        <v>4</v>
      </c>
      <c r="F81" s="645" t="s">
        <v>227</v>
      </c>
      <c r="G81" s="646" t="s">
        <v>228</v>
      </c>
      <c r="H81" s="644" t="s">
        <v>4</v>
      </c>
      <c r="I81" s="645" t="s">
        <v>227</v>
      </c>
      <c r="J81" s="646" t="s">
        <v>228</v>
      </c>
      <c r="K81" s="644" t="s">
        <v>4</v>
      </c>
      <c r="L81" s="645" t="s">
        <v>227</v>
      </c>
      <c r="M81" s="646" t="s">
        <v>228</v>
      </c>
      <c r="N81" s="644" t="s">
        <v>4</v>
      </c>
      <c r="O81" s="645" t="s">
        <v>227</v>
      </c>
      <c r="P81" s="646" t="s">
        <v>228</v>
      </c>
      <c r="Q81" s="693"/>
    </row>
    <row r="82" spans="1:21" s="392" customFormat="1" ht="18" customHeight="1" x14ac:dyDescent="0.15">
      <c r="A82" s="694" t="s">
        <v>4</v>
      </c>
      <c r="B82" s="577">
        <f t="shared" ref="B82:B89" si="7">C82+D82</f>
        <v>3312</v>
      </c>
      <c r="C82" s="528">
        <v>2536</v>
      </c>
      <c r="D82" s="575">
        <v>776</v>
      </c>
      <c r="E82" s="561">
        <v>3538</v>
      </c>
      <c r="F82" s="263">
        <v>601</v>
      </c>
      <c r="G82" s="485">
        <v>2937</v>
      </c>
      <c r="H82" s="649">
        <v>3751</v>
      </c>
      <c r="I82" s="650">
        <v>653</v>
      </c>
      <c r="J82" s="650">
        <v>3098</v>
      </c>
      <c r="K82" s="695">
        <v>4087</v>
      </c>
      <c r="L82" s="696">
        <v>731</v>
      </c>
      <c r="M82" s="697">
        <v>3356</v>
      </c>
      <c r="N82" s="649">
        <v>4074</v>
      </c>
      <c r="O82" s="650">
        <v>701</v>
      </c>
      <c r="P82" s="651">
        <v>3373</v>
      </c>
      <c r="R82" s="698"/>
      <c r="S82" s="699"/>
      <c r="T82" s="698"/>
    </row>
    <row r="83" spans="1:21" s="392" customFormat="1" ht="18" customHeight="1" x14ac:dyDescent="0.15">
      <c r="A83" s="629" t="s">
        <v>220</v>
      </c>
      <c r="B83" s="577">
        <f t="shared" si="7"/>
        <v>78</v>
      </c>
      <c r="C83" s="528">
        <v>64</v>
      </c>
      <c r="D83" s="575">
        <v>14</v>
      </c>
      <c r="E83" s="264">
        <v>87</v>
      </c>
      <c r="F83" s="263">
        <v>2</v>
      </c>
      <c r="G83" s="266">
        <v>85</v>
      </c>
      <c r="H83" s="649">
        <v>82</v>
      </c>
      <c r="I83" s="650">
        <v>2</v>
      </c>
      <c r="J83" s="651">
        <v>80</v>
      </c>
      <c r="K83" s="695">
        <v>83</v>
      </c>
      <c r="L83" s="696">
        <v>2</v>
      </c>
      <c r="M83" s="697">
        <v>81</v>
      </c>
      <c r="N83" s="649">
        <v>82</v>
      </c>
      <c r="O83" s="650">
        <v>2</v>
      </c>
      <c r="P83" s="651">
        <v>80</v>
      </c>
      <c r="R83" s="591"/>
      <c r="S83" s="591"/>
    </row>
    <row r="84" spans="1:21" s="392" customFormat="1" ht="18" customHeight="1" x14ac:dyDescent="0.15">
      <c r="A84" s="493" t="s">
        <v>221</v>
      </c>
      <c r="B84" s="577">
        <f t="shared" si="7"/>
        <v>261</v>
      </c>
      <c r="C84" s="528">
        <v>205</v>
      </c>
      <c r="D84" s="575">
        <v>56</v>
      </c>
      <c r="E84" s="264">
        <v>301</v>
      </c>
      <c r="F84" s="263">
        <v>20</v>
      </c>
      <c r="G84" s="266">
        <v>281</v>
      </c>
      <c r="H84" s="649">
        <v>325</v>
      </c>
      <c r="I84" s="650">
        <v>27</v>
      </c>
      <c r="J84" s="651">
        <v>298</v>
      </c>
      <c r="K84" s="695">
        <v>427</v>
      </c>
      <c r="L84" s="696">
        <v>33</v>
      </c>
      <c r="M84" s="697">
        <v>394</v>
      </c>
      <c r="N84" s="649">
        <v>493</v>
      </c>
      <c r="O84" s="650">
        <v>36</v>
      </c>
      <c r="P84" s="651">
        <v>457</v>
      </c>
      <c r="R84" s="591"/>
      <c r="S84" s="591"/>
    </row>
    <row r="85" spans="1:21" s="392" customFormat="1" ht="18" customHeight="1" x14ac:dyDescent="0.15">
      <c r="A85" s="493" t="s">
        <v>222</v>
      </c>
      <c r="B85" s="577">
        <f t="shared" si="7"/>
        <v>8</v>
      </c>
      <c r="C85" s="528">
        <v>7</v>
      </c>
      <c r="D85" s="575">
        <v>1</v>
      </c>
      <c r="E85" s="264">
        <v>6</v>
      </c>
      <c r="F85" s="263">
        <v>0</v>
      </c>
      <c r="G85" s="263">
        <v>6</v>
      </c>
      <c r="H85" s="649">
        <v>14</v>
      </c>
      <c r="I85" s="650">
        <v>0</v>
      </c>
      <c r="J85" s="651">
        <v>14</v>
      </c>
      <c r="K85" s="695">
        <v>12</v>
      </c>
      <c r="L85" s="696">
        <v>1</v>
      </c>
      <c r="M85" s="697">
        <v>11</v>
      </c>
      <c r="N85" s="649">
        <v>12</v>
      </c>
      <c r="O85" s="650">
        <v>0</v>
      </c>
      <c r="P85" s="651">
        <v>12</v>
      </c>
      <c r="R85" s="591"/>
      <c r="S85" s="591"/>
    </row>
    <row r="86" spans="1:21" s="392" customFormat="1" ht="18" customHeight="1" x14ac:dyDescent="0.15">
      <c r="A86" s="493" t="s">
        <v>223</v>
      </c>
      <c r="B86" s="577">
        <f t="shared" si="7"/>
        <v>2</v>
      </c>
      <c r="C86" s="528">
        <v>2</v>
      </c>
      <c r="D86" s="575">
        <v>0</v>
      </c>
      <c r="E86" s="264">
        <v>3</v>
      </c>
      <c r="F86" s="263">
        <v>0</v>
      </c>
      <c r="G86" s="263">
        <v>3</v>
      </c>
      <c r="H86" s="649">
        <v>1</v>
      </c>
      <c r="I86" s="650">
        <v>0</v>
      </c>
      <c r="J86" s="651">
        <v>1</v>
      </c>
      <c r="K86" s="695">
        <v>1</v>
      </c>
      <c r="L86" s="696">
        <v>0</v>
      </c>
      <c r="M86" s="697">
        <v>1</v>
      </c>
      <c r="N86" s="649">
        <v>1</v>
      </c>
      <c r="O86" s="650">
        <v>0</v>
      </c>
      <c r="P86" s="651">
        <v>1</v>
      </c>
      <c r="R86" s="591"/>
      <c r="S86" s="591"/>
    </row>
    <row r="87" spans="1:21" s="392" customFormat="1" ht="18" customHeight="1" x14ac:dyDescent="0.15">
      <c r="A87" s="493" t="s">
        <v>224</v>
      </c>
      <c r="B87" s="577">
        <f t="shared" si="7"/>
        <v>303</v>
      </c>
      <c r="C87" s="528">
        <v>216</v>
      </c>
      <c r="D87" s="575">
        <v>87</v>
      </c>
      <c r="E87" s="264">
        <v>323</v>
      </c>
      <c r="F87" s="263">
        <v>39</v>
      </c>
      <c r="G87" s="266">
        <v>284</v>
      </c>
      <c r="H87" s="649">
        <v>338</v>
      </c>
      <c r="I87" s="650">
        <v>38</v>
      </c>
      <c r="J87" s="651">
        <v>300</v>
      </c>
      <c r="K87" s="695">
        <v>388</v>
      </c>
      <c r="L87" s="696">
        <v>40</v>
      </c>
      <c r="M87" s="697">
        <v>348</v>
      </c>
      <c r="N87" s="649">
        <v>424</v>
      </c>
      <c r="O87" s="650">
        <v>35</v>
      </c>
      <c r="P87" s="651">
        <v>389</v>
      </c>
      <c r="R87" s="591"/>
      <c r="S87" s="591"/>
    </row>
    <row r="88" spans="1:21" s="392" customFormat="1" ht="18" customHeight="1" x14ac:dyDescent="0.15">
      <c r="A88" s="493" t="s">
        <v>225</v>
      </c>
      <c r="B88" s="577">
        <f t="shared" si="7"/>
        <v>367</v>
      </c>
      <c r="C88" s="528">
        <v>239</v>
      </c>
      <c r="D88" s="575">
        <v>128</v>
      </c>
      <c r="E88" s="264">
        <v>226</v>
      </c>
      <c r="F88" s="263">
        <v>18</v>
      </c>
      <c r="G88" s="266">
        <v>208</v>
      </c>
      <c r="H88" s="649">
        <v>243</v>
      </c>
      <c r="I88" s="650">
        <v>18</v>
      </c>
      <c r="J88" s="651">
        <v>225</v>
      </c>
      <c r="K88" s="695">
        <v>252</v>
      </c>
      <c r="L88" s="696">
        <v>26</v>
      </c>
      <c r="M88" s="697">
        <v>226</v>
      </c>
      <c r="N88" s="649">
        <v>260</v>
      </c>
      <c r="O88" s="650">
        <v>35</v>
      </c>
      <c r="P88" s="651">
        <v>225</v>
      </c>
      <c r="R88" s="591"/>
      <c r="S88" s="591"/>
    </row>
    <row r="89" spans="1:21" s="392" customFormat="1" ht="18" customHeight="1" thickBot="1" x14ac:dyDescent="0.2">
      <c r="A89" s="700" t="s">
        <v>226</v>
      </c>
      <c r="B89" s="701">
        <f t="shared" si="7"/>
        <v>2293</v>
      </c>
      <c r="C89" s="581">
        <v>1803</v>
      </c>
      <c r="D89" s="702">
        <v>490</v>
      </c>
      <c r="E89" s="703">
        <v>2592</v>
      </c>
      <c r="F89" s="269">
        <v>522</v>
      </c>
      <c r="G89" s="272">
        <v>2070</v>
      </c>
      <c r="H89" s="664">
        <v>2748</v>
      </c>
      <c r="I89" s="704">
        <v>568</v>
      </c>
      <c r="J89" s="705">
        <v>2180</v>
      </c>
      <c r="K89" s="706">
        <v>2924</v>
      </c>
      <c r="L89" s="707">
        <v>629</v>
      </c>
      <c r="M89" s="708">
        <v>2295</v>
      </c>
      <c r="N89" s="664">
        <v>2802</v>
      </c>
      <c r="O89" s="704">
        <v>593</v>
      </c>
      <c r="P89" s="705">
        <v>2209</v>
      </c>
      <c r="R89" s="591"/>
      <c r="S89" s="591"/>
    </row>
    <row r="90" spans="1:21" s="392" customFormat="1" ht="18" customHeight="1" thickBot="1" x14ac:dyDescent="0.2">
      <c r="R90" s="591"/>
      <c r="S90" s="591"/>
    </row>
    <row r="91" spans="1:21" s="392" customFormat="1" ht="18" customHeight="1" x14ac:dyDescent="0.15">
      <c r="A91" s="709" t="s">
        <v>219</v>
      </c>
      <c r="B91" s="465" t="s">
        <v>70</v>
      </c>
      <c r="C91" s="466"/>
      <c r="D91" s="467"/>
      <c r="E91" s="465" t="s">
        <v>135</v>
      </c>
      <c r="F91" s="466"/>
      <c r="G91" s="467"/>
      <c r="H91" s="465" t="s">
        <v>136</v>
      </c>
      <c r="I91" s="466"/>
      <c r="J91" s="467"/>
      <c r="K91" s="465" t="s">
        <v>137</v>
      </c>
      <c r="L91" s="466"/>
      <c r="M91" s="467"/>
      <c r="N91" s="465" t="s">
        <v>178</v>
      </c>
      <c r="O91" s="466"/>
      <c r="P91" s="467"/>
    </row>
    <row r="92" spans="1:21" s="392" customFormat="1" ht="18" customHeight="1" x14ac:dyDescent="0.15">
      <c r="A92" s="710"/>
      <c r="B92" s="644" t="s">
        <v>4</v>
      </c>
      <c r="C92" s="645" t="s">
        <v>227</v>
      </c>
      <c r="D92" s="646" t="s">
        <v>228</v>
      </c>
      <c r="E92" s="644" t="s">
        <v>4</v>
      </c>
      <c r="F92" s="645" t="s">
        <v>227</v>
      </c>
      <c r="G92" s="646" t="s">
        <v>228</v>
      </c>
      <c r="H92" s="644" t="s">
        <v>4</v>
      </c>
      <c r="I92" s="645" t="s">
        <v>227</v>
      </c>
      <c r="J92" s="646" t="s">
        <v>228</v>
      </c>
      <c r="K92" s="644" t="s">
        <v>4</v>
      </c>
      <c r="L92" s="645" t="s">
        <v>227</v>
      </c>
      <c r="M92" s="646" t="s">
        <v>228</v>
      </c>
      <c r="N92" s="644" t="s">
        <v>4</v>
      </c>
      <c r="O92" s="645" t="s">
        <v>227</v>
      </c>
      <c r="P92" s="646" t="s">
        <v>228</v>
      </c>
      <c r="Q92" s="693"/>
      <c r="R92" s="693"/>
      <c r="S92" s="693"/>
      <c r="T92" s="693"/>
      <c r="U92" s="693"/>
    </row>
    <row r="93" spans="1:21" s="392" customFormat="1" ht="18" customHeight="1" x14ac:dyDescent="0.15">
      <c r="A93" s="562" t="s">
        <v>4</v>
      </c>
      <c r="B93" s="649">
        <v>3658</v>
      </c>
      <c r="C93" s="650">
        <v>636</v>
      </c>
      <c r="D93" s="651">
        <v>3022</v>
      </c>
      <c r="E93" s="711">
        <f>SUM(F93:G93)</f>
        <v>3455</v>
      </c>
      <c r="F93" s="712">
        <f>SUM(F94:F100)</f>
        <v>630</v>
      </c>
      <c r="G93" s="713">
        <f>SUM(G94:G100)</f>
        <v>2825</v>
      </c>
      <c r="H93" s="711">
        <f>SUM(I93:J93)</f>
        <v>3346</v>
      </c>
      <c r="I93" s="650">
        <v>633</v>
      </c>
      <c r="J93" s="650">
        <v>2713</v>
      </c>
      <c r="K93" s="695">
        <f>SUM(L93:M93)</f>
        <v>3032</v>
      </c>
      <c r="L93" s="696">
        <f>SUM(L94:L100)</f>
        <v>554</v>
      </c>
      <c r="M93" s="696">
        <f>SUM(M94:M100)</f>
        <v>2478</v>
      </c>
      <c r="N93" s="695">
        <f>SUM(O93:P93)</f>
        <v>2961</v>
      </c>
      <c r="O93" s="650">
        <v>524</v>
      </c>
      <c r="P93" s="651">
        <v>2437</v>
      </c>
    </row>
    <row r="94" spans="1:21" s="392" customFormat="1" ht="18" customHeight="1" x14ac:dyDescent="0.15">
      <c r="A94" s="629" t="s">
        <v>220</v>
      </c>
      <c r="B94" s="649">
        <v>81</v>
      </c>
      <c r="C94" s="650">
        <v>2</v>
      </c>
      <c r="D94" s="651">
        <v>79</v>
      </c>
      <c r="E94" s="711">
        <f>SUM(F94:G94)</f>
        <v>81</v>
      </c>
      <c r="F94" s="712">
        <v>1</v>
      </c>
      <c r="G94" s="713">
        <v>80</v>
      </c>
      <c r="H94" s="711">
        <f>SUM(I94:J94)</f>
        <v>85</v>
      </c>
      <c r="I94" s="650">
        <v>1</v>
      </c>
      <c r="J94" s="651">
        <v>84</v>
      </c>
      <c r="K94" s="695">
        <f>SUM(L94:M94)</f>
        <v>79</v>
      </c>
      <c r="L94" s="696">
        <v>0</v>
      </c>
      <c r="M94" s="697">
        <v>79</v>
      </c>
      <c r="N94" s="695">
        <f>SUM(O94:P94)</f>
        <v>83</v>
      </c>
      <c r="O94" s="650">
        <v>1</v>
      </c>
      <c r="P94" s="651">
        <v>82</v>
      </c>
    </row>
    <row r="95" spans="1:21" s="392" customFormat="1" ht="18" customHeight="1" x14ac:dyDescent="0.15">
      <c r="A95" s="486" t="s">
        <v>221</v>
      </c>
      <c r="B95" s="649">
        <v>495</v>
      </c>
      <c r="C95" s="650">
        <v>42</v>
      </c>
      <c r="D95" s="651">
        <v>453</v>
      </c>
      <c r="E95" s="711">
        <f t="shared" ref="E95:E100" si="8">SUM(F95:G95)</f>
        <v>470</v>
      </c>
      <c r="F95" s="712">
        <v>45</v>
      </c>
      <c r="G95" s="713">
        <v>425</v>
      </c>
      <c r="H95" s="711">
        <f t="shared" ref="H95:H100" si="9">SUM(I95:J95)</f>
        <v>414</v>
      </c>
      <c r="I95" s="650">
        <v>43</v>
      </c>
      <c r="J95" s="651">
        <v>371</v>
      </c>
      <c r="K95" s="695">
        <f t="shared" ref="K95:K100" si="10">SUM(L95:M95)</f>
        <v>399</v>
      </c>
      <c r="L95" s="696">
        <v>43</v>
      </c>
      <c r="M95" s="697">
        <v>356</v>
      </c>
      <c r="N95" s="695">
        <f t="shared" ref="N95:N100" si="11">SUM(O95:P95)</f>
        <v>368</v>
      </c>
      <c r="O95" s="650">
        <v>43</v>
      </c>
      <c r="P95" s="651">
        <v>325</v>
      </c>
    </row>
    <row r="96" spans="1:21" s="392" customFormat="1" ht="18" customHeight="1" x14ac:dyDescent="0.15">
      <c r="A96" s="486" t="s">
        <v>222</v>
      </c>
      <c r="B96" s="649">
        <v>8</v>
      </c>
      <c r="C96" s="650">
        <v>0</v>
      </c>
      <c r="D96" s="651">
        <v>8</v>
      </c>
      <c r="E96" s="711">
        <f t="shared" si="8"/>
        <v>10</v>
      </c>
      <c r="F96" s="712">
        <v>0</v>
      </c>
      <c r="G96" s="713">
        <v>10</v>
      </c>
      <c r="H96" s="711">
        <f t="shared" si="9"/>
        <v>7</v>
      </c>
      <c r="I96" s="650">
        <v>0</v>
      </c>
      <c r="J96" s="651">
        <v>7</v>
      </c>
      <c r="K96" s="695">
        <f t="shared" si="10"/>
        <v>11</v>
      </c>
      <c r="L96" s="696">
        <v>0</v>
      </c>
      <c r="M96" s="697">
        <v>11</v>
      </c>
      <c r="N96" s="695">
        <f t="shared" si="11"/>
        <v>13</v>
      </c>
      <c r="O96" s="650">
        <v>0</v>
      </c>
      <c r="P96" s="651">
        <v>13</v>
      </c>
    </row>
    <row r="97" spans="1:16" s="392" customFormat="1" ht="18" customHeight="1" x14ac:dyDescent="0.15">
      <c r="A97" s="486" t="s">
        <v>223</v>
      </c>
      <c r="B97" s="649">
        <v>1</v>
      </c>
      <c r="C97" s="650">
        <v>0</v>
      </c>
      <c r="D97" s="651">
        <v>1</v>
      </c>
      <c r="E97" s="711">
        <f t="shared" si="8"/>
        <v>1</v>
      </c>
      <c r="F97" s="712">
        <v>0</v>
      </c>
      <c r="G97" s="713">
        <v>1</v>
      </c>
      <c r="H97" s="711">
        <f t="shared" si="9"/>
        <v>1</v>
      </c>
      <c r="I97" s="650">
        <v>0</v>
      </c>
      <c r="J97" s="651">
        <v>1</v>
      </c>
      <c r="K97" s="695">
        <f t="shared" si="10"/>
        <v>1</v>
      </c>
      <c r="L97" s="696">
        <v>0</v>
      </c>
      <c r="M97" s="697">
        <v>1</v>
      </c>
      <c r="N97" s="695">
        <f t="shared" si="11"/>
        <v>1</v>
      </c>
      <c r="O97" s="650">
        <v>0</v>
      </c>
      <c r="P97" s="651">
        <v>1</v>
      </c>
    </row>
    <row r="98" spans="1:16" s="392" customFormat="1" ht="18" customHeight="1" x14ac:dyDescent="0.15">
      <c r="A98" s="486" t="s">
        <v>224</v>
      </c>
      <c r="B98" s="649">
        <v>394</v>
      </c>
      <c r="C98" s="650">
        <v>34</v>
      </c>
      <c r="D98" s="651">
        <v>360</v>
      </c>
      <c r="E98" s="711">
        <f t="shared" si="8"/>
        <v>369</v>
      </c>
      <c r="F98" s="712">
        <v>37</v>
      </c>
      <c r="G98" s="713">
        <v>332</v>
      </c>
      <c r="H98" s="711">
        <f t="shared" si="9"/>
        <v>355</v>
      </c>
      <c r="I98" s="650">
        <v>43</v>
      </c>
      <c r="J98" s="651">
        <v>312</v>
      </c>
      <c r="K98" s="695">
        <f t="shared" si="10"/>
        <v>367</v>
      </c>
      <c r="L98" s="696">
        <v>46</v>
      </c>
      <c r="M98" s="697">
        <v>321</v>
      </c>
      <c r="N98" s="695">
        <f t="shared" si="11"/>
        <v>433</v>
      </c>
      <c r="O98" s="650">
        <v>50</v>
      </c>
      <c r="P98" s="651">
        <v>383</v>
      </c>
    </row>
    <row r="99" spans="1:16" s="392" customFormat="1" ht="18" customHeight="1" x14ac:dyDescent="0.15">
      <c r="A99" s="493" t="s">
        <v>225</v>
      </c>
      <c r="B99" s="649">
        <v>223</v>
      </c>
      <c r="C99" s="650">
        <v>33</v>
      </c>
      <c r="D99" s="651">
        <v>190</v>
      </c>
      <c r="E99" s="711">
        <f t="shared" si="8"/>
        <v>223</v>
      </c>
      <c r="F99" s="712">
        <v>33</v>
      </c>
      <c r="G99" s="713">
        <v>190</v>
      </c>
      <c r="H99" s="711">
        <f t="shared" si="9"/>
        <v>232</v>
      </c>
      <c r="I99" s="650">
        <v>25</v>
      </c>
      <c r="J99" s="651">
        <v>207</v>
      </c>
      <c r="K99" s="695">
        <f t="shared" si="10"/>
        <v>229</v>
      </c>
      <c r="L99" s="696">
        <v>26</v>
      </c>
      <c r="M99" s="697">
        <v>203</v>
      </c>
      <c r="N99" s="695">
        <f t="shared" si="11"/>
        <v>228</v>
      </c>
      <c r="O99" s="650">
        <v>25</v>
      </c>
      <c r="P99" s="651">
        <v>203</v>
      </c>
    </row>
    <row r="100" spans="1:16" s="392" customFormat="1" ht="18" customHeight="1" thickBot="1" x14ac:dyDescent="0.2">
      <c r="A100" s="570" t="s">
        <v>226</v>
      </c>
      <c r="B100" s="664">
        <v>2456</v>
      </c>
      <c r="C100" s="704">
        <v>525</v>
      </c>
      <c r="D100" s="705">
        <v>1931</v>
      </c>
      <c r="E100" s="714">
        <f t="shared" si="8"/>
        <v>2301</v>
      </c>
      <c r="F100" s="715">
        <v>514</v>
      </c>
      <c r="G100" s="716">
        <v>1787</v>
      </c>
      <c r="H100" s="714">
        <f t="shared" si="9"/>
        <v>2252</v>
      </c>
      <c r="I100" s="704">
        <v>521</v>
      </c>
      <c r="J100" s="705">
        <v>1731</v>
      </c>
      <c r="K100" s="706">
        <f t="shared" si="10"/>
        <v>1946</v>
      </c>
      <c r="L100" s="707">
        <v>439</v>
      </c>
      <c r="M100" s="708">
        <v>1507</v>
      </c>
      <c r="N100" s="706">
        <f t="shared" si="11"/>
        <v>1835</v>
      </c>
      <c r="O100" s="704">
        <v>405</v>
      </c>
      <c r="P100" s="705">
        <v>1430</v>
      </c>
    </row>
    <row r="101" spans="1:16" s="392" customFormat="1" ht="18" customHeight="1" x14ac:dyDescent="0.15">
      <c r="A101" s="412" t="s">
        <v>436</v>
      </c>
      <c r="B101" s="176"/>
      <c r="C101" s="176"/>
      <c r="D101" s="176"/>
      <c r="E101" s="176"/>
      <c r="F101" s="176"/>
      <c r="G101" s="176"/>
    </row>
    <row r="102" spans="1:16" ht="18" customHeight="1" x14ac:dyDescent="0.15">
      <c r="A102" s="717" t="s">
        <v>229</v>
      </c>
      <c r="B102" s="717"/>
      <c r="C102" s="717"/>
      <c r="D102" s="717"/>
      <c r="E102" s="717"/>
      <c r="F102" s="717"/>
      <c r="G102" s="717"/>
    </row>
    <row r="103" spans="1:16" ht="18" customHeight="1" x14ac:dyDescent="0.15"/>
    <row r="104" spans="1:16" ht="18" customHeight="1" x14ac:dyDescent="0.15"/>
    <row r="117" s="176" customFormat="1" ht="13.5" customHeight="1" x14ac:dyDescent="0.15"/>
    <row r="118" s="176" customFormat="1" ht="18" customHeight="1" x14ac:dyDescent="0.15"/>
  </sheetData>
  <sheetProtection formatCells="0" insertColumns="0" insertRows="0"/>
  <mergeCells count="31">
    <mergeCell ref="N42:P42"/>
    <mergeCell ref="E57:G57"/>
    <mergeCell ref="H57:J57"/>
    <mergeCell ref="K57:M57"/>
    <mergeCell ref="A57:A58"/>
    <mergeCell ref="B57:D57"/>
    <mergeCell ref="N57:P57"/>
    <mergeCell ref="K42:M42"/>
    <mergeCell ref="A42:A43"/>
    <mergeCell ref="B42:D42"/>
    <mergeCell ref="E42:G42"/>
    <mergeCell ref="H42:J42"/>
    <mergeCell ref="K80:M80"/>
    <mergeCell ref="N80:P80"/>
    <mergeCell ref="H91:J91"/>
    <mergeCell ref="K91:M91"/>
    <mergeCell ref="N91:P91"/>
    <mergeCell ref="H80:J80"/>
    <mergeCell ref="A102:G102"/>
    <mergeCell ref="A1:C1"/>
    <mergeCell ref="A3:A4"/>
    <mergeCell ref="B3:D3"/>
    <mergeCell ref="E3:G3"/>
    <mergeCell ref="E91:G91"/>
    <mergeCell ref="A40:C40"/>
    <mergeCell ref="A91:A92"/>
    <mergeCell ref="B91:D91"/>
    <mergeCell ref="A78:C78"/>
    <mergeCell ref="A80:A81"/>
    <mergeCell ref="B80:D80"/>
    <mergeCell ref="E80:G80"/>
  </mergeCells>
  <phoneticPr fontId="3"/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  <headerFooter scaleWithDoc="0" alignWithMargins="0">
    <oddFooter>&amp;C&amp;A</oddFooter>
  </headerFooter>
  <rowBreaks count="1" manualBreakCount="1">
    <brk id="39" max="1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799ED-E532-4667-95FF-2C2EB496D72B}">
  <dimension ref="A1:Q175"/>
  <sheetViews>
    <sheetView view="pageBreakPreview" zoomScaleNormal="50" zoomScaleSheetLayoutView="100" workbookViewId="0">
      <selection sqref="A1:D1"/>
    </sheetView>
  </sheetViews>
  <sheetFormatPr defaultColWidth="9" defaultRowHeight="13.5" x14ac:dyDescent="0.15"/>
  <cols>
    <col min="1" max="17" width="10.625" style="28" customWidth="1"/>
    <col min="18" max="16384" width="9" style="28"/>
  </cols>
  <sheetData>
    <row r="1" spans="1:17" ht="16.5" customHeight="1" x14ac:dyDescent="0.2">
      <c r="A1" s="164" t="s">
        <v>501</v>
      </c>
      <c r="B1" s="164"/>
      <c r="C1" s="164"/>
      <c r="D1" s="164"/>
    </row>
    <row r="2" spans="1:17" ht="16.5" customHeight="1" x14ac:dyDescent="0.15">
      <c r="Q2" s="134" t="s">
        <v>476</v>
      </c>
    </row>
    <row r="3" spans="1:17" ht="16.5" customHeight="1" x14ac:dyDescent="0.15">
      <c r="A3" s="161" t="s">
        <v>238</v>
      </c>
      <c r="B3" s="161" t="s">
        <v>440</v>
      </c>
      <c r="C3" s="161"/>
      <c r="D3" s="161"/>
      <c r="E3" s="161" t="s">
        <v>238</v>
      </c>
      <c r="F3" s="161" t="s">
        <v>440</v>
      </c>
      <c r="G3" s="161"/>
      <c r="H3" s="161"/>
      <c r="J3" s="161" t="s">
        <v>238</v>
      </c>
      <c r="K3" s="161" t="s">
        <v>440</v>
      </c>
      <c r="L3" s="161"/>
      <c r="M3" s="161"/>
      <c r="N3" s="161" t="s">
        <v>238</v>
      </c>
      <c r="O3" s="161" t="s">
        <v>440</v>
      </c>
      <c r="P3" s="161"/>
      <c r="Q3" s="161"/>
    </row>
    <row r="4" spans="1:17" ht="16.5" customHeight="1" x14ac:dyDescent="0.15">
      <c r="A4" s="161"/>
      <c r="B4" s="44" t="s">
        <v>4</v>
      </c>
      <c r="C4" s="44" t="s">
        <v>5</v>
      </c>
      <c r="D4" s="44" t="s">
        <v>6</v>
      </c>
      <c r="E4" s="161"/>
      <c r="F4" s="44" t="s">
        <v>4</v>
      </c>
      <c r="G4" s="44" t="s">
        <v>5</v>
      </c>
      <c r="H4" s="44" t="s">
        <v>6</v>
      </c>
      <c r="J4" s="161"/>
      <c r="K4" s="44" t="s">
        <v>4</v>
      </c>
      <c r="L4" s="44" t="s">
        <v>5</v>
      </c>
      <c r="M4" s="44" t="s">
        <v>6</v>
      </c>
      <c r="N4" s="161"/>
      <c r="O4" s="44" t="s">
        <v>4</v>
      </c>
      <c r="P4" s="44" t="s">
        <v>5</v>
      </c>
      <c r="Q4" s="44" t="s">
        <v>6</v>
      </c>
    </row>
    <row r="5" spans="1:17" ht="16.5" customHeight="1" x14ac:dyDescent="0.15">
      <c r="A5" s="44" t="s">
        <v>4</v>
      </c>
      <c r="B5" s="128">
        <f>SUM(B6,B12,B18,B24,B30,F5,F11,F17,F23,F29,F35,K10,K16,K22,K28,K34,O9,O15,O21,O27,O33,O34)</f>
        <v>87864</v>
      </c>
      <c r="C5" s="128">
        <f>SUM(C6,C12,C18,C24,C30,G5,G11,G17,G23,G29,G35,L10,L16,L22,L28,L34,P9,P15,P21,P27,P33,P34)</f>
        <v>44534</v>
      </c>
      <c r="D5" s="128">
        <f>SUM(D6,D12,D18,D24,D30,H5,H11,H17,H23,H29,H35,M10,M16,M22,M28,M34,Q9,Q15,Q21,Q27,Q33,Q34)</f>
        <v>43330</v>
      </c>
      <c r="E5" s="45" t="s">
        <v>239</v>
      </c>
      <c r="F5" s="128">
        <f>SUM(F6:F10)</f>
        <v>4551</v>
      </c>
      <c r="G5" s="128">
        <f>SUM(G6:G10)</f>
        <v>2484</v>
      </c>
      <c r="H5" s="128">
        <f>SUM(H6:H10)</f>
        <v>2067</v>
      </c>
      <c r="J5" s="44">
        <v>50</v>
      </c>
      <c r="K5" s="128">
        <f>SUM(L5:M5)</f>
        <v>1177</v>
      </c>
      <c r="L5" s="128">
        <v>642</v>
      </c>
      <c r="M5" s="128">
        <v>535</v>
      </c>
      <c r="N5" s="46">
        <v>76</v>
      </c>
      <c r="O5" s="128">
        <f>SUM(P5:Q5)</f>
        <v>800</v>
      </c>
      <c r="P5" s="128">
        <v>383</v>
      </c>
      <c r="Q5" s="128">
        <v>417</v>
      </c>
    </row>
    <row r="6" spans="1:17" ht="16.5" customHeight="1" x14ac:dyDescent="0.15">
      <c r="A6" s="44" t="s">
        <v>240</v>
      </c>
      <c r="B6" s="128">
        <f>SUM(B7:B11)</f>
        <v>3876</v>
      </c>
      <c r="C6" s="128">
        <f>SUM(C7:C11)</f>
        <v>1973</v>
      </c>
      <c r="D6" s="128">
        <f>SUM(D7:D11)</f>
        <v>1903</v>
      </c>
      <c r="E6" s="46">
        <v>25</v>
      </c>
      <c r="F6" s="128">
        <f>SUM(G6:H6)</f>
        <v>826</v>
      </c>
      <c r="G6" s="128">
        <v>472</v>
      </c>
      <c r="H6" s="128">
        <v>354</v>
      </c>
      <c r="J6" s="44">
        <v>51</v>
      </c>
      <c r="K6" s="128">
        <f>SUM(L6:M6)</f>
        <v>1206</v>
      </c>
      <c r="L6" s="128">
        <v>632</v>
      </c>
      <c r="M6" s="128">
        <v>574</v>
      </c>
      <c r="N6" s="46">
        <v>77</v>
      </c>
      <c r="O6" s="128">
        <f>SUM(P6:Q6)</f>
        <v>823</v>
      </c>
      <c r="P6" s="128">
        <v>379</v>
      </c>
      <c r="Q6" s="128">
        <v>444</v>
      </c>
    </row>
    <row r="7" spans="1:17" ht="16.5" customHeight="1" x14ac:dyDescent="0.15">
      <c r="A7" s="44">
        <v>0</v>
      </c>
      <c r="B7" s="128">
        <f>SUM(C7:D7)</f>
        <v>724</v>
      </c>
      <c r="C7" s="128">
        <v>365</v>
      </c>
      <c r="D7" s="128">
        <v>359</v>
      </c>
      <c r="E7" s="46">
        <v>26</v>
      </c>
      <c r="F7" s="128">
        <f>SUM(G7:H7)</f>
        <v>892</v>
      </c>
      <c r="G7" s="128">
        <v>488</v>
      </c>
      <c r="H7" s="128">
        <v>404</v>
      </c>
      <c r="J7" s="44">
        <v>52</v>
      </c>
      <c r="K7" s="128">
        <f>SUM(L7:M7)</f>
        <v>1112</v>
      </c>
      <c r="L7" s="128">
        <v>571</v>
      </c>
      <c r="M7" s="128">
        <v>541</v>
      </c>
      <c r="N7" s="46">
        <v>78</v>
      </c>
      <c r="O7" s="128">
        <f>SUM(P7:Q7)</f>
        <v>750</v>
      </c>
      <c r="P7" s="128">
        <v>364</v>
      </c>
      <c r="Q7" s="128">
        <v>386</v>
      </c>
    </row>
    <row r="8" spans="1:17" ht="16.5" customHeight="1" x14ac:dyDescent="0.15">
      <c r="A8" s="44">
        <v>1</v>
      </c>
      <c r="B8" s="128">
        <f>SUM(C8:D8)</f>
        <v>782</v>
      </c>
      <c r="C8" s="128">
        <v>390</v>
      </c>
      <c r="D8" s="128">
        <v>392</v>
      </c>
      <c r="E8" s="46">
        <v>27</v>
      </c>
      <c r="F8" s="128">
        <f>SUM(G8:H8)</f>
        <v>966</v>
      </c>
      <c r="G8" s="128">
        <v>540</v>
      </c>
      <c r="H8" s="128">
        <v>426</v>
      </c>
      <c r="J8" s="44">
        <v>53</v>
      </c>
      <c r="K8" s="128">
        <f>SUM(L8:M8)</f>
        <v>1152</v>
      </c>
      <c r="L8" s="128">
        <v>599</v>
      </c>
      <c r="M8" s="128">
        <v>553</v>
      </c>
      <c r="N8" s="46">
        <v>79</v>
      </c>
      <c r="O8" s="128">
        <f>SUM(P8:Q8)</f>
        <v>678</v>
      </c>
      <c r="P8" s="128">
        <v>299</v>
      </c>
      <c r="Q8" s="128">
        <v>379</v>
      </c>
    </row>
    <row r="9" spans="1:17" ht="16.5" customHeight="1" x14ac:dyDescent="0.15">
      <c r="A9" s="44">
        <v>2</v>
      </c>
      <c r="B9" s="128">
        <f>SUM(C9:D9)</f>
        <v>793</v>
      </c>
      <c r="C9" s="128">
        <v>421</v>
      </c>
      <c r="D9" s="128">
        <v>372</v>
      </c>
      <c r="E9" s="46">
        <v>28</v>
      </c>
      <c r="F9" s="128">
        <f>SUM(G9:H9)</f>
        <v>932</v>
      </c>
      <c r="G9" s="128">
        <v>498</v>
      </c>
      <c r="H9" s="128">
        <v>434</v>
      </c>
      <c r="J9" s="44">
        <v>54</v>
      </c>
      <c r="K9" s="128">
        <f>SUM(L9:M9)</f>
        <v>778</v>
      </c>
      <c r="L9" s="128">
        <v>416</v>
      </c>
      <c r="M9" s="128">
        <v>362</v>
      </c>
      <c r="N9" s="44" t="s">
        <v>241</v>
      </c>
      <c r="O9" s="128">
        <f>SUM(O10:O14)</f>
        <v>2893</v>
      </c>
      <c r="P9" s="128">
        <f>SUM(P10:P14)</f>
        <v>1284</v>
      </c>
      <c r="Q9" s="128">
        <f>SUM(Q10:Q14)</f>
        <v>1609</v>
      </c>
    </row>
    <row r="10" spans="1:17" ht="16.5" customHeight="1" x14ac:dyDescent="0.15">
      <c r="A10" s="44">
        <v>3</v>
      </c>
      <c r="B10" s="128">
        <f>SUM(C10:D10)</f>
        <v>815</v>
      </c>
      <c r="C10" s="128">
        <v>423</v>
      </c>
      <c r="D10" s="128">
        <v>392</v>
      </c>
      <c r="E10" s="46">
        <v>29</v>
      </c>
      <c r="F10" s="128">
        <f>SUM(G10:H10)</f>
        <v>935</v>
      </c>
      <c r="G10" s="128">
        <v>486</v>
      </c>
      <c r="H10" s="128">
        <v>449</v>
      </c>
      <c r="J10" s="44" t="s">
        <v>242</v>
      </c>
      <c r="K10" s="128">
        <f>SUM(K11:K15)</f>
        <v>5025</v>
      </c>
      <c r="L10" s="128">
        <f>SUM(L11:L15)</f>
        <v>2553</v>
      </c>
      <c r="M10" s="128">
        <f>SUM(M11:M15)</f>
        <v>2472</v>
      </c>
      <c r="N10" s="46">
        <v>80</v>
      </c>
      <c r="O10" s="128">
        <f>SUM(P10:Q10)</f>
        <v>702</v>
      </c>
      <c r="P10" s="128">
        <v>316</v>
      </c>
      <c r="Q10" s="128">
        <v>386</v>
      </c>
    </row>
    <row r="11" spans="1:17" ht="16.5" customHeight="1" x14ac:dyDescent="0.15">
      <c r="A11" s="44">
        <v>4</v>
      </c>
      <c r="B11" s="128">
        <f>SUM(C11:D11)</f>
        <v>762</v>
      </c>
      <c r="C11" s="128">
        <v>374</v>
      </c>
      <c r="D11" s="128">
        <v>388</v>
      </c>
      <c r="E11" s="45" t="s">
        <v>243</v>
      </c>
      <c r="F11" s="128">
        <f>SUM(F12:F16)</f>
        <v>5327</v>
      </c>
      <c r="G11" s="128">
        <f>SUM(G12:G16)</f>
        <v>2828</v>
      </c>
      <c r="H11" s="128">
        <f>SUM(H12:H16)</f>
        <v>2499</v>
      </c>
      <c r="J11" s="44">
        <v>55</v>
      </c>
      <c r="K11" s="128">
        <f>SUM(L11:M11)</f>
        <v>1089</v>
      </c>
      <c r="L11" s="128">
        <v>571</v>
      </c>
      <c r="M11" s="128">
        <v>518</v>
      </c>
      <c r="N11" s="46">
        <v>81</v>
      </c>
      <c r="O11" s="128">
        <f>SUM(P11:Q11)</f>
        <v>568</v>
      </c>
      <c r="P11" s="128">
        <v>251</v>
      </c>
      <c r="Q11" s="128">
        <v>317</v>
      </c>
    </row>
    <row r="12" spans="1:17" ht="16.5" customHeight="1" x14ac:dyDescent="0.15">
      <c r="A12" s="43" t="s">
        <v>244</v>
      </c>
      <c r="B12" s="128">
        <f>SUM(B13:B17)</f>
        <v>4376</v>
      </c>
      <c r="C12" s="128">
        <f>SUM(C13:C17)</f>
        <v>2285</v>
      </c>
      <c r="D12" s="128">
        <f>SUM(D13:D17)</f>
        <v>2091</v>
      </c>
      <c r="E12" s="46">
        <v>30</v>
      </c>
      <c r="F12" s="128">
        <f>SUM(G12:H12)</f>
        <v>1033</v>
      </c>
      <c r="G12" s="128">
        <v>562</v>
      </c>
      <c r="H12" s="128">
        <v>471</v>
      </c>
      <c r="J12" s="44">
        <v>56</v>
      </c>
      <c r="K12" s="128">
        <f>SUM(L12:M12)</f>
        <v>1050</v>
      </c>
      <c r="L12" s="128">
        <v>545</v>
      </c>
      <c r="M12" s="128">
        <v>505</v>
      </c>
      <c r="N12" s="46">
        <v>82</v>
      </c>
      <c r="O12" s="128">
        <f>SUM(P12:Q12)</f>
        <v>579</v>
      </c>
      <c r="P12" s="128">
        <v>258</v>
      </c>
      <c r="Q12" s="128">
        <v>321</v>
      </c>
    </row>
    <row r="13" spans="1:17" ht="16.5" customHeight="1" x14ac:dyDescent="0.15">
      <c r="A13" s="44">
        <v>5</v>
      </c>
      <c r="B13" s="128">
        <f>SUM(C13:D13)</f>
        <v>829</v>
      </c>
      <c r="C13" s="128">
        <v>429</v>
      </c>
      <c r="D13" s="128">
        <v>400</v>
      </c>
      <c r="E13" s="46">
        <v>31</v>
      </c>
      <c r="F13" s="128">
        <f>SUM(G13:H13)</f>
        <v>984</v>
      </c>
      <c r="G13" s="128">
        <v>524</v>
      </c>
      <c r="H13" s="128">
        <v>460</v>
      </c>
      <c r="J13" s="44">
        <v>57</v>
      </c>
      <c r="K13" s="128">
        <f>SUM(L13:M13)</f>
        <v>947</v>
      </c>
      <c r="L13" s="128">
        <v>486</v>
      </c>
      <c r="M13" s="128">
        <v>461</v>
      </c>
      <c r="N13" s="46">
        <v>83</v>
      </c>
      <c r="O13" s="128">
        <f>SUM(P13:Q13)</f>
        <v>517</v>
      </c>
      <c r="P13" s="128">
        <v>247</v>
      </c>
      <c r="Q13" s="128">
        <v>270</v>
      </c>
    </row>
    <row r="14" spans="1:17" ht="16.5" customHeight="1" x14ac:dyDescent="0.15">
      <c r="A14" s="44">
        <v>6</v>
      </c>
      <c r="B14" s="128">
        <f>SUM(C14:D14)</f>
        <v>872</v>
      </c>
      <c r="C14" s="128">
        <v>422</v>
      </c>
      <c r="D14" s="128">
        <v>450</v>
      </c>
      <c r="E14" s="46">
        <v>32</v>
      </c>
      <c r="F14" s="128">
        <f>SUM(G14:H14)</f>
        <v>1056</v>
      </c>
      <c r="G14" s="128">
        <v>558</v>
      </c>
      <c r="H14" s="128">
        <v>498</v>
      </c>
      <c r="J14" s="44">
        <v>58</v>
      </c>
      <c r="K14" s="128">
        <f>SUM(L14:M14)</f>
        <v>916</v>
      </c>
      <c r="L14" s="128">
        <v>461</v>
      </c>
      <c r="M14" s="128">
        <v>455</v>
      </c>
      <c r="N14" s="46">
        <v>84</v>
      </c>
      <c r="O14" s="128">
        <f>SUM(P14:Q14)</f>
        <v>527</v>
      </c>
      <c r="P14" s="128">
        <v>212</v>
      </c>
      <c r="Q14" s="128">
        <v>315</v>
      </c>
    </row>
    <row r="15" spans="1:17" ht="16.5" customHeight="1" x14ac:dyDescent="0.15">
      <c r="A15" s="44">
        <v>7</v>
      </c>
      <c r="B15" s="128">
        <f>SUM(C15:D15)</f>
        <v>872</v>
      </c>
      <c r="C15" s="128">
        <v>474</v>
      </c>
      <c r="D15" s="128">
        <v>398</v>
      </c>
      <c r="E15" s="46">
        <v>33</v>
      </c>
      <c r="F15" s="128">
        <f>SUM(G15:H15)</f>
        <v>1166</v>
      </c>
      <c r="G15" s="128">
        <v>623</v>
      </c>
      <c r="H15" s="128">
        <v>543</v>
      </c>
      <c r="J15" s="44">
        <v>59</v>
      </c>
      <c r="K15" s="128">
        <f>SUM(L15:M15)</f>
        <v>1023</v>
      </c>
      <c r="L15" s="128">
        <v>490</v>
      </c>
      <c r="M15" s="128">
        <v>533</v>
      </c>
      <c r="N15" s="46" t="s">
        <v>245</v>
      </c>
      <c r="O15" s="128">
        <f>SUM(O16:O20)</f>
        <v>2009</v>
      </c>
      <c r="P15" s="128">
        <f>SUM(P16:P20)</f>
        <v>708</v>
      </c>
      <c r="Q15" s="128">
        <f>SUM(Q16:Q20)</f>
        <v>1301</v>
      </c>
    </row>
    <row r="16" spans="1:17" ht="16.5" customHeight="1" x14ac:dyDescent="0.15">
      <c r="A16" s="44">
        <v>8</v>
      </c>
      <c r="B16" s="128">
        <f>SUM(C16:D16)</f>
        <v>889</v>
      </c>
      <c r="C16" s="128">
        <v>488</v>
      </c>
      <c r="D16" s="128">
        <v>401</v>
      </c>
      <c r="E16" s="46">
        <v>34</v>
      </c>
      <c r="F16" s="128">
        <f>SUM(G16:H16)</f>
        <v>1088</v>
      </c>
      <c r="G16" s="128">
        <v>561</v>
      </c>
      <c r="H16" s="128">
        <v>527</v>
      </c>
      <c r="J16" s="44" t="s">
        <v>246</v>
      </c>
      <c r="K16" s="128">
        <f>SUM(K17:K21)</f>
        <v>5291</v>
      </c>
      <c r="L16" s="128">
        <f>SUM(L17:L21)</f>
        <v>2669</v>
      </c>
      <c r="M16" s="128">
        <f>SUM(M17:M21)</f>
        <v>2622</v>
      </c>
      <c r="N16" s="46">
        <v>85</v>
      </c>
      <c r="O16" s="128">
        <f>SUM(P16:Q16)</f>
        <v>455</v>
      </c>
      <c r="P16" s="128">
        <v>157</v>
      </c>
      <c r="Q16" s="128">
        <v>298</v>
      </c>
    </row>
    <row r="17" spans="1:17" ht="16.5" customHeight="1" x14ac:dyDescent="0.15">
      <c r="A17" s="44">
        <v>9</v>
      </c>
      <c r="B17" s="128">
        <f>SUM(C17:D17)</f>
        <v>914</v>
      </c>
      <c r="C17" s="128">
        <v>472</v>
      </c>
      <c r="D17" s="128">
        <v>442</v>
      </c>
      <c r="E17" s="45" t="s">
        <v>247</v>
      </c>
      <c r="F17" s="128">
        <f>SUM(F18:F22)</f>
        <v>6014</v>
      </c>
      <c r="G17" s="128">
        <f>SUM(G18:G22)</f>
        <v>3123</v>
      </c>
      <c r="H17" s="128">
        <f>SUM(H18:H22)</f>
        <v>2891</v>
      </c>
      <c r="J17" s="44">
        <v>60</v>
      </c>
      <c r="K17" s="128">
        <f>SUM(L17:M17)</f>
        <v>1018</v>
      </c>
      <c r="L17" s="128">
        <v>517</v>
      </c>
      <c r="M17" s="128">
        <v>501</v>
      </c>
      <c r="N17" s="46">
        <v>86</v>
      </c>
      <c r="O17" s="128">
        <f>SUM(P17:Q17)</f>
        <v>430</v>
      </c>
      <c r="P17" s="128">
        <v>155</v>
      </c>
      <c r="Q17" s="128">
        <v>275</v>
      </c>
    </row>
    <row r="18" spans="1:17" ht="16.5" customHeight="1" x14ac:dyDescent="0.15">
      <c r="A18" s="43" t="s">
        <v>248</v>
      </c>
      <c r="B18" s="128">
        <f>SUM(B19:B23)</f>
        <v>4512</v>
      </c>
      <c r="C18" s="128">
        <f>SUM(C19:C23)</f>
        <v>2379</v>
      </c>
      <c r="D18" s="128">
        <f>SUM(D19:D23)</f>
        <v>2133</v>
      </c>
      <c r="E18" s="46">
        <v>35</v>
      </c>
      <c r="F18" s="128">
        <f>SUM(G18:H18)</f>
        <v>1179</v>
      </c>
      <c r="G18" s="128">
        <v>595</v>
      </c>
      <c r="H18" s="128">
        <v>584</v>
      </c>
      <c r="J18" s="44">
        <v>61</v>
      </c>
      <c r="K18" s="128">
        <f>SUM(L18:M18)</f>
        <v>1035</v>
      </c>
      <c r="L18" s="128">
        <v>506</v>
      </c>
      <c r="M18" s="128">
        <v>529</v>
      </c>
      <c r="N18" s="46">
        <v>87</v>
      </c>
      <c r="O18" s="128">
        <f>SUM(P18:Q18)</f>
        <v>427</v>
      </c>
      <c r="P18" s="128">
        <v>156</v>
      </c>
      <c r="Q18" s="128">
        <v>271</v>
      </c>
    </row>
    <row r="19" spans="1:17" ht="16.5" customHeight="1" x14ac:dyDescent="0.15">
      <c r="A19" s="44">
        <v>10</v>
      </c>
      <c r="B19" s="128">
        <f>SUM(C19:D19)</f>
        <v>872</v>
      </c>
      <c r="C19" s="128">
        <v>471</v>
      </c>
      <c r="D19" s="128">
        <v>401</v>
      </c>
      <c r="E19" s="46">
        <v>36</v>
      </c>
      <c r="F19" s="128">
        <f>SUM(G19:H19)</f>
        <v>1205</v>
      </c>
      <c r="G19" s="128">
        <v>620</v>
      </c>
      <c r="H19" s="128">
        <v>585</v>
      </c>
      <c r="J19" s="44">
        <v>62</v>
      </c>
      <c r="K19" s="128">
        <f>SUM(L19:M19)</f>
        <v>1041</v>
      </c>
      <c r="L19" s="128">
        <v>536</v>
      </c>
      <c r="M19" s="128">
        <v>505</v>
      </c>
      <c r="N19" s="46">
        <v>88</v>
      </c>
      <c r="O19" s="128">
        <f>SUM(P19:Q19)</f>
        <v>356</v>
      </c>
      <c r="P19" s="128">
        <v>137</v>
      </c>
      <c r="Q19" s="128">
        <v>219</v>
      </c>
    </row>
    <row r="20" spans="1:17" ht="16.5" customHeight="1" x14ac:dyDescent="0.15">
      <c r="A20" s="44">
        <v>11</v>
      </c>
      <c r="B20" s="128">
        <f>SUM(C20:D20)</f>
        <v>952</v>
      </c>
      <c r="C20" s="128">
        <v>490</v>
      </c>
      <c r="D20" s="128">
        <v>462</v>
      </c>
      <c r="E20" s="46">
        <v>37</v>
      </c>
      <c r="F20" s="128">
        <f>SUM(G20:H20)</f>
        <v>1164</v>
      </c>
      <c r="G20" s="128">
        <v>630</v>
      </c>
      <c r="H20" s="128">
        <v>534</v>
      </c>
      <c r="J20" s="44">
        <v>63</v>
      </c>
      <c r="K20" s="128">
        <f>SUM(L20:M20)</f>
        <v>1107</v>
      </c>
      <c r="L20" s="128">
        <v>573</v>
      </c>
      <c r="M20" s="128">
        <v>534</v>
      </c>
      <c r="N20" s="46">
        <v>89</v>
      </c>
      <c r="O20" s="128">
        <f>SUM(P20:Q20)</f>
        <v>341</v>
      </c>
      <c r="P20" s="128">
        <v>103</v>
      </c>
      <c r="Q20" s="128">
        <v>238</v>
      </c>
    </row>
    <row r="21" spans="1:17" ht="16.5" customHeight="1" x14ac:dyDescent="0.15">
      <c r="A21" s="44">
        <v>12</v>
      </c>
      <c r="B21" s="128">
        <f>SUM(C21:D21)</f>
        <v>865</v>
      </c>
      <c r="C21" s="128">
        <v>437</v>
      </c>
      <c r="D21" s="128">
        <v>428</v>
      </c>
      <c r="E21" s="46">
        <v>38</v>
      </c>
      <c r="F21" s="128">
        <f>SUM(G21:H21)</f>
        <v>1225</v>
      </c>
      <c r="G21" s="128">
        <v>606</v>
      </c>
      <c r="H21" s="128">
        <v>619</v>
      </c>
      <c r="J21" s="44">
        <v>64</v>
      </c>
      <c r="K21" s="128">
        <f>SUM(L21:M21)</f>
        <v>1090</v>
      </c>
      <c r="L21" s="128">
        <v>537</v>
      </c>
      <c r="M21" s="128">
        <v>553</v>
      </c>
      <c r="N21" s="46" t="s">
        <v>249</v>
      </c>
      <c r="O21" s="128">
        <f>SUM(O22:O26)</f>
        <v>1096</v>
      </c>
      <c r="P21" s="128">
        <f>SUM(P22:P26)</f>
        <v>315</v>
      </c>
      <c r="Q21" s="128">
        <f>SUM(Q22:Q26)</f>
        <v>781</v>
      </c>
    </row>
    <row r="22" spans="1:17" ht="16.5" customHeight="1" x14ac:dyDescent="0.15">
      <c r="A22" s="44">
        <v>13</v>
      </c>
      <c r="B22" s="128">
        <f>SUM(C22:D22)</f>
        <v>947</v>
      </c>
      <c r="C22" s="128">
        <v>522</v>
      </c>
      <c r="D22" s="128">
        <v>425</v>
      </c>
      <c r="E22" s="46">
        <v>39</v>
      </c>
      <c r="F22" s="128">
        <f>SUM(G22:H22)</f>
        <v>1241</v>
      </c>
      <c r="G22" s="128">
        <v>672</v>
      </c>
      <c r="H22" s="128">
        <v>569</v>
      </c>
      <c r="J22" s="44" t="s">
        <v>250</v>
      </c>
      <c r="K22" s="128">
        <f>SUM(K23:K27)</f>
        <v>5613</v>
      </c>
      <c r="L22" s="128">
        <f>SUM(L23:L27)</f>
        <v>2872</v>
      </c>
      <c r="M22" s="128">
        <f>SUM(M23:M27)</f>
        <v>2741</v>
      </c>
      <c r="N22" s="46">
        <v>90</v>
      </c>
      <c r="O22" s="128">
        <f>SUM(P22:Q22)</f>
        <v>269</v>
      </c>
      <c r="P22" s="128">
        <v>82</v>
      </c>
      <c r="Q22" s="128">
        <v>187</v>
      </c>
    </row>
    <row r="23" spans="1:17" ht="16.5" customHeight="1" x14ac:dyDescent="0.15">
      <c r="A23" s="44">
        <v>14</v>
      </c>
      <c r="B23" s="128">
        <f>SUM(C23:D23)</f>
        <v>876</v>
      </c>
      <c r="C23" s="128">
        <v>459</v>
      </c>
      <c r="D23" s="128">
        <v>417</v>
      </c>
      <c r="E23" s="45" t="s">
        <v>251</v>
      </c>
      <c r="F23" s="128">
        <f>SUM(F24:F28)</f>
        <v>6389</v>
      </c>
      <c r="G23" s="128">
        <f>SUM(G24:G28)</f>
        <v>3330</v>
      </c>
      <c r="H23" s="128">
        <f>SUM(H24:H28)</f>
        <v>3059</v>
      </c>
      <c r="J23" s="44">
        <v>65</v>
      </c>
      <c r="K23" s="128">
        <f>SUM(L23:M23)</f>
        <v>1074</v>
      </c>
      <c r="L23" s="128">
        <v>549</v>
      </c>
      <c r="M23" s="128">
        <v>525</v>
      </c>
      <c r="N23" s="46">
        <v>91</v>
      </c>
      <c r="O23" s="128">
        <f>SUM(P23:Q23)</f>
        <v>245</v>
      </c>
      <c r="P23" s="128">
        <v>68</v>
      </c>
      <c r="Q23" s="128">
        <v>177</v>
      </c>
    </row>
    <row r="24" spans="1:17" ht="16.5" customHeight="1" x14ac:dyDescent="0.15">
      <c r="A24" s="43" t="s">
        <v>252</v>
      </c>
      <c r="B24" s="128">
        <f>SUM(B25:B29)</f>
        <v>4184</v>
      </c>
      <c r="C24" s="128">
        <f>SUM(C25:C29)</f>
        <v>2177</v>
      </c>
      <c r="D24" s="128">
        <f>SUM(D25:D29)</f>
        <v>2007</v>
      </c>
      <c r="E24" s="46">
        <v>40</v>
      </c>
      <c r="F24" s="128">
        <f>SUM(G24:H24)</f>
        <v>1263</v>
      </c>
      <c r="G24" s="128">
        <v>651</v>
      </c>
      <c r="H24" s="128">
        <v>612</v>
      </c>
      <c r="J24" s="44">
        <v>66</v>
      </c>
      <c r="K24" s="128">
        <f>SUM(L24:M24)</f>
        <v>1056</v>
      </c>
      <c r="L24" s="128">
        <v>544</v>
      </c>
      <c r="M24" s="128">
        <v>512</v>
      </c>
      <c r="N24" s="46">
        <v>92</v>
      </c>
      <c r="O24" s="128">
        <f>SUM(P24:Q24)</f>
        <v>252</v>
      </c>
      <c r="P24" s="128">
        <v>72</v>
      </c>
      <c r="Q24" s="128">
        <v>180</v>
      </c>
    </row>
    <row r="25" spans="1:17" ht="16.5" customHeight="1" x14ac:dyDescent="0.15">
      <c r="A25" s="44">
        <v>15</v>
      </c>
      <c r="B25" s="128">
        <f>SUM(C25:D25)</f>
        <v>871</v>
      </c>
      <c r="C25" s="128">
        <v>448</v>
      </c>
      <c r="D25" s="128">
        <v>423</v>
      </c>
      <c r="E25" s="46">
        <v>41</v>
      </c>
      <c r="F25" s="128">
        <f>SUM(G25:H25)</f>
        <v>1203</v>
      </c>
      <c r="G25" s="128">
        <v>630</v>
      </c>
      <c r="H25" s="128">
        <v>573</v>
      </c>
      <c r="J25" s="44">
        <v>67</v>
      </c>
      <c r="K25" s="128">
        <f>SUM(L25:M25)</f>
        <v>1126</v>
      </c>
      <c r="L25" s="128">
        <v>578</v>
      </c>
      <c r="M25" s="128">
        <v>548</v>
      </c>
      <c r="N25" s="46">
        <v>93</v>
      </c>
      <c r="O25" s="128">
        <f>SUM(P25:Q25)</f>
        <v>180</v>
      </c>
      <c r="P25" s="128">
        <v>50</v>
      </c>
      <c r="Q25" s="128">
        <v>130</v>
      </c>
    </row>
    <row r="26" spans="1:17" ht="16.5" customHeight="1" x14ac:dyDescent="0.15">
      <c r="A26" s="44">
        <v>16</v>
      </c>
      <c r="B26" s="128">
        <f>SUM(C26:D26)</f>
        <v>904</v>
      </c>
      <c r="C26" s="128">
        <v>464</v>
      </c>
      <c r="D26" s="128">
        <v>440</v>
      </c>
      <c r="E26" s="46">
        <v>42</v>
      </c>
      <c r="F26" s="128">
        <f>SUM(G26:H26)</f>
        <v>1278</v>
      </c>
      <c r="G26" s="128">
        <v>673</v>
      </c>
      <c r="H26" s="128">
        <v>605</v>
      </c>
      <c r="J26" s="44">
        <v>68</v>
      </c>
      <c r="K26" s="128">
        <f>SUM(L26:M26)</f>
        <v>1221</v>
      </c>
      <c r="L26" s="128">
        <v>602</v>
      </c>
      <c r="M26" s="128">
        <v>619</v>
      </c>
      <c r="N26" s="46">
        <v>94</v>
      </c>
      <c r="O26" s="128">
        <f>SUM(P26:Q26)</f>
        <v>150</v>
      </c>
      <c r="P26" s="128">
        <v>43</v>
      </c>
      <c r="Q26" s="128">
        <v>107</v>
      </c>
    </row>
    <row r="27" spans="1:17" ht="16.5" customHeight="1" x14ac:dyDescent="0.15">
      <c r="A27" s="44">
        <v>17</v>
      </c>
      <c r="B27" s="128">
        <f>SUM(C27:D27)</f>
        <v>843</v>
      </c>
      <c r="C27" s="128">
        <v>426</v>
      </c>
      <c r="D27" s="128">
        <v>417</v>
      </c>
      <c r="E27" s="46">
        <v>43</v>
      </c>
      <c r="F27" s="128">
        <f>SUM(G27:H27)</f>
        <v>1336</v>
      </c>
      <c r="G27" s="128">
        <v>699</v>
      </c>
      <c r="H27" s="128">
        <v>637</v>
      </c>
      <c r="J27" s="44">
        <v>69</v>
      </c>
      <c r="K27" s="128">
        <f>SUM(L27:M27)</f>
        <v>1136</v>
      </c>
      <c r="L27" s="128">
        <v>599</v>
      </c>
      <c r="M27" s="128">
        <v>537</v>
      </c>
      <c r="N27" s="46" t="s">
        <v>253</v>
      </c>
      <c r="O27" s="128">
        <f>SUM(O28:O32)</f>
        <v>297</v>
      </c>
      <c r="P27" s="128">
        <f>SUM(P28:P32)</f>
        <v>53</v>
      </c>
      <c r="Q27" s="128">
        <f>SUM(Q28:Q32)</f>
        <v>244</v>
      </c>
    </row>
    <row r="28" spans="1:17" ht="16.5" customHeight="1" x14ac:dyDescent="0.15">
      <c r="A28" s="44">
        <v>18</v>
      </c>
      <c r="B28" s="128">
        <f>SUM(C28:D28)</f>
        <v>828</v>
      </c>
      <c r="C28" s="128">
        <v>445</v>
      </c>
      <c r="D28" s="128">
        <v>383</v>
      </c>
      <c r="E28" s="46">
        <v>44</v>
      </c>
      <c r="F28" s="128">
        <f>SUM(G28:H28)</f>
        <v>1309</v>
      </c>
      <c r="G28" s="128">
        <v>677</v>
      </c>
      <c r="H28" s="128">
        <v>632</v>
      </c>
      <c r="J28" s="44" t="s">
        <v>254</v>
      </c>
      <c r="K28" s="128">
        <f>SUM(K29:K33)</f>
        <v>5547</v>
      </c>
      <c r="L28" s="128">
        <f>SUM(L29:L33)</f>
        <v>2780</v>
      </c>
      <c r="M28" s="128">
        <f>SUM(M29:M33)</f>
        <v>2767</v>
      </c>
      <c r="N28" s="46">
        <v>95</v>
      </c>
      <c r="O28" s="128">
        <f t="shared" ref="O28:O34" si="0">SUM(P28:Q28)</f>
        <v>92</v>
      </c>
      <c r="P28" s="128">
        <v>19</v>
      </c>
      <c r="Q28" s="128">
        <v>73</v>
      </c>
    </row>
    <row r="29" spans="1:17" ht="16.5" customHeight="1" x14ac:dyDescent="0.15">
      <c r="A29" s="44">
        <v>19</v>
      </c>
      <c r="B29" s="128">
        <f>SUM(C29:D29)</f>
        <v>738</v>
      </c>
      <c r="C29" s="128">
        <v>394</v>
      </c>
      <c r="D29" s="128">
        <v>344</v>
      </c>
      <c r="E29" s="45" t="s">
        <v>255</v>
      </c>
      <c r="F29" s="128">
        <f>SUM(F30:F34)</f>
        <v>6656</v>
      </c>
      <c r="G29" s="128">
        <f>SUM(G30:G34)</f>
        <v>3464</v>
      </c>
      <c r="H29" s="128">
        <f>SUM(H30:H34)</f>
        <v>3192</v>
      </c>
      <c r="J29" s="44">
        <v>70</v>
      </c>
      <c r="K29" s="128">
        <f>SUM(L29:M29)</f>
        <v>1209</v>
      </c>
      <c r="L29" s="128">
        <v>597</v>
      </c>
      <c r="M29" s="128">
        <v>612</v>
      </c>
      <c r="N29" s="46">
        <v>96</v>
      </c>
      <c r="O29" s="128">
        <f t="shared" si="0"/>
        <v>86</v>
      </c>
      <c r="P29" s="128">
        <v>18</v>
      </c>
      <c r="Q29" s="128">
        <v>68</v>
      </c>
    </row>
    <row r="30" spans="1:17" ht="16.5" customHeight="1" x14ac:dyDescent="0.15">
      <c r="A30" s="43" t="s">
        <v>256</v>
      </c>
      <c r="B30" s="128">
        <f>SUM(B31:B35)</f>
        <v>3934</v>
      </c>
      <c r="C30" s="128">
        <f>SUM(C31:C35)</f>
        <v>2109</v>
      </c>
      <c r="D30" s="128">
        <f>SUM(D31:D35)</f>
        <v>1825</v>
      </c>
      <c r="E30" s="46">
        <v>45</v>
      </c>
      <c r="F30" s="128">
        <f>SUM(G30:H30)</f>
        <v>1246</v>
      </c>
      <c r="G30" s="128">
        <v>661</v>
      </c>
      <c r="H30" s="128">
        <v>585</v>
      </c>
      <c r="J30" s="44">
        <v>71</v>
      </c>
      <c r="K30" s="128">
        <f>SUM(L30:M30)</f>
        <v>1324</v>
      </c>
      <c r="L30" s="128">
        <v>690</v>
      </c>
      <c r="M30" s="128">
        <v>634</v>
      </c>
      <c r="N30" s="46">
        <v>97</v>
      </c>
      <c r="O30" s="128">
        <f t="shared" si="0"/>
        <v>50</v>
      </c>
      <c r="P30" s="128">
        <v>10</v>
      </c>
      <c r="Q30" s="128">
        <v>40</v>
      </c>
    </row>
    <row r="31" spans="1:17" ht="16.5" customHeight="1" x14ac:dyDescent="0.15">
      <c r="A31" s="44">
        <v>20</v>
      </c>
      <c r="B31" s="128">
        <f>SUM(C31:D31)</f>
        <v>739</v>
      </c>
      <c r="C31" s="128">
        <v>390</v>
      </c>
      <c r="D31" s="128">
        <v>349</v>
      </c>
      <c r="E31" s="46">
        <v>46</v>
      </c>
      <c r="F31" s="128">
        <f>SUM(G31:H31)</f>
        <v>1346</v>
      </c>
      <c r="G31" s="128">
        <v>705</v>
      </c>
      <c r="H31" s="128">
        <v>641</v>
      </c>
      <c r="J31" s="44">
        <v>72</v>
      </c>
      <c r="K31" s="128">
        <f>SUM(L31:M31)</f>
        <v>1209</v>
      </c>
      <c r="L31" s="128">
        <v>616</v>
      </c>
      <c r="M31" s="128">
        <v>593</v>
      </c>
      <c r="N31" s="46">
        <v>98</v>
      </c>
      <c r="O31" s="128">
        <f t="shared" si="0"/>
        <v>45</v>
      </c>
      <c r="P31" s="128">
        <v>3</v>
      </c>
      <c r="Q31" s="128">
        <v>42</v>
      </c>
    </row>
    <row r="32" spans="1:17" ht="16.5" customHeight="1" x14ac:dyDescent="0.15">
      <c r="A32" s="44">
        <v>21</v>
      </c>
      <c r="B32" s="128">
        <f>SUM(C32:D32)</f>
        <v>736</v>
      </c>
      <c r="C32" s="128">
        <v>414</v>
      </c>
      <c r="D32" s="128">
        <v>322</v>
      </c>
      <c r="E32" s="46">
        <v>47</v>
      </c>
      <c r="F32" s="128">
        <f>SUM(G32:H32)</f>
        <v>1462</v>
      </c>
      <c r="G32" s="128">
        <v>758</v>
      </c>
      <c r="H32" s="128">
        <v>704</v>
      </c>
      <c r="J32" s="44">
        <v>73</v>
      </c>
      <c r="K32" s="128">
        <f>SUM(L32:M32)</f>
        <v>1128</v>
      </c>
      <c r="L32" s="128">
        <v>555</v>
      </c>
      <c r="M32" s="128">
        <v>573</v>
      </c>
      <c r="N32" s="46">
        <v>99</v>
      </c>
      <c r="O32" s="128">
        <f t="shared" si="0"/>
        <v>24</v>
      </c>
      <c r="P32" s="128">
        <v>3</v>
      </c>
      <c r="Q32" s="128">
        <v>21</v>
      </c>
    </row>
    <row r="33" spans="1:17" ht="16.5" customHeight="1" x14ac:dyDescent="0.15">
      <c r="A33" s="44">
        <v>22</v>
      </c>
      <c r="B33" s="128">
        <f>SUM(C33:D33)</f>
        <v>783</v>
      </c>
      <c r="C33" s="128">
        <v>419</v>
      </c>
      <c r="D33" s="128">
        <v>364</v>
      </c>
      <c r="E33" s="46">
        <v>48</v>
      </c>
      <c r="F33" s="128">
        <f>SUM(G33:H33)</f>
        <v>1340</v>
      </c>
      <c r="G33" s="128">
        <v>673</v>
      </c>
      <c r="H33" s="128">
        <v>667</v>
      </c>
      <c r="J33" s="44">
        <v>74</v>
      </c>
      <c r="K33" s="128">
        <f>SUM(L33:M33)</f>
        <v>677</v>
      </c>
      <c r="L33" s="128">
        <v>322</v>
      </c>
      <c r="M33" s="128">
        <v>355</v>
      </c>
      <c r="N33" s="46" t="s">
        <v>257</v>
      </c>
      <c r="O33" s="128">
        <f t="shared" si="0"/>
        <v>60</v>
      </c>
      <c r="P33" s="128">
        <v>6</v>
      </c>
      <c r="Q33" s="128">
        <v>54</v>
      </c>
    </row>
    <row r="34" spans="1:17" ht="16.5" customHeight="1" x14ac:dyDescent="0.15">
      <c r="A34" s="44">
        <v>23</v>
      </c>
      <c r="B34" s="128">
        <f>SUM(C34:D34)</f>
        <v>803</v>
      </c>
      <c r="C34" s="128">
        <v>413</v>
      </c>
      <c r="D34" s="128">
        <v>390</v>
      </c>
      <c r="E34" s="46">
        <v>49</v>
      </c>
      <c r="F34" s="128">
        <f>SUM(G34:H34)</f>
        <v>1262</v>
      </c>
      <c r="G34" s="128">
        <v>667</v>
      </c>
      <c r="H34" s="128">
        <v>595</v>
      </c>
      <c r="J34" s="44" t="s">
        <v>258</v>
      </c>
      <c r="K34" s="128">
        <f>SUM(O5:O8,K35)</f>
        <v>3795</v>
      </c>
      <c r="L34" s="128">
        <f>SUM(P5:P8,L35)</f>
        <v>1778</v>
      </c>
      <c r="M34" s="128">
        <f>SUM(Q5:Q8,M35)</f>
        <v>2017</v>
      </c>
      <c r="N34" s="46" t="s">
        <v>259</v>
      </c>
      <c r="O34" s="128">
        <f t="shared" si="0"/>
        <v>994</v>
      </c>
      <c r="P34" s="128">
        <v>504</v>
      </c>
      <c r="Q34" s="128">
        <v>490</v>
      </c>
    </row>
    <row r="35" spans="1:17" ht="16.5" customHeight="1" x14ac:dyDescent="0.15">
      <c r="A35" s="44">
        <v>24</v>
      </c>
      <c r="B35" s="128">
        <f>SUM(C35:D35)</f>
        <v>873</v>
      </c>
      <c r="C35" s="128">
        <v>473</v>
      </c>
      <c r="D35" s="128">
        <v>400</v>
      </c>
      <c r="E35" s="45" t="s">
        <v>260</v>
      </c>
      <c r="F35" s="128">
        <f>SUM(K5:K9)</f>
        <v>5425</v>
      </c>
      <c r="G35" s="128">
        <f>SUM(L5:L9)</f>
        <v>2860</v>
      </c>
      <c r="H35" s="128">
        <f>SUM(M5:M9)</f>
        <v>2565</v>
      </c>
      <c r="J35" s="44">
        <v>75</v>
      </c>
      <c r="K35" s="128">
        <f>SUM(L35:M35)</f>
        <v>744</v>
      </c>
      <c r="L35" s="128">
        <v>353</v>
      </c>
      <c r="M35" s="128">
        <v>391</v>
      </c>
      <c r="N35" s="130"/>
      <c r="O35" s="131"/>
      <c r="P35" s="131"/>
      <c r="Q35" s="131"/>
    </row>
    <row r="36" spans="1:17" ht="16.5" customHeight="1" x14ac:dyDescent="0.15">
      <c r="A36" s="163" t="s">
        <v>437</v>
      </c>
      <c r="B36" s="163"/>
    </row>
    <row r="45" spans="1:17" ht="16.5" customHeight="1" x14ac:dyDescent="0.2">
      <c r="A45" s="164" t="s">
        <v>501</v>
      </c>
      <c r="B45" s="164"/>
      <c r="C45" s="164"/>
      <c r="D45" s="164"/>
    </row>
    <row r="46" spans="1:17" ht="16.5" customHeight="1" x14ac:dyDescent="0.15">
      <c r="Q46" s="134" t="s">
        <v>473</v>
      </c>
    </row>
    <row r="47" spans="1:17" ht="16.5" customHeight="1" x14ac:dyDescent="0.15">
      <c r="A47" s="161" t="s">
        <v>238</v>
      </c>
      <c r="B47" s="161" t="s">
        <v>112</v>
      </c>
      <c r="C47" s="161"/>
      <c r="D47" s="161"/>
      <c r="E47" s="161" t="s">
        <v>238</v>
      </c>
      <c r="F47" s="161" t="s">
        <v>112</v>
      </c>
      <c r="G47" s="161"/>
      <c r="H47" s="161"/>
      <c r="J47" s="161" t="s">
        <v>238</v>
      </c>
      <c r="K47" s="161" t="s">
        <v>112</v>
      </c>
      <c r="L47" s="161"/>
      <c r="M47" s="161"/>
      <c r="N47" s="161" t="s">
        <v>238</v>
      </c>
      <c r="O47" s="161" t="s">
        <v>112</v>
      </c>
      <c r="P47" s="161"/>
      <c r="Q47" s="161"/>
    </row>
    <row r="48" spans="1:17" ht="16.5" customHeight="1" x14ac:dyDescent="0.15">
      <c r="A48" s="161"/>
      <c r="B48" s="44" t="s">
        <v>4</v>
      </c>
      <c r="C48" s="44" t="s">
        <v>5</v>
      </c>
      <c r="D48" s="44" t="s">
        <v>6</v>
      </c>
      <c r="E48" s="161"/>
      <c r="F48" s="44" t="s">
        <v>4</v>
      </c>
      <c r="G48" s="44" t="s">
        <v>5</v>
      </c>
      <c r="H48" s="44" t="s">
        <v>6</v>
      </c>
      <c r="J48" s="161"/>
      <c r="K48" s="44" t="s">
        <v>4</v>
      </c>
      <c r="L48" s="44" t="s">
        <v>5</v>
      </c>
      <c r="M48" s="44" t="s">
        <v>6</v>
      </c>
      <c r="N48" s="161"/>
      <c r="O48" s="44" t="s">
        <v>4</v>
      </c>
      <c r="P48" s="44" t="s">
        <v>5</v>
      </c>
      <c r="Q48" s="44" t="s">
        <v>6</v>
      </c>
    </row>
    <row r="49" spans="1:17" ht="16.5" customHeight="1" x14ac:dyDescent="0.15">
      <c r="A49" s="44" t="s">
        <v>4</v>
      </c>
      <c r="B49" s="129">
        <f>SUM(B50,B56,B62,B68,B74,F49,F55,F61,F67,F73,F79,K54,K60,K66,K72,K78,O53,O59,O65,O71,O77,O78)</f>
        <v>85789</v>
      </c>
      <c r="C49" s="129">
        <f>SUM(C50,C56,C62,C68,C74,G49,G55,G61,G67,G73,G79,L54,L60,L66,L72,L78,P53,P59,P65,P71,P77,P78)</f>
        <v>43206</v>
      </c>
      <c r="D49" s="129">
        <f>SUM(D50,D56,D62,D68,D74,H49,H55,H61,H67,H73,H79,M54,M60,M66,M72,M78,Q53,Q59,Q65,Q71,Q77,Q78)</f>
        <v>42583</v>
      </c>
      <c r="E49" s="45" t="s">
        <v>239</v>
      </c>
      <c r="F49" s="129">
        <f>SUM(F50:F54)</f>
        <v>4854</v>
      </c>
      <c r="G49" s="129">
        <f>SUM(G50:G54)</f>
        <v>2513</v>
      </c>
      <c r="H49" s="129">
        <f>SUM(H50:H54)</f>
        <v>2341</v>
      </c>
      <c r="J49" s="44">
        <v>50</v>
      </c>
      <c r="K49" s="129">
        <f>SUM(L49:M49)</f>
        <v>1085</v>
      </c>
      <c r="L49" s="129">
        <v>572</v>
      </c>
      <c r="M49" s="129">
        <v>513</v>
      </c>
      <c r="N49" s="46">
        <v>76</v>
      </c>
      <c r="O49" s="129">
        <f>SUM(P49:Q49)</f>
        <v>621</v>
      </c>
      <c r="P49" s="129">
        <v>292</v>
      </c>
      <c r="Q49" s="129">
        <v>329</v>
      </c>
    </row>
    <row r="50" spans="1:17" ht="16.5" customHeight="1" x14ac:dyDescent="0.15">
      <c r="A50" s="44" t="s">
        <v>240</v>
      </c>
      <c r="B50" s="129">
        <f>SUM(B51:B55)</f>
        <v>4311</v>
      </c>
      <c r="C50" s="129">
        <f>SUM(C51:C55)</f>
        <v>2220</v>
      </c>
      <c r="D50" s="129">
        <f>SUM(D51:D55)</f>
        <v>2091</v>
      </c>
      <c r="E50" s="46">
        <v>25</v>
      </c>
      <c r="F50" s="129">
        <f>SUM(G50:H50)</f>
        <v>886</v>
      </c>
      <c r="G50" s="129">
        <v>439</v>
      </c>
      <c r="H50" s="129">
        <v>447</v>
      </c>
      <c r="J50" s="44">
        <v>51</v>
      </c>
      <c r="K50" s="129">
        <f>SUM(L50:M50)</f>
        <v>1040</v>
      </c>
      <c r="L50" s="129">
        <v>542</v>
      </c>
      <c r="M50" s="129">
        <v>498</v>
      </c>
      <c r="N50" s="46">
        <v>77</v>
      </c>
      <c r="O50" s="129">
        <f>SUM(P50:Q50)</f>
        <v>668</v>
      </c>
      <c r="P50" s="129">
        <v>307</v>
      </c>
      <c r="Q50" s="129">
        <v>361</v>
      </c>
    </row>
    <row r="51" spans="1:17" ht="16.5" customHeight="1" x14ac:dyDescent="0.15">
      <c r="A51" s="44">
        <v>0</v>
      </c>
      <c r="B51" s="129">
        <f>SUM(C51:D51)</f>
        <v>837</v>
      </c>
      <c r="C51" s="129">
        <v>410</v>
      </c>
      <c r="D51" s="129">
        <v>427</v>
      </c>
      <c r="E51" s="46">
        <v>26</v>
      </c>
      <c r="F51" s="129">
        <f>SUM(G51:H51)</f>
        <v>875</v>
      </c>
      <c r="G51" s="129">
        <v>449</v>
      </c>
      <c r="H51" s="129">
        <v>426</v>
      </c>
      <c r="J51" s="44">
        <v>52</v>
      </c>
      <c r="K51" s="129">
        <f>SUM(L51:M51)</f>
        <v>921</v>
      </c>
      <c r="L51" s="129">
        <v>469</v>
      </c>
      <c r="M51" s="129">
        <v>452</v>
      </c>
      <c r="N51" s="46">
        <v>78</v>
      </c>
      <c r="O51" s="129">
        <f>SUM(P51:Q51)</f>
        <v>627</v>
      </c>
      <c r="P51" s="129">
        <v>300</v>
      </c>
      <c r="Q51" s="129">
        <v>327</v>
      </c>
    </row>
    <row r="52" spans="1:17" ht="16.5" customHeight="1" x14ac:dyDescent="0.15">
      <c r="A52" s="44">
        <v>1</v>
      </c>
      <c r="B52" s="129">
        <f>SUM(C52:D52)</f>
        <v>843</v>
      </c>
      <c r="C52" s="129">
        <v>408</v>
      </c>
      <c r="D52" s="129">
        <v>435</v>
      </c>
      <c r="E52" s="46">
        <v>27</v>
      </c>
      <c r="F52" s="129">
        <f>SUM(G52:H52)</f>
        <v>959</v>
      </c>
      <c r="G52" s="129">
        <v>508</v>
      </c>
      <c r="H52" s="129">
        <v>451</v>
      </c>
      <c r="J52" s="44">
        <v>53</v>
      </c>
      <c r="K52" s="129">
        <f>SUM(L52:M52)</f>
        <v>934</v>
      </c>
      <c r="L52" s="129">
        <v>466</v>
      </c>
      <c r="M52" s="129">
        <v>468</v>
      </c>
      <c r="N52" s="46">
        <v>79</v>
      </c>
      <c r="O52" s="129">
        <f>SUM(P52:Q52)</f>
        <v>620</v>
      </c>
      <c r="P52" s="129">
        <v>274</v>
      </c>
      <c r="Q52" s="129">
        <v>346</v>
      </c>
    </row>
    <row r="53" spans="1:17" ht="16.5" customHeight="1" x14ac:dyDescent="0.15">
      <c r="A53" s="44">
        <v>2</v>
      </c>
      <c r="B53" s="129">
        <f>SUM(C53:D53)</f>
        <v>853</v>
      </c>
      <c r="C53" s="129">
        <v>454</v>
      </c>
      <c r="D53" s="129">
        <v>399</v>
      </c>
      <c r="E53" s="46">
        <v>28</v>
      </c>
      <c r="F53" s="129">
        <f>SUM(G53:H53)</f>
        <v>1057</v>
      </c>
      <c r="G53" s="129">
        <v>548</v>
      </c>
      <c r="H53" s="129">
        <v>509</v>
      </c>
      <c r="J53" s="44">
        <v>54</v>
      </c>
      <c r="K53" s="129">
        <f>SUM(L53:M53)</f>
        <v>1009</v>
      </c>
      <c r="L53" s="129">
        <v>484</v>
      </c>
      <c r="M53" s="129">
        <v>525</v>
      </c>
      <c r="N53" s="44" t="s">
        <v>241</v>
      </c>
      <c r="O53" s="129">
        <f>SUM(O54:O58)</f>
        <v>2745</v>
      </c>
      <c r="P53" s="129">
        <f>SUM(P54:P58)</f>
        <v>1078</v>
      </c>
      <c r="Q53" s="129">
        <f>SUM(Q54:Q58)</f>
        <v>1667</v>
      </c>
    </row>
    <row r="54" spans="1:17" ht="16.5" customHeight="1" x14ac:dyDescent="0.15">
      <c r="A54" s="44">
        <v>3</v>
      </c>
      <c r="B54" s="129">
        <f>SUM(C54:D54)</f>
        <v>883</v>
      </c>
      <c r="C54" s="129">
        <v>495</v>
      </c>
      <c r="D54" s="129">
        <v>388</v>
      </c>
      <c r="E54" s="46">
        <v>29</v>
      </c>
      <c r="F54" s="129">
        <f>SUM(G54:H54)</f>
        <v>1077</v>
      </c>
      <c r="G54" s="129">
        <v>569</v>
      </c>
      <c r="H54" s="129">
        <v>508</v>
      </c>
      <c r="J54" s="44" t="s">
        <v>242</v>
      </c>
      <c r="K54" s="129">
        <f>SUM(K55:K59)</f>
        <v>5380</v>
      </c>
      <c r="L54" s="129">
        <f>SUM(L55:L59)</f>
        <v>2735</v>
      </c>
      <c r="M54" s="129">
        <f>SUM(M55:M59)</f>
        <v>2645</v>
      </c>
      <c r="N54" s="46">
        <v>80</v>
      </c>
      <c r="O54" s="129">
        <f>SUM(P54:Q54)</f>
        <v>603</v>
      </c>
      <c r="P54" s="129">
        <v>247</v>
      </c>
      <c r="Q54" s="129">
        <v>356</v>
      </c>
    </row>
    <row r="55" spans="1:17" ht="16.5" customHeight="1" x14ac:dyDescent="0.15">
      <c r="A55" s="44">
        <v>4</v>
      </c>
      <c r="B55" s="129">
        <f>SUM(C55:D55)</f>
        <v>895</v>
      </c>
      <c r="C55" s="129">
        <v>453</v>
      </c>
      <c r="D55" s="129">
        <v>442</v>
      </c>
      <c r="E55" s="45" t="s">
        <v>243</v>
      </c>
      <c r="F55" s="129">
        <f>SUM(F56:F60)</f>
        <v>5947</v>
      </c>
      <c r="G55" s="129">
        <f>SUM(G56:G60)</f>
        <v>3140</v>
      </c>
      <c r="H55" s="129">
        <f>SUM(H56:H60)</f>
        <v>2807</v>
      </c>
      <c r="J55" s="44">
        <v>55</v>
      </c>
      <c r="K55" s="129">
        <f>SUM(L55:M55)</f>
        <v>1043</v>
      </c>
      <c r="L55" s="129">
        <v>536</v>
      </c>
      <c r="M55" s="129">
        <v>507</v>
      </c>
      <c r="N55" s="46">
        <v>81</v>
      </c>
      <c r="O55" s="129">
        <f>SUM(P55:Q55)</f>
        <v>572</v>
      </c>
      <c r="P55" s="129">
        <v>221</v>
      </c>
      <c r="Q55" s="129">
        <v>351</v>
      </c>
    </row>
    <row r="56" spans="1:17" ht="16.5" customHeight="1" x14ac:dyDescent="0.15">
      <c r="A56" s="43" t="s">
        <v>244</v>
      </c>
      <c r="B56" s="129">
        <f>SUM(B57:B61)</f>
        <v>4381</v>
      </c>
      <c r="C56" s="129">
        <f>SUM(C57:C61)</f>
        <v>2308</v>
      </c>
      <c r="D56" s="129">
        <f>SUM(D57:D61)</f>
        <v>2073</v>
      </c>
      <c r="E56" s="46">
        <v>30</v>
      </c>
      <c r="F56" s="129">
        <f>SUM(G56:H56)</f>
        <v>1207</v>
      </c>
      <c r="G56" s="129">
        <v>620</v>
      </c>
      <c r="H56" s="129">
        <v>587</v>
      </c>
      <c r="J56" s="44">
        <v>56</v>
      </c>
      <c r="K56" s="129">
        <f>SUM(L56:M56)</f>
        <v>1062</v>
      </c>
      <c r="L56" s="129">
        <v>529</v>
      </c>
      <c r="M56" s="129">
        <v>533</v>
      </c>
      <c r="N56" s="46">
        <v>82</v>
      </c>
      <c r="O56" s="129">
        <f>SUM(P56:Q56)</f>
        <v>559</v>
      </c>
      <c r="P56" s="129">
        <v>226</v>
      </c>
      <c r="Q56" s="129">
        <v>333</v>
      </c>
    </row>
    <row r="57" spans="1:17" ht="16.5" customHeight="1" x14ac:dyDescent="0.15">
      <c r="A57" s="44">
        <v>5</v>
      </c>
      <c r="B57" s="129">
        <f>SUM(C57:D57)</f>
        <v>858</v>
      </c>
      <c r="C57" s="129">
        <v>461</v>
      </c>
      <c r="D57" s="129">
        <v>397</v>
      </c>
      <c r="E57" s="46">
        <v>31</v>
      </c>
      <c r="F57" s="129">
        <f>SUM(G57:H57)</f>
        <v>1171</v>
      </c>
      <c r="G57" s="129">
        <v>610</v>
      </c>
      <c r="H57" s="129">
        <v>561</v>
      </c>
      <c r="J57" s="44">
        <v>57</v>
      </c>
      <c r="K57" s="129">
        <f>SUM(L57:M57)</f>
        <v>1051</v>
      </c>
      <c r="L57" s="129">
        <v>540</v>
      </c>
      <c r="M57" s="129">
        <v>511</v>
      </c>
      <c r="N57" s="46">
        <v>83</v>
      </c>
      <c r="O57" s="129">
        <f>SUM(P57:Q57)</f>
        <v>500</v>
      </c>
      <c r="P57" s="129">
        <v>204</v>
      </c>
      <c r="Q57" s="129">
        <v>296</v>
      </c>
    </row>
    <row r="58" spans="1:17" ht="16.5" customHeight="1" x14ac:dyDescent="0.15">
      <c r="A58" s="44">
        <v>6</v>
      </c>
      <c r="B58" s="129">
        <f>SUM(C58:D58)</f>
        <v>915</v>
      </c>
      <c r="C58" s="129">
        <v>477</v>
      </c>
      <c r="D58" s="129">
        <v>438</v>
      </c>
      <c r="E58" s="46">
        <v>32</v>
      </c>
      <c r="F58" s="129">
        <f>SUM(G58:H58)</f>
        <v>1174</v>
      </c>
      <c r="G58" s="129">
        <v>657</v>
      </c>
      <c r="H58" s="129">
        <v>517</v>
      </c>
      <c r="J58" s="44">
        <v>58</v>
      </c>
      <c r="K58" s="129">
        <f>SUM(L58:M58)</f>
        <v>1098</v>
      </c>
      <c r="L58" s="129">
        <v>560</v>
      </c>
      <c r="M58" s="129">
        <v>538</v>
      </c>
      <c r="N58" s="46">
        <v>84</v>
      </c>
      <c r="O58" s="129">
        <f>SUM(P58:Q58)</f>
        <v>511</v>
      </c>
      <c r="P58" s="129">
        <v>180</v>
      </c>
      <c r="Q58" s="129">
        <v>331</v>
      </c>
    </row>
    <row r="59" spans="1:17" ht="16.5" customHeight="1" x14ac:dyDescent="0.15">
      <c r="A59" s="44">
        <v>7</v>
      </c>
      <c r="B59" s="129">
        <f>SUM(C59:D59)</f>
        <v>843</v>
      </c>
      <c r="C59" s="129">
        <v>431</v>
      </c>
      <c r="D59" s="129">
        <v>412</v>
      </c>
      <c r="E59" s="46">
        <v>33</v>
      </c>
      <c r="F59" s="129">
        <f>SUM(G59:H59)</f>
        <v>1196</v>
      </c>
      <c r="G59" s="129">
        <v>613</v>
      </c>
      <c r="H59" s="129">
        <v>583</v>
      </c>
      <c r="J59" s="44">
        <v>59</v>
      </c>
      <c r="K59" s="129">
        <f>SUM(L59:M59)</f>
        <v>1126</v>
      </c>
      <c r="L59" s="129">
        <v>570</v>
      </c>
      <c r="M59" s="129">
        <v>556</v>
      </c>
      <c r="N59" s="46" t="s">
        <v>245</v>
      </c>
      <c r="O59" s="129">
        <f>SUM(O60:O64)</f>
        <v>1862</v>
      </c>
      <c r="P59" s="129">
        <f>SUM(P60:P64)</f>
        <v>679</v>
      </c>
      <c r="Q59" s="129">
        <f>SUM(Q60:Q64)</f>
        <v>1183</v>
      </c>
    </row>
    <row r="60" spans="1:17" ht="16.5" customHeight="1" x14ac:dyDescent="0.15">
      <c r="A60" s="44">
        <v>8</v>
      </c>
      <c r="B60" s="129">
        <f>SUM(C60:D60)</f>
        <v>911</v>
      </c>
      <c r="C60" s="129">
        <v>496</v>
      </c>
      <c r="D60" s="129">
        <v>415</v>
      </c>
      <c r="E60" s="46">
        <v>34</v>
      </c>
      <c r="F60" s="129">
        <f>SUM(G60:H60)</f>
        <v>1199</v>
      </c>
      <c r="G60" s="129">
        <v>640</v>
      </c>
      <c r="H60" s="129">
        <v>559</v>
      </c>
      <c r="J60" s="44" t="s">
        <v>246</v>
      </c>
      <c r="K60" s="129">
        <f>SUM(K61:K65)</f>
        <v>5786</v>
      </c>
      <c r="L60" s="129">
        <f>SUM(L61:L65)</f>
        <v>2987</v>
      </c>
      <c r="M60" s="129">
        <f>SUM(M61:M65)</f>
        <v>2799</v>
      </c>
      <c r="N60" s="46">
        <v>85</v>
      </c>
      <c r="O60" s="129">
        <f>SUM(P60:Q60)</f>
        <v>415</v>
      </c>
      <c r="P60" s="129">
        <v>166</v>
      </c>
      <c r="Q60" s="129">
        <v>249</v>
      </c>
    </row>
    <row r="61" spans="1:17" ht="16.5" customHeight="1" x14ac:dyDescent="0.15">
      <c r="A61" s="44">
        <v>9</v>
      </c>
      <c r="B61" s="129">
        <f>SUM(C61:D61)</f>
        <v>854</v>
      </c>
      <c r="C61" s="129">
        <v>443</v>
      </c>
      <c r="D61" s="129">
        <v>411</v>
      </c>
      <c r="E61" s="45" t="s">
        <v>247</v>
      </c>
      <c r="F61" s="129">
        <f>SUM(F62:F66)</f>
        <v>6263</v>
      </c>
      <c r="G61" s="129">
        <f>SUM(G62:G66)</f>
        <v>3251</v>
      </c>
      <c r="H61" s="129">
        <f>SUM(H62:H66)</f>
        <v>3012</v>
      </c>
      <c r="J61" s="44">
        <v>60</v>
      </c>
      <c r="K61" s="129">
        <f>SUM(L61:M61)</f>
        <v>1087</v>
      </c>
      <c r="L61" s="129">
        <v>555</v>
      </c>
      <c r="M61" s="129">
        <v>532</v>
      </c>
      <c r="N61" s="46">
        <v>86</v>
      </c>
      <c r="O61" s="129">
        <f>SUM(P61:Q61)</f>
        <v>395</v>
      </c>
      <c r="P61" s="129">
        <v>134</v>
      </c>
      <c r="Q61" s="129">
        <v>261</v>
      </c>
    </row>
    <row r="62" spans="1:17" ht="16.5" customHeight="1" x14ac:dyDescent="0.15">
      <c r="A62" s="43" t="s">
        <v>248</v>
      </c>
      <c r="B62" s="129">
        <f>SUM(B63:B67)</f>
        <v>4309</v>
      </c>
      <c r="C62" s="129">
        <f>SUM(C63:C67)</f>
        <v>2207</v>
      </c>
      <c r="D62" s="129">
        <f>SUM(D63:D67)</f>
        <v>2102</v>
      </c>
      <c r="E62" s="46">
        <v>35</v>
      </c>
      <c r="F62" s="129">
        <f>SUM(G62:H62)</f>
        <v>1204</v>
      </c>
      <c r="G62" s="129">
        <v>605</v>
      </c>
      <c r="H62" s="129">
        <v>599</v>
      </c>
      <c r="J62" s="44">
        <v>61</v>
      </c>
      <c r="K62" s="129">
        <f>SUM(L62:M62)</f>
        <v>1100</v>
      </c>
      <c r="L62" s="129">
        <v>570</v>
      </c>
      <c r="M62" s="129">
        <v>530</v>
      </c>
      <c r="N62" s="46">
        <v>87</v>
      </c>
      <c r="O62" s="129">
        <f>SUM(P62:Q62)</f>
        <v>411</v>
      </c>
      <c r="P62" s="129">
        <v>155</v>
      </c>
      <c r="Q62" s="129">
        <v>256</v>
      </c>
    </row>
    <row r="63" spans="1:17" ht="16.5" customHeight="1" x14ac:dyDescent="0.15">
      <c r="A63" s="44">
        <v>10</v>
      </c>
      <c r="B63" s="129">
        <f>SUM(C63:D63)</f>
        <v>862</v>
      </c>
      <c r="C63" s="129">
        <v>444</v>
      </c>
      <c r="D63" s="129">
        <v>418</v>
      </c>
      <c r="E63" s="46">
        <v>36</v>
      </c>
      <c r="F63" s="129">
        <f>SUM(G63:H63)</f>
        <v>1203</v>
      </c>
      <c r="G63" s="129">
        <v>622</v>
      </c>
      <c r="H63" s="129">
        <v>581</v>
      </c>
      <c r="J63" s="44">
        <v>62</v>
      </c>
      <c r="K63" s="129">
        <f>SUM(L63:M63)</f>
        <v>1146</v>
      </c>
      <c r="L63" s="129">
        <v>596</v>
      </c>
      <c r="M63" s="129">
        <v>550</v>
      </c>
      <c r="N63" s="46">
        <v>88</v>
      </c>
      <c r="O63" s="129">
        <f>SUM(P63:Q63)</f>
        <v>328</v>
      </c>
      <c r="P63" s="129">
        <v>110</v>
      </c>
      <c r="Q63" s="129">
        <v>218</v>
      </c>
    </row>
    <row r="64" spans="1:17" ht="16.5" customHeight="1" x14ac:dyDescent="0.15">
      <c r="A64" s="44">
        <v>11</v>
      </c>
      <c r="B64" s="129">
        <f>SUM(C64:D64)</f>
        <v>892</v>
      </c>
      <c r="C64" s="129">
        <v>456</v>
      </c>
      <c r="D64" s="129">
        <v>436</v>
      </c>
      <c r="E64" s="46">
        <v>37</v>
      </c>
      <c r="F64" s="129">
        <f>SUM(G64:H64)</f>
        <v>1265</v>
      </c>
      <c r="G64" s="129">
        <v>675</v>
      </c>
      <c r="H64" s="129">
        <v>590</v>
      </c>
      <c r="J64" s="44">
        <v>63</v>
      </c>
      <c r="K64" s="129">
        <f>SUM(L64:M64)</f>
        <v>1247</v>
      </c>
      <c r="L64" s="129">
        <v>625</v>
      </c>
      <c r="M64" s="129">
        <v>622</v>
      </c>
      <c r="N64" s="46">
        <v>89</v>
      </c>
      <c r="O64" s="129">
        <f>SUM(P64:Q64)</f>
        <v>313</v>
      </c>
      <c r="P64" s="129">
        <v>114</v>
      </c>
      <c r="Q64" s="129">
        <v>199</v>
      </c>
    </row>
    <row r="65" spans="1:17" ht="16.5" customHeight="1" x14ac:dyDescent="0.15">
      <c r="A65" s="44">
        <v>12</v>
      </c>
      <c r="B65" s="129">
        <f>SUM(C65:D65)</f>
        <v>844</v>
      </c>
      <c r="C65" s="129">
        <v>424</v>
      </c>
      <c r="D65" s="129">
        <v>420</v>
      </c>
      <c r="E65" s="46">
        <v>38</v>
      </c>
      <c r="F65" s="129">
        <f>SUM(G65:H65)</f>
        <v>1312</v>
      </c>
      <c r="G65" s="129">
        <v>692</v>
      </c>
      <c r="H65" s="129">
        <v>620</v>
      </c>
      <c r="J65" s="44">
        <v>64</v>
      </c>
      <c r="K65" s="129">
        <f>SUM(L65:M65)</f>
        <v>1206</v>
      </c>
      <c r="L65" s="129">
        <v>641</v>
      </c>
      <c r="M65" s="129">
        <v>565</v>
      </c>
      <c r="N65" s="46" t="s">
        <v>249</v>
      </c>
      <c r="O65" s="129">
        <f>SUM(O66:O70)</f>
        <v>776</v>
      </c>
      <c r="P65" s="129">
        <f>SUM(P66:P70)</f>
        <v>184</v>
      </c>
      <c r="Q65" s="129">
        <f>SUM(Q66:Q70)</f>
        <v>592</v>
      </c>
    </row>
    <row r="66" spans="1:17" ht="16.5" customHeight="1" x14ac:dyDescent="0.15">
      <c r="A66" s="44">
        <v>13</v>
      </c>
      <c r="B66" s="129">
        <f>SUM(C66:D66)</f>
        <v>849</v>
      </c>
      <c r="C66" s="129">
        <v>436</v>
      </c>
      <c r="D66" s="129">
        <v>413</v>
      </c>
      <c r="E66" s="46">
        <v>39</v>
      </c>
      <c r="F66" s="129">
        <f>SUM(G66:H66)</f>
        <v>1279</v>
      </c>
      <c r="G66" s="129">
        <v>657</v>
      </c>
      <c r="H66" s="129">
        <v>622</v>
      </c>
      <c r="J66" s="44" t="s">
        <v>250</v>
      </c>
      <c r="K66" s="129">
        <f>SUM(K67:K71)</f>
        <v>5880</v>
      </c>
      <c r="L66" s="129">
        <f>SUM(L67:L71)</f>
        <v>3006</v>
      </c>
      <c r="M66" s="129">
        <f>SUM(M67:M71)</f>
        <v>2874</v>
      </c>
      <c r="N66" s="46">
        <v>90</v>
      </c>
      <c r="O66" s="129">
        <f>SUM(P66:Q66)</f>
        <v>224</v>
      </c>
      <c r="P66" s="129">
        <v>71</v>
      </c>
      <c r="Q66" s="129">
        <v>153</v>
      </c>
    </row>
    <row r="67" spans="1:17" ht="16.5" customHeight="1" x14ac:dyDescent="0.15">
      <c r="A67" s="44">
        <v>14</v>
      </c>
      <c r="B67" s="129">
        <f>SUM(C67:D67)</f>
        <v>862</v>
      </c>
      <c r="C67" s="129">
        <v>447</v>
      </c>
      <c r="D67" s="129">
        <v>415</v>
      </c>
      <c r="E67" s="45" t="s">
        <v>251</v>
      </c>
      <c r="F67" s="129">
        <f>SUM(F68:F72)</f>
        <v>6569</v>
      </c>
      <c r="G67" s="129">
        <f>SUM(G68:G72)</f>
        <v>3415</v>
      </c>
      <c r="H67" s="129">
        <f>SUM(H68:H72)</f>
        <v>3154</v>
      </c>
      <c r="J67" s="44">
        <v>65</v>
      </c>
      <c r="K67" s="129">
        <f>SUM(L67:M67)</f>
        <v>1255</v>
      </c>
      <c r="L67" s="129">
        <v>629</v>
      </c>
      <c r="M67" s="129">
        <v>626</v>
      </c>
      <c r="N67" s="46">
        <v>91</v>
      </c>
      <c r="O67" s="129">
        <f>SUM(P67:Q67)</f>
        <v>195</v>
      </c>
      <c r="P67" s="129">
        <v>45</v>
      </c>
      <c r="Q67" s="129">
        <v>150</v>
      </c>
    </row>
    <row r="68" spans="1:17" ht="16.5" customHeight="1" x14ac:dyDescent="0.15">
      <c r="A68" s="43" t="s">
        <v>252</v>
      </c>
      <c r="B68" s="129">
        <f>SUM(B69:B73)</f>
        <v>3980</v>
      </c>
      <c r="C68" s="129">
        <f>SUM(C69:C73)</f>
        <v>2064</v>
      </c>
      <c r="D68" s="129">
        <f>SUM(D69:D73)</f>
        <v>1916</v>
      </c>
      <c r="E68" s="46">
        <v>40</v>
      </c>
      <c r="F68" s="129">
        <f>SUM(G68:H68)</f>
        <v>1284</v>
      </c>
      <c r="G68" s="129">
        <v>689</v>
      </c>
      <c r="H68" s="129">
        <v>595</v>
      </c>
      <c r="J68" s="44">
        <v>66</v>
      </c>
      <c r="K68" s="129">
        <f>SUM(L68:M68)</f>
        <v>1412</v>
      </c>
      <c r="L68" s="129">
        <v>749</v>
      </c>
      <c r="M68" s="129">
        <v>663</v>
      </c>
      <c r="N68" s="46">
        <v>92</v>
      </c>
      <c r="O68" s="129">
        <f>SUM(P68:Q68)</f>
        <v>158</v>
      </c>
      <c r="P68" s="129">
        <v>30</v>
      </c>
      <c r="Q68" s="129">
        <v>128</v>
      </c>
    </row>
    <row r="69" spans="1:17" ht="16.5" customHeight="1" x14ac:dyDescent="0.15">
      <c r="A69" s="44">
        <v>15</v>
      </c>
      <c r="B69" s="129">
        <f>SUM(C69:D69)</f>
        <v>871</v>
      </c>
      <c r="C69" s="129">
        <v>429</v>
      </c>
      <c r="D69" s="129">
        <v>442</v>
      </c>
      <c r="E69" s="46">
        <v>41</v>
      </c>
      <c r="F69" s="129">
        <f>SUM(G69:H69)</f>
        <v>1298</v>
      </c>
      <c r="G69" s="129">
        <v>673</v>
      </c>
      <c r="H69" s="129">
        <v>625</v>
      </c>
      <c r="J69" s="44">
        <v>67</v>
      </c>
      <c r="K69" s="129">
        <f>SUM(L69:M69)</f>
        <v>1291</v>
      </c>
      <c r="L69" s="129">
        <v>677</v>
      </c>
      <c r="M69" s="129">
        <v>614</v>
      </c>
      <c r="N69" s="46">
        <v>93</v>
      </c>
      <c r="O69" s="129">
        <f>SUM(P69:Q69)</f>
        <v>113</v>
      </c>
      <c r="P69" s="129">
        <v>24</v>
      </c>
      <c r="Q69" s="129">
        <v>89</v>
      </c>
    </row>
    <row r="70" spans="1:17" ht="16.5" customHeight="1" x14ac:dyDescent="0.15">
      <c r="A70" s="44">
        <v>16</v>
      </c>
      <c r="B70" s="129">
        <f>SUM(C70:D70)</f>
        <v>842</v>
      </c>
      <c r="C70" s="129">
        <v>455</v>
      </c>
      <c r="D70" s="129">
        <v>387</v>
      </c>
      <c r="E70" s="46">
        <v>42</v>
      </c>
      <c r="F70" s="129">
        <f>SUM(G70:H70)</f>
        <v>1444</v>
      </c>
      <c r="G70" s="129">
        <v>745</v>
      </c>
      <c r="H70" s="129">
        <v>699</v>
      </c>
      <c r="J70" s="44">
        <v>68</v>
      </c>
      <c r="K70" s="129">
        <f>SUM(L70:M70)</f>
        <v>1213</v>
      </c>
      <c r="L70" s="129">
        <v>609</v>
      </c>
      <c r="M70" s="129">
        <v>604</v>
      </c>
      <c r="N70" s="46">
        <v>94</v>
      </c>
      <c r="O70" s="129">
        <f>SUM(P70:Q70)</f>
        <v>86</v>
      </c>
      <c r="P70" s="129">
        <v>14</v>
      </c>
      <c r="Q70" s="129">
        <v>72</v>
      </c>
    </row>
    <row r="71" spans="1:17" ht="16.5" customHeight="1" x14ac:dyDescent="0.15">
      <c r="A71" s="44">
        <v>17</v>
      </c>
      <c r="B71" s="129">
        <f>SUM(C71:D71)</f>
        <v>802</v>
      </c>
      <c r="C71" s="129">
        <v>403</v>
      </c>
      <c r="D71" s="129">
        <v>399</v>
      </c>
      <c r="E71" s="46">
        <v>43</v>
      </c>
      <c r="F71" s="129">
        <f>SUM(G71:H71)</f>
        <v>1317</v>
      </c>
      <c r="G71" s="129">
        <v>670</v>
      </c>
      <c r="H71" s="129">
        <v>647</v>
      </c>
      <c r="J71" s="44">
        <v>69</v>
      </c>
      <c r="K71" s="129">
        <f>SUM(L71:M71)</f>
        <v>709</v>
      </c>
      <c r="L71" s="129">
        <v>342</v>
      </c>
      <c r="M71" s="129">
        <v>367</v>
      </c>
      <c r="N71" s="46" t="s">
        <v>253</v>
      </c>
      <c r="O71" s="129">
        <f>SUM(O72:O76)</f>
        <v>241</v>
      </c>
      <c r="P71" s="129">
        <f>SUM(P72:P76)</f>
        <v>38</v>
      </c>
      <c r="Q71" s="129">
        <f>SUM(Q72:Q76)</f>
        <v>203</v>
      </c>
    </row>
    <row r="72" spans="1:17" ht="16.5" customHeight="1" x14ac:dyDescent="0.15">
      <c r="A72" s="44">
        <v>18</v>
      </c>
      <c r="B72" s="129">
        <f>SUM(C72:D72)</f>
        <v>764</v>
      </c>
      <c r="C72" s="129">
        <v>396</v>
      </c>
      <c r="D72" s="129">
        <v>368</v>
      </c>
      <c r="E72" s="46">
        <v>44</v>
      </c>
      <c r="F72" s="129">
        <f>SUM(G72:H72)</f>
        <v>1226</v>
      </c>
      <c r="G72" s="129">
        <v>638</v>
      </c>
      <c r="H72" s="129">
        <v>588</v>
      </c>
      <c r="J72" s="44" t="s">
        <v>254</v>
      </c>
      <c r="K72" s="129">
        <f>SUM(K73:K77)</f>
        <v>4153</v>
      </c>
      <c r="L72" s="129">
        <f>SUM(L73:L77)</f>
        <v>2001</v>
      </c>
      <c r="M72" s="129">
        <f>SUM(M73:M77)</f>
        <v>2152</v>
      </c>
      <c r="N72" s="46">
        <v>95</v>
      </c>
      <c r="O72" s="129">
        <f t="shared" ref="O72:O78" si="1">SUM(P72:Q72)</f>
        <v>90</v>
      </c>
      <c r="P72" s="129">
        <v>15</v>
      </c>
      <c r="Q72" s="129">
        <v>75</v>
      </c>
    </row>
    <row r="73" spans="1:17" ht="16.5" customHeight="1" x14ac:dyDescent="0.15">
      <c r="A73" s="44">
        <v>19</v>
      </c>
      <c r="B73" s="129">
        <f>SUM(C73:D73)</f>
        <v>701</v>
      </c>
      <c r="C73" s="129">
        <v>381</v>
      </c>
      <c r="D73" s="129">
        <v>320</v>
      </c>
      <c r="E73" s="45" t="s">
        <v>255</v>
      </c>
      <c r="F73" s="129">
        <f>SUM(F74:F78)</f>
        <v>5324</v>
      </c>
      <c r="G73" s="129">
        <f>SUM(G74:G78)</f>
        <v>2809</v>
      </c>
      <c r="H73" s="129">
        <f>SUM(H74:H78)</f>
        <v>2515</v>
      </c>
      <c r="J73" s="44">
        <v>70</v>
      </c>
      <c r="K73" s="129">
        <f>SUM(L73:M73)</f>
        <v>786</v>
      </c>
      <c r="L73" s="129">
        <v>388</v>
      </c>
      <c r="M73" s="129">
        <v>398</v>
      </c>
      <c r="N73" s="46">
        <v>96</v>
      </c>
      <c r="O73" s="129">
        <f t="shared" si="1"/>
        <v>63</v>
      </c>
      <c r="P73" s="129">
        <v>8</v>
      </c>
      <c r="Q73" s="129">
        <v>55</v>
      </c>
    </row>
    <row r="74" spans="1:17" ht="16.5" customHeight="1" x14ac:dyDescent="0.15">
      <c r="A74" s="43" t="s">
        <v>256</v>
      </c>
      <c r="B74" s="129">
        <f>SUM(B75:B79)</f>
        <v>3575</v>
      </c>
      <c r="C74" s="129">
        <f>SUM(C75:C79)</f>
        <v>1887</v>
      </c>
      <c r="D74" s="129">
        <f>SUM(D75:D79)</f>
        <v>1688</v>
      </c>
      <c r="E74" s="46">
        <v>45</v>
      </c>
      <c r="F74" s="129">
        <f>SUM(G74:H74)</f>
        <v>1158</v>
      </c>
      <c r="G74" s="129">
        <v>637</v>
      </c>
      <c r="H74" s="129">
        <v>521</v>
      </c>
      <c r="J74" s="44">
        <v>71</v>
      </c>
      <c r="K74" s="129">
        <f>SUM(L74:M74)</f>
        <v>877</v>
      </c>
      <c r="L74" s="129">
        <v>421</v>
      </c>
      <c r="M74" s="129">
        <v>456</v>
      </c>
      <c r="N74" s="46">
        <v>97</v>
      </c>
      <c r="O74" s="129">
        <f t="shared" si="1"/>
        <v>43</v>
      </c>
      <c r="P74" s="129">
        <v>7</v>
      </c>
      <c r="Q74" s="129">
        <v>36</v>
      </c>
    </row>
    <row r="75" spans="1:17" ht="16.5" customHeight="1" x14ac:dyDescent="0.15">
      <c r="A75" s="44">
        <v>20</v>
      </c>
      <c r="B75" s="129">
        <f>SUM(C75:D75)</f>
        <v>628</v>
      </c>
      <c r="C75" s="129">
        <v>336</v>
      </c>
      <c r="D75" s="129">
        <v>292</v>
      </c>
      <c r="E75" s="46">
        <v>46</v>
      </c>
      <c r="F75" s="129">
        <f>SUM(G75:H75)</f>
        <v>1200</v>
      </c>
      <c r="G75" s="129">
        <v>645</v>
      </c>
      <c r="H75" s="129">
        <v>555</v>
      </c>
      <c r="J75" s="44">
        <v>72</v>
      </c>
      <c r="K75" s="129">
        <f>SUM(L75:M75)</f>
        <v>895</v>
      </c>
      <c r="L75" s="129">
        <v>427</v>
      </c>
      <c r="M75" s="129">
        <v>468</v>
      </c>
      <c r="N75" s="46">
        <v>98</v>
      </c>
      <c r="O75" s="129">
        <f t="shared" si="1"/>
        <v>29</v>
      </c>
      <c r="P75" s="129">
        <v>5</v>
      </c>
      <c r="Q75" s="129">
        <v>24</v>
      </c>
    </row>
    <row r="76" spans="1:17" ht="16.5" customHeight="1" x14ac:dyDescent="0.15">
      <c r="A76" s="44">
        <v>21</v>
      </c>
      <c r="B76" s="129">
        <f>SUM(C76:D76)</f>
        <v>672</v>
      </c>
      <c r="C76" s="129">
        <v>348</v>
      </c>
      <c r="D76" s="129">
        <v>324</v>
      </c>
      <c r="E76" s="46">
        <v>47</v>
      </c>
      <c r="F76" s="129">
        <f>SUM(G76:H76)</f>
        <v>1084</v>
      </c>
      <c r="G76" s="129">
        <v>544</v>
      </c>
      <c r="H76" s="129">
        <v>540</v>
      </c>
      <c r="J76" s="44">
        <v>73</v>
      </c>
      <c r="K76" s="129">
        <f>SUM(L76:M76)</f>
        <v>829</v>
      </c>
      <c r="L76" s="129">
        <v>411</v>
      </c>
      <c r="M76" s="129">
        <v>418</v>
      </c>
      <c r="N76" s="46">
        <v>99</v>
      </c>
      <c r="O76" s="129">
        <f t="shared" si="1"/>
        <v>16</v>
      </c>
      <c r="P76" s="129">
        <v>3</v>
      </c>
      <c r="Q76" s="129">
        <v>13</v>
      </c>
    </row>
    <row r="77" spans="1:17" ht="16.5" customHeight="1" x14ac:dyDescent="0.15">
      <c r="A77" s="44">
        <v>22</v>
      </c>
      <c r="B77" s="129">
        <f>SUM(C77:D77)</f>
        <v>707</v>
      </c>
      <c r="C77" s="129">
        <v>403</v>
      </c>
      <c r="D77" s="129">
        <v>304</v>
      </c>
      <c r="E77" s="46">
        <v>48</v>
      </c>
      <c r="F77" s="129">
        <f>SUM(G77:H77)</f>
        <v>1133</v>
      </c>
      <c r="G77" s="129">
        <v>576</v>
      </c>
      <c r="H77" s="129">
        <v>557</v>
      </c>
      <c r="J77" s="44">
        <v>74</v>
      </c>
      <c r="K77" s="129">
        <f>SUM(L77:M77)</f>
        <v>766</v>
      </c>
      <c r="L77" s="129">
        <v>354</v>
      </c>
      <c r="M77" s="129">
        <v>412</v>
      </c>
      <c r="N77" s="46" t="s">
        <v>257</v>
      </c>
      <c r="O77" s="129">
        <f t="shared" si="1"/>
        <v>29</v>
      </c>
      <c r="P77" s="129">
        <v>2</v>
      </c>
      <c r="Q77" s="129">
        <v>27</v>
      </c>
    </row>
    <row r="78" spans="1:17" ht="16.5" customHeight="1" x14ac:dyDescent="0.15">
      <c r="A78" s="44">
        <v>23</v>
      </c>
      <c r="B78" s="129">
        <f>SUM(C78:D78)</f>
        <v>754</v>
      </c>
      <c r="C78" s="129">
        <v>383</v>
      </c>
      <c r="D78" s="129">
        <v>371</v>
      </c>
      <c r="E78" s="46">
        <v>49</v>
      </c>
      <c r="F78" s="129">
        <f>SUM(G78:H78)</f>
        <v>749</v>
      </c>
      <c r="G78" s="129">
        <v>407</v>
      </c>
      <c r="H78" s="129">
        <v>342</v>
      </c>
      <c r="J78" s="44" t="s">
        <v>258</v>
      </c>
      <c r="K78" s="129">
        <f>SUM(O49:O52,K79)</f>
        <v>3311</v>
      </c>
      <c r="L78" s="129">
        <f>SUM(P49:P52,L79)</f>
        <v>1534</v>
      </c>
      <c r="M78" s="129">
        <f>SUM(Q49:Q52,M79)</f>
        <v>1777</v>
      </c>
      <c r="N78" s="46" t="s">
        <v>259</v>
      </c>
      <c r="O78" s="129">
        <f t="shared" si="1"/>
        <v>1124</v>
      </c>
      <c r="P78" s="129">
        <v>615</v>
      </c>
      <c r="Q78" s="129">
        <v>509</v>
      </c>
    </row>
    <row r="79" spans="1:17" ht="16.5" customHeight="1" x14ac:dyDescent="0.15">
      <c r="A79" s="44">
        <v>24</v>
      </c>
      <c r="B79" s="129">
        <f>SUM(C79:D79)</f>
        <v>814</v>
      </c>
      <c r="C79" s="129">
        <v>417</v>
      </c>
      <c r="D79" s="129">
        <v>397</v>
      </c>
      <c r="E79" s="45" t="s">
        <v>260</v>
      </c>
      <c r="F79" s="129">
        <f>SUM(K49:K53)</f>
        <v>4989</v>
      </c>
      <c r="G79" s="129">
        <f>SUM(L49:L53)</f>
        <v>2533</v>
      </c>
      <c r="H79" s="129">
        <f>SUM(M49:M53)</f>
        <v>2456</v>
      </c>
      <c r="J79" s="44">
        <v>75</v>
      </c>
      <c r="K79" s="129">
        <f>SUM(L79:M79)</f>
        <v>775</v>
      </c>
      <c r="L79" s="129">
        <v>361</v>
      </c>
      <c r="M79" s="129">
        <v>414</v>
      </c>
      <c r="N79" s="130"/>
      <c r="O79" s="132"/>
      <c r="P79" s="132"/>
      <c r="Q79" s="132"/>
    </row>
    <row r="80" spans="1:17" ht="16.5" customHeight="1" x14ac:dyDescent="0.15">
      <c r="A80" s="163" t="s">
        <v>437</v>
      </c>
      <c r="B80" s="163"/>
    </row>
    <row r="89" spans="1:17" ht="16.5" customHeight="1" x14ac:dyDescent="0.2">
      <c r="A89" s="164" t="s">
        <v>501</v>
      </c>
      <c r="B89" s="164"/>
      <c r="C89" s="164"/>
      <c r="D89" s="164"/>
    </row>
    <row r="90" spans="1:17" ht="16.5" customHeight="1" x14ac:dyDescent="0.15">
      <c r="Q90" s="134" t="s">
        <v>474</v>
      </c>
    </row>
    <row r="91" spans="1:17" ht="16.5" customHeight="1" x14ac:dyDescent="0.15">
      <c r="A91" s="161" t="s">
        <v>238</v>
      </c>
      <c r="B91" s="161" t="s">
        <v>70</v>
      </c>
      <c r="C91" s="161"/>
      <c r="D91" s="161"/>
      <c r="E91" s="161" t="s">
        <v>238</v>
      </c>
      <c r="F91" s="161" t="s">
        <v>70</v>
      </c>
      <c r="G91" s="161"/>
      <c r="H91" s="161"/>
      <c r="J91" s="161" t="s">
        <v>238</v>
      </c>
      <c r="K91" s="161" t="s">
        <v>70</v>
      </c>
      <c r="L91" s="161"/>
      <c r="M91" s="161"/>
      <c r="N91" s="161" t="s">
        <v>238</v>
      </c>
      <c r="O91" s="161" t="s">
        <v>70</v>
      </c>
      <c r="P91" s="161"/>
      <c r="Q91" s="161"/>
    </row>
    <row r="92" spans="1:17" ht="16.5" customHeight="1" x14ac:dyDescent="0.15">
      <c r="A92" s="161"/>
      <c r="B92" s="44" t="s">
        <v>4</v>
      </c>
      <c r="C92" s="44" t="s">
        <v>5</v>
      </c>
      <c r="D92" s="44" t="s">
        <v>6</v>
      </c>
      <c r="E92" s="161"/>
      <c r="F92" s="44" t="s">
        <v>4</v>
      </c>
      <c r="G92" s="44" t="s">
        <v>5</v>
      </c>
      <c r="H92" s="44" t="s">
        <v>6</v>
      </c>
      <c r="J92" s="161"/>
      <c r="K92" s="44" t="s">
        <v>4</v>
      </c>
      <c r="L92" s="44" t="s">
        <v>5</v>
      </c>
      <c r="M92" s="44" t="s">
        <v>6</v>
      </c>
      <c r="N92" s="161"/>
      <c r="O92" s="44" t="s">
        <v>4</v>
      </c>
      <c r="P92" s="44" t="s">
        <v>5</v>
      </c>
      <c r="Q92" s="44" t="s">
        <v>6</v>
      </c>
    </row>
    <row r="93" spans="1:17" ht="16.5" customHeight="1" x14ac:dyDescent="0.15">
      <c r="A93" s="44" t="s">
        <v>4</v>
      </c>
      <c r="B93" s="129">
        <f>SUM(B94,B100,B106,B112,B118,F93,F99,F105,F111,F117,F123,K98,K104,K110,K116,K122,O97,O103,O109,O115,O121,O122)</f>
        <v>84846</v>
      </c>
      <c r="C93" s="129">
        <f>SUM(C94,C100,C106,C112,C118,G93,G99,G105,G111,G117,G123,L98,L104,L110,L116,L122,P97,P103,P109,P115,P121,P122)</f>
        <v>42867</v>
      </c>
      <c r="D93" s="129">
        <f>SUM(D94,D100,D106,D112,D118,H93,H99,H105,H111,H117,H123,M98,M104,M110,M116,M122,Q97,Q103,Q109,Q115,Q121,Q122)</f>
        <v>41979</v>
      </c>
      <c r="E93" s="45" t="s">
        <v>239</v>
      </c>
      <c r="F93" s="129">
        <f>SUM(F94:F98)</f>
        <v>5778</v>
      </c>
      <c r="G93" s="129">
        <f>SUM(G94:G98)</f>
        <v>3084</v>
      </c>
      <c r="H93" s="129">
        <f>SUM(H94:H98)</f>
        <v>2694</v>
      </c>
      <c r="J93" s="44">
        <v>50</v>
      </c>
      <c r="K93" s="129">
        <f>SUM(L93:M93)</f>
        <v>1059</v>
      </c>
      <c r="L93" s="129">
        <v>544</v>
      </c>
      <c r="M93" s="129">
        <v>515</v>
      </c>
      <c r="N93" s="46">
        <v>76</v>
      </c>
      <c r="O93" s="129">
        <f>SUM(P93:Q93)</f>
        <v>657</v>
      </c>
      <c r="P93" s="129">
        <v>281</v>
      </c>
      <c r="Q93" s="129">
        <v>376</v>
      </c>
    </row>
    <row r="94" spans="1:17" ht="16.5" customHeight="1" x14ac:dyDescent="0.15">
      <c r="A94" s="44" t="s">
        <v>240</v>
      </c>
      <c r="B94" s="129">
        <f>SUM(B95:B99)</f>
        <v>4599</v>
      </c>
      <c r="C94" s="129">
        <f>SUM(C95:C99)</f>
        <v>2389</v>
      </c>
      <c r="D94" s="129">
        <f>SUM(D95:D99)</f>
        <v>2210</v>
      </c>
      <c r="E94" s="46">
        <v>25</v>
      </c>
      <c r="F94" s="129">
        <f>SUM(G94:H94)</f>
        <v>1108</v>
      </c>
      <c r="G94" s="129">
        <v>567</v>
      </c>
      <c r="H94" s="129">
        <v>541</v>
      </c>
      <c r="J94" s="44">
        <v>51</v>
      </c>
      <c r="K94" s="129">
        <f>SUM(L94:M94)</f>
        <v>1068</v>
      </c>
      <c r="L94" s="129">
        <v>519</v>
      </c>
      <c r="M94" s="129">
        <v>549</v>
      </c>
      <c r="N94" s="46">
        <v>77</v>
      </c>
      <c r="O94" s="129">
        <f>SUM(P94:Q94)</f>
        <v>638</v>
      </c>
      <c r="P94" s="129">
        <v>281</v>
      </c>
      <c r="Q94" s="129">
        <v>357</v>
      </c>
    </row>
    <row r="95" spans="1:17" ht="16.5" customHeight="1" x14ac:dyDescent="0.15">
      <c r="A95" s="44">
        <v>0</v>
      </c>
      <c r="B95" s="129">
        <f>SUM(C95:D95)</f>
        <v>904</v>
      </c>
      <c r="C95" s="129">
        <v>466</v>
      </c>
      <c r="D95" s="129">
        <v>438</v>
      </c>
      <c r="E95" s="46">
        <v>26</v>
      </c>
      <c r="F95" s="129">
        <f>SUM(G95:H95)</f>
        <v>1125</v>
      </c>
      <c r="G95" s="129">
        <v>607</v>
      </c>
      <c r="H95" s="129">
        <v>518</v>
      </c>
      <c r="J95" s="44">
        <v>52</v>
      </c>
      <c r="K95" s="129">
        <f>SUM(L95:M95)</f>
        <v>1040</v>
      </c>
      <c r="L95" s="129">
        <v>533</v>
      </c>
      <c r="M95" s="129">
        <v>507</v>
      </c>
      <c r="N95" s="46">
        <v>78</v>
      </c>
      <c r="O95" s="129">
        <f>SUM(P95:Q95)</f>
        <v>612</v>
      </c>
      <c r="P95" s="129">
        <v>275</v>
      </c>
      <c r="Q95" s="129">
        <v>337</v>
      </c>
    </row>
    <row r="96" spans="1:17" ht="16.5" customHeight="1" x14ac:dyDescent="0.15">
      <c r="A96" s="44">
        <v>1</v>
      </c>
      <c r="B96" s="129">
        <f>SUM(C96:D96)</f>
        <v>972</v>
      </c>
      <c r="C96" s="129">
        <v>504</v>
      </c>
      <c r="D96" s="129">
        <v>468</v>
      </c>
      <c r="E96" s="46">
        <v>27</v>
      </c>
      <c r="F96" s="129">
        <f>SUM(G96:H96)</f>
        <v>1120</v>
      </c>
      <c r="G96" s="129">
        <v>624</v>
      </c>
      <c r="H96" s="129">
        <v>496</v>
      </c>
      <c r="J96" s="44">
        <v>53</v>
      </c>
      <c r="K96" s="129">
        <f>SUM(L96:M96)</f>
        <v>1108</v>
      </c>
      <c r="L96" s="129">
        <v>569</v>
      </c>
      <c r="M96" s="129">
        <v>539</v>
      </c>
      <c r="N96" s="46">
        <v>79</v>
      </c>
      <c r="O96" s="129">
        <f>SUM(P96:Q96)</f>
        <v>642</v>
      </c>
      <c r="P96" s="129">
        <v>259</v>
      </c>
      <c r="Q96" s="129">
        <v>383</v>
      </c>
    </row>
    <row r="97" spans="1:17" ht="16.5" customHeight="1" x14ac:dyDescent="0.15">
      <c r="A97" s="44">
        <v>2</v>
      </c>
      <c r="B97" s="129">
        <f>SUM(C97:D97)</f>
        <v>893</v>
      </c>
      <c r="C97" s="129">
        <v>444</v>
      </c>
      <c r="D97" s="129">
        <v>449</v>
      </c>
      <c r="E97" s="46">
        <v>28</v>
      </c>
      <c r="F97" s="129">
        <f>SUM(G97:H97)</f>
        <v>1169</v>
      </c>
      <c r="G97" s="129">
        <v>606</v>
      </c>
      <c r="H97" s="129">
        <v>563</v>
      </c>
      <c r="J97" s="44">
        <v>54</v>
      </c>
      <c r="K97" s="129">
        <f>SUM(L97:M97)</f>
        <v>1144</v>
      </c>
      <c r="L97" s="129">
        <v>584</v>
      </c>
      <c r="M97" s="129">
        <v>560</v>
      </c>
      <c r="N97" s="46" t="s">
        <v>241</v>
      </c>
      <c r="O97" s="129">
        <f>SUM(O98:O102)</f>
        <v>2557</v>
      </c>
      <c r="P97" s="129">
        <f>SUM(P98:P102)</f>
        <v>1086</v>
      </c>
      <c r="Q97" s="129">
        <f>SUM(Q98:Q102)</f>
        <v>1471</v>
      </c>
    </row>
    <row r="98" spans="1:17" ht="16.5" customHeight="1" x14ac:dyDescent="0.15">
      <c r="A98" s="44">
        <v>3</v>
      </c>
      <c r="B98" s="129">
        <f>SUM(C98:D98)</f>
        <v>962</v>
      </c>
      <c r="C98" s="129">
        <v>519</v>
      </c>
      <c r="D98" s="129">
        <v>443</v>
      </c>
      <c r="E98" s="46">
        <v>29</v>
      </c>
      <c r="F98" s="129">
        <f>SUM(G98:H98)</f>
        <v>1256</v>
      </c>
      <c r="G98" s="129">
        <v>680</v>
      </c>
      <c r="H98" s="129">
        <v>576</v>
      </c>
      <c r="J98" s="44" t="s">
        <v>242</v>
      </c>
      <c r="K98" s="129">
        <f>SUM(K99:K103)</f>
        <v>5917</v>
      </c>
      <c r="L98" s="129">
        <f>SUM(L99:L103)</f>
        <v>3061</v>
      </c>
      <c r="M98" s="129">
        <f>SUM(M99:M103)</f>
        <v>2856</v>
      </c>
      <c r="N98" s="46">
        <v>80</v>
      </c>
      <c r="O98" s="129">
        <f>SUM(P98:Q98)</f>
        <v>536</v>
      </c>
      <c r="P98" s="129">
        <v>240</v>
      </c>
      <c r="Q98" s="129">
        <v>296</v>
      </c>
    </row>
    <row r="99" spans="1:17" ht="16.5" customHeight="1" x14ac:dyDescent="0.15">
      <c r="A99" s="44">
        <v>4</v>
      </c>
      <c r="B99" s="129">
        <f>SUM(C99:D99)</f>
        <v>868</v>
      </c>
      <c r="C99" s="129">
        <v>456</v>
      </c>
      <c r="D99" s="129">
        <v>412</v>
      </c>
      <c r="E99" s="45" t="s">
        <v>243</v>
      </c>
      <c r="F99" s="129">
        <f>SUM(F100:F104)</f>
        <v>6546</v>
      </c>
      <c r="G99" s="129">
        <f>SUM(G100:G104)</f>
        <v>3438</v>
      </c>
      <c r="H99" s="129">
        <f>SUM(H100:H104)</f>
        <v>3108</v>
      </c>
      <c r="J99" s="44">
        <v>55</v>
      </c>
      <c r="K99" s="129">
        <f>SUM(L99:M99)</f>
        <v>1105</v>
      </c>
      <c r="L99" s="129">
        <v>577</v>
      </c>
      <c r="M99" s="129">
        <v>528</v>
      </c>
      <c r="N99" s="46">
        <v>81</v>
      </c>
      <c r="O99" s="129">
        <f>SUM(P99:Q99)</f>
        <v>524</v>
      </c>
      <c r="P99" s="129">
        <v>220</v>
      </c>
      <c r="Q99" s="129">
        <v>304</v>
      </c>
    </row>
    <row r="100" spans="1:17" ht="16.5" customHeight="1" x14ac:dyDescent="0.15">
      <c r="A100" s="43" t="s">
        <v>244</v>
      </c>
      <c r="B100" s="129">
        <f>SUM(B101:B105)</f>
        <v>4338</v>
      </c>
      <c r="C100" s="129">
        <f>SUM(C101:C105)</f>
        <v>2213</v>
      </c>
      <c r="D100" s="129">
        <f>SUM(D101:D105)</f>
        <v>2125</v>
      </c>
      <c r="E100" s="46">
        <v>30</v>
      </c>
      <c r="F100" s="129">
        <f>SUM(G100:H100)</f>
        <v>1295</v>
      </c>
      <c r="G100" s="129">
        <v>662</v>
      </c>
      <c r="H100" s="129">
        <v>633</v>
      </c>
      <c r="J100" s="44">
        <v>56</v>
      </c>
      <c r="K100" s="129">
        <f>SUM(L100:M100)</f>
        <v>1109</v>
      </c>
      <c r="L100" s="129">
        <v>571</v>
      </c>
      <c r="M100" s="129">
        <v>538</v>
      </c>
      <c r="N100" s="46">
        <v>82</v>
      </c>
      <c r="O100" s="129">
        <f>SUM(P100:Q100)</f>
        <v>549</v>
      </c>
      <c r="P100" s="129">
        <v>233</v>
      </c>
      <c r="Q100" s="129">
        <v>316</v>
      </c>
    </row>
    <row r="101" spans="1:17" ht="16.5" customHeight="1" x14ac:dyDescent="0.15">
      <c r="A101" s="44">
        <v>5</v>
      </c>
      <c r="B101" s="129">
        <f>SUM(C101:D101)</f>
        <v>869</v>
      </c>
      <c r="C101" s="129">
        <v>444</v>
      </c>
      <c r="D101" s="129">
        <v>425</v>
      </c>
      <c r="E101" s="46">
        <v>31</v>
      </c>
      <c r="F101" s="129">
        <f>SUM(G101:H101)</f>
        <v>1216</v>
      </c>
      <c r="G101" s="129">
        <v>650</v>
      </c>
      <c r="H101" s="129">
        <v>566</v>
      </c>
      <c r="J101" s="44">
        <v>57</v>
      </c>
      <c r="K101" s="129">
        <f>SUM(L101:M101)</f>
        <v>1199</v>
      </c>
      <c r="L101" s="129">
        <v>625</v>
      </c>
      <c r="M101" s="129">
        <v>574</v>
      </c>
      <c r="N101" s="46">
        <v>83</v>
      </c>
      <c r="O101" s="129">
        <f>SUM(P101:Q101)</f>
        <v>469</v>
      </c>
      <c r="P101" s="129">
        <v>198</v>
      </c>
      <c r="Q101" s="129">
        <v>271</v>
      </c>
    </row>
    <row r="102" spans="1:17" ht="16.5" customHeight="1" x14ac:dyDescent="0.15">
      <c r="A102" s="44">
        <v>6</v>
      </c>
      <c r="B102" s="129">
        <f>SUM(C102:D102)</f>
        <v>914</v>
      </c>
      <c r="C102" s="129">
        <v>461</v>
      </c>
      <c r="D102" s="129">
        <v>453</v>
      </c>
      <c r="E102" s="46">
        <v>32</v>
      </c>
      <c r="F102" s="129">
        <f>SUM(G102:H102)</f>
        <v>1320</v>
      </c>
      <c r="G102" s="129">
        <v>716</v>
      </c>
      <c r="H102" s="129">
        <v>604</v>
      </c>
      <c r="J102" s="44">
        <v>58</v>
      </c>
      <c r="K102" s="129">
        <f>SUM(L102:M102)</f>
        <v>1250</v>
      </c>
      <c r="L102" s="129">
        <v>616</v>
      </c>
      <c r="M102" s="129">
        <v>634</v>
      </c>
      <c r="N102" s="46">
        <v>84</v>
      </c>
      <c r="O102" s="129">
        <f>SUM(P102:Q102)</f>
        <v>479</v>
      </c>
      <c r="P102" s="129">
        <v>195</v>
      </c>
      <c r="Q102" s="129">
        <v>284</v>
      </c>
    </row>
    <row r="103" spans="1:17" ht="16.5" customHeight="1" x14ac:dyDescent="0.15">
      <c r="A103" s="44">
        <v>7</v>
      </c>
      <c r="B103" s="129">
        <f>SUM(C103:D103)</f>
        <v>821</v>
      </c>
      <c r="C103" s="129">
        <v>416</v>
      </c>
      <c r="D103" s="129">
        <v>405</v>
      </c>
      <c r="E103" s="46">
        <v>33</v>
      </c>
      <c r="F103" s="129">
        <f>SUM(G103:H103)</f>
        <v>1342</v>
      </c>
      <c r="G103" s="129">
        <v>696</v>
      </c>
      <c r="H103" s="129">
        <v>646</v>
      </c>
      <c r="J103" s="44">
        <v>59</v>
      </c>
      <c r="K103" s="129">
        <f>SUM(L103:M103)</f>
        <v>1254</v>
      </c>
      <c r="L103" s="129">
        <v>672</v>
      </c>
      <c r="M103" s="129">
        <v>582</v>
      </c>
      <c r="N103" s="46" t="s">
        <v>245</v>
      </c>
      <c r="O103" s="129">
        <f>SUM(O104:O108)</f>
        <v>1426</v>
      </c>
      <c r="P103" s="129">
        <f>SUM(P104:P108)</f>
        <v>456</v>
      </c>
      <c r="Q103" s="129">
        <f>SUM(Q104:Q108)</f>
        <v>970</v>
      </c>
    </row>
    <row r="104" spans="1:17" ht="16.5" customHeight="1" x14ac:dyDescent="0.15">
      <c r="A104" s="44">
        <v>8</v>
      </c>
      <c r="B104" s="129">
        <f>SUM(C104:D104)</f>
        <v>883</v>
      </c>
      <c r="C104" s="129">
        <v>454</v>
      </c>
      <c r="D104" s="129">
        <v>429</v>
      </c>
      <c r="E104" s="46">
        <v>34</v>
      </c>
      <c r="F104" s="129">
        <f>SUM(G104:H104)</f>
        <v>1373</v>
      </c>
      <c r="G104" s="129">
        <v>714</v>
      </c>
      <c r="H104" s="129">
        <v>659</v>
      </c>
      <c r="J104" s="44" t="s">
        <v>246</v>
      </c>
      <c r="K104" s="129">
        <f>SUM(K105:K109)</f>
        <v>6099</v>
      </c>
      <c r="L104" s="129">
        <f>SUM(L105:L109)</f>
        <v>3167</v>
      </c>
      <c r="M104" s="129">
        <f>SUM(M105:M109)</f>
        <v>2932</v>
      </c>
      <c r="N104" s="46">
        <v>85</v>
      </c>
      <c r="O104" s="129">
        <f>SUM(P104:Q104)</f>
        <v>403</v>
      </c>
      <c r="P104" s="129">
        <v>157</v>
      </c>
      <c r="Q104" s="129">
        <v>246</v>
      </c>
    </row>
    <row r="105" spans="1:17" ht="16.5" customHeight="1" x14ac:dyDescent="0.15">
      <c r="A105" s="44">
        <v>9</v>
      </c>
      <c r="B105" s="129">
        <f>SUM(C105:D105)</f>
        <v>851</v>
      </c>
      <c r="C105" s="129">
        <v>438</v>
      </c>
      <c r="D105" s="129">
        <v>413</v>
      </c>
      <c r="E105" s="45" t="s">
        <v>247</v>
      </c>
      <c r="F105" s="129">
        <f>SUM(F106:F110)</f>
        <v>6796</v>
      </c>
      <c r="G105" s="129">
        <f>SUM(G106:G110)</f>
        <v>3585</v>
      </c>
      <c r="H105" s="129">
        <f>SUM(H106:H110)</f>
        <v>3211</v>
      </c>
      <c r="J105" s="44">
        <v>60</v>
      </c>
      <c r="K105" s="129">
        <f>SUM(L105:M105)</f>
        <v>1297</v>
      </c>
      <c r="L105" s="129">
        <v>661</v>
      </c>
      <c r="M105" s="129">
        <v>636</v>
      </c>
      <c r="N105" s="46">
        <v>86</v>
      </c>
      <c r="O105" s="129">
        <f>SUM(P105:Q105)</f>
        <v>325</v>
      </c>
      <c r="P105" s="129">
        <v>114</v>
      </c>
      <c r="Q105" s="129">
        <v>211</v>
      </c>
    </row>
    <row r="106" spans="1:17" ht="16.5" customHeight="1" x14ac:dyDescent="0.15">
      <c r="A106" s="43" t="s">
        <v>248</v>
      </c>
      <c r="B106" s="129">
        <f>SUM(B107:B111)</f>
        <v>4208</v>
      </c>
      <c r="C106" s="129">
        <f>SUM(C107:C111)</f>
        <v>2149</v>
      </c>
      <c r="D106" s="129">
        <f>SUM(D107:D111)</f>
        <v>2059</v>
      </c>
      <c r="E106" s="46">
        <v>35</v>
      </c>
      <c r="F106" s="129">
        <f>SUM(G106:H106)</f>
        <v>1319</v>
      </c>
      <c r="G106" s="129">
        <v>713</v>
      </c>
      <c r="H106" s="129">
        <v>606</v>
      </c>
      <c r="J106" s="44">
        <v>61</v>
      </c>
      <c r="K106" s="129">
        <f>SUM(L106:M106)</f>
        <v>1401</v>
      </c>
      <c r="L106" s="129">
        <v>736</v>
      </c>
      <c r="M106" s="129">
        <v>665</v>
      </c>
      <c r="N106" s="46">
        <v>87</v>
      </c>
      <c r="O106" s="129">
        <f>SUM(P106:Q106)</f>
        <v>290</v>
      </c>
      <c r="P106" s="129">
        <v>73</v>
      </c>
      <c r="Q106" s="129">
        <v>217</v>
      </c>
    </row>
    <row r="107" spans="1:17" ht="16.5" customHeight="1" x14ac:dyDescent="0.15">
      <c r="A107" s="44">
        <v>10</v>
      </c>
      <c r="B107" s="129">
        <f>SUM(C107:D107)</f>
        <v>861</v>
      </c>
      <c r="C107" s="129">
        <v>423</v>
      </c>
      <c r="D107" s="129">
        <v>438</v>
      </c>
      <c r="E107" s="46">
        <v>36</v>
      </c>
      <c r="F107" s="129">
        <f>SUM(G107:H107)</f>
        <v>1332</v>
      </c>
      <c r="G107" s="129">
        <v>715</v>
      </c>
      <c r="H107" s="129">
        <v>617</v>
      </c>
      <c r="J107" s="44">
        <v>62</v>
      </c>
      <c r="K107" s="129">
        <f>SUM(L107:M107)</f>
        <v>1347</v>
      </c>
      <c r="L107" s="129">
        <v>728</v>
      </c>
      <c r="M107" s="129">
        <v>619</v>
      </c>
      <c r="N107" s="46">
        <v>88</v>
      </c>
      <c r="O107" s="129">
        <f>SUM(P107:Q107)</f>
        <v>210</v>
      </c>
      <c r="P107" s="129">
        <v>56</v>
      </c>
      <c r="Q107" s="129">
        <v>154</v>
      </c>
    </row>
    <row r="108" spans="1:17" ht="16.5" customHeight="1" x14ac:dyDescent="0.15">
      <c r="A108" s="44">
        <v>11</v>
      </c>
      <c r="B108" s="129">
        <f>SUM(C108:D108)</f>
        <v>854</v>
      </c>
      <c r="C108" s="129">
        <v>460</v>
      </c>
      <c r="D108" s="129">
        <v>394</v>
      </c>
      <c r="E108" s="46">
        <v>37</v>
      </c>
      <c r="F108" s="129">
        <f>SUM(G108:H108)</f>
        <v>1500</v>
      </c>
      <c r="G108" s="129">
        <v>788</v>
      </c>
      <c r="H108" s="129">
        <v>712</v>
      </c>
      <c r="J108" s="44">
        <v>63</v>
      </c>
      <c r="K108" s="129">
        <f>SUM(L108:M108)</f>
        <v>1308</v>
      </c>
      <c r="L108" s="129">
        <v>667</v>
      </c>
      <c r="M108" s="129">
        <v>641</v>
      </c>
      <c r="N108" s="46">
        <v>89</v>
      </c>
      <c r="O108" s="129">
        <f>SUM(P108:Q108)</f>
        <v>198</v>
      </c>
      <c r="P108" s="129">
        <v>56</v>
      </c>
      <c r="Q108" s="129">
        <v>142</v>
      </c>
    </row>
    <row r="109" spans="1:17" ht="16.5" customHeight="1" x14ac:dyDescent="0.15">
      <c r="A109" s="44">
        <v>12</v>
      </c>
      <c r="B109" s="129">
        <f>SUM(C109:D109)</f>
        <v>813</v>
      </c>
      <c r="C109" s="129">
        <v>409</v>
      </c>
      <c r="D109" s="129">
        <v>404</v>
      </c>
      <c r="E109" s="46">
        <v>38</v>
      </c>
      <c r="F109" s="129">
        <f>SUM(G109:H109)</f>
        <v>1372</v>
      </c>
      <c r="G109" s="129">
        <v>697</v>
      </c>
      <c r="H109" s="129">
        <v>675</v>
      </c>
      <c r="J109" s="44">
        <v>64</v>
      </c>
      <c r="K109" s="129">
        <f>SUM(L109:M109)</f>
        <v>746</v>
      </c>
      <c r="L109" s="129">
        <v>375</v>
      </c>
      <c r="M109" s="129">
        <v>371</v>
      </c>
      <c r="N109" s="46" t="s">
        <v>249</v>
      </c>
      <c r="O109" s="129">
        <f>SUM(O110:O114)</f>
        <v>653</v>
      </c>
      <c r="P109" s="129">
        <f>SUM(P110:P114)</f>
        <v>156</v>
      </c>
      <c r="Q109" s="129">
        <f>SUM(Q110:Q114)</f>
        <v>497</v>
      </c>
    </row>
    <row r="110" spans="1:17" ht="16.5" customHeight="1" x14ac:dyDescent="0.15">
      <c r="A110" s="44">
        <v>13</v>
      </c>
      <c r="B110" s="129">
        <f>SUM(C110:D110)</f>
        <v>855</v>
      </c>
      <c r="C110" s="129">
        <v>430</v>
      </c>
      <c r="D110" s="129">
        <v>425</v>
      </c>
      <c r="E110" s="46">
        <v>39</v>
      </c>
      <c r="F110" s="129">
        <f>SUM(G110:H110)</f>
        <v>1273</v>
      </c>
      <c r="G110" s="129">
        <v>672</v>
      </c>
      <c r="H110" s="129">
        <v>601</v>
      </c>
      <c r="J110" s="44" t="s">
        <v>250</v>
      </c>
      <c r="K110" s="129">
        <f>SUM(K111:K115)</f>
        <v>4406</v>
      </c>
      <c r="L110" s="129">
        <f>SUM(L111:L115)</f>
        <v>2176</v>
      </c>
      <c r="M110" s="129">
        <f>SUM(M111:M115)</f>
        <v>2230</v>
      </c>
      <c r="N110" s="46">
        <v>90</v>
      </c>
      <c r="O110" s="129">
        <f>SUM(P110:Q110)</f>
        <v>182</v>
      </c>
      <c r="P110" s="129">
        <v>48</v>
      </c>
      <c r="Q110" s="129">
        <v>134</v>
      </c>
    </row>
    <row r="111" spans="1:17" ht="16.5" customHeight="1" x14ac:dyDescent="0.15">
      <c r="A111" s="44">
        <v>14</v>
      </c>
      <c r="B111" s="129">
        <f>SUM(C111:D111)</f>
        <v>825</v>
      </c>
      <c r="C111" s="129">
        <v>427</v>
      </c>
      <c r="D111" s="129">
        <v>398</v>
      </c>
      <c r="E111" s="45" t="s">
        <v>251</v>
      </c>
      <c r="F111" s="129">
        <f>SUM(F112:F116)</f>
        <v>5482</v>
      </c>
      <c r="G111" s="129">
        <f>SUM(G112:G116)</f>
        <v>2912</v>
      </c>
      <c r="H111" s="129">
        <f>SUM(H112:H116)</f>
        <v>2570</v>
      </c>
      <c r="J111" s="44">
        <v>65</v>
      </c>
      <c r="K111" s="129">
        <f>SUM(L111:M111)</f>
        <v>823</v>
      </c>
      <c r="L111" s="129">
        <v>415</v>
      </c>
      <c r="M111" s="129">
        <v>408</v>
      </c>
      <c r="N111" s="46">
        <v>91</v>
      </c>
      <c r="O111" s="129">
        <f>SUM(P111:Q111)</f>
        <v>145</v>
      </c>
      <c r="P111" s="129">
        <v>32</v>
      </c>
      <c r="Q111" s="129">
        <v>113</v>
      </c>
    </row>
    <row r="112" spans="1:17" ht="16.5" customHeight="1" x14ac:dyDescent="0.15">
      <c r="A112" s="43" t="s">
        <v>252</v>
      </c>
      <c r="B112" s="129">
        <f>SUM(B113:B117)</f>
        <v>3772</v>
      </c>
      <c r="C112" s="129">
        <f>SUM(C113:C117)</f>
        <v>1972</v>
      </c>
      <c r="D112" s="129">
        <f>SUM(D113:D117)</f>
        <v>1800</v>
      </c>
      <c r="E112" s="46">
        <v>40</v>
      </c>
      <c r="F112" s="129">
        <f>SUM(G112:H112)</f>
        <v>1225</v>
      </c>
      <c r="G112" s="129">
        <v>675</v>
      </c>
      <c r="H112" s="129">
        <v>550</v>
      </c>
      <c r="J112" s="44">
        <v>66</v>
      </c>
      <c r="K112" s="129">
        <f>SUM(L112:M112)</f>
        <v>944</v>
      </c>
      <c r="L112" s="129">
        <v>468</v>
      </c>
      <c r="M112" s="129">
        <v>476</v>
      </c>
      <c r="N112" s="46">
        <v>92</v>
      </c>
      <c r="O112" s="129">
        <f>SUM(P112:Q112)</f>
        <v>136</v>
      </c>
      <c r="P112" s="129">
        <v>39</v>
      </c>
      <c r="Q112" s="129">
        <v>97</v>
      </c>
    </row>
    <row r="113" spans="1:17" ht="16.5" customHeight="1" x14ac:dyDescent="0.15">
      <c r="A113" s="44">
        <v>15</v>
      </c>
      <c r="B113" s="129">
        <f>SUM(C113:D113)</f>
        <v>761</v>
      </c>
      <c r="C113" s="129">
        <v>404</v>
      </c>
      <c r="D113" s="129">
        <v>357</v>
      </c>
      <c r="E113" s="46">
        <v>41</v>
      </c>
      <c r="F113" s="129">
        <f>SUM(G113:H113)</f>
        <v>1208</v>
      </c>
      <c r="G113" s="129">
        <v>651</v>
      </c>
      <c r="H113" s="129">
        <v>557</v>
      </c>
      <c r="J113" s="44">
        <v>67</v>
      </c>
      <c r="K113" s="129">
        <f>SUM(L113:M113)</f>
        <v>931</v>
      </c>
      <c r="L113" s="129">
        <v>445</v>
      </c>
      <c r="M113" s="129">
        <v>486</v>
      </c>
      <c r="N113" s="46">
        <v>93</v>
      </c>
      <c r="O113" s="129">
        <f>SUM(P113:Q113)</f>
        <v>110</v>
      </c>
      <c r="P113" s="129">
        <v>19</v>
      </c>
      <c r="Q113" s="129">
        <v>91</v>
      </c>
    </row>
    <row r="114" spans="1:17" ht="16.5" customHeight="1" x14ac:dyDescent="0.15">
      <c r="A114" s="44">
        <v>16</v>
      </c>
      <c r="B114" s="129">
        <f>SUM(C114:D114)</f>
        <v>809</v>
      </c>
      <c r="C114" s="129">
        <v>405</v>
      </c>
      <c r="D114" s="129">
        <v>404</v>
      </c>
      <c r="E114" s="46">
        <v>42</v>
      </c>
      <c r="F114" s="129">
        <f>SUM(G114:H114)</f>
        <v>1120</v>
      </c>
      <c r="G114" s="129">
        <v>568</v>
      </c>
      <c r="H114" s="129">
        <v>552</v>
      </c>
      <c r="J114" s="44">
        <v>68</v>
      </c>
      <c r="K114" s="129">
        <f>SUM(L114:M114)</f>
        <v>878</v>
      </c>
      <c r="L114" s="129">
        <v>454</v>
      </c>
      <c r="M114" s="129">
        <v>424</v>
      </c>
      <c r="N114" s="46">
        <v>94</v>
      </c>
      <c r="O114" s="129">
        <f>SUM(P114:Q114)</f>
        <v>80</v>
      </c>
      <c r="P114" s="129">
        <v>18</v>
      </c>
      <c r="Q114" s="129">
        <v>62</v>
      </c>
    </row>
    <row r="115" spans="1:17" ht="16.5" customHeight="1" x14ac:dyDescent="0.15">
      <c r="A115" s="44">
        <v>17</v>
      </c>
      <c r="B115" s="129">
        <f>SUM(C115:D115)</f>
        <v>829</v>
      </c>
      <c r="C115" s="129">
        <v>458</v>
      </c>
      <c r="D115" s="129">
        <v>371</v>
      </c>
      <c r="E115" s="46">
        <v>43</v>
      </c>
      <c r="F115" s="129">
        <f>SUM(G115:H115)</f>
        <v>1162</v>
      </c>
      <c r="G115" s="129">
        <v>602</v>
      </c>
      <c r="H115" s="129">
        <v>560</v>
      </c>
      <c r="J115" s="44">
        <v>69</v>
      </c>
      <c r="K115" s="129">
        <f>SUM(L115:M115)</f>
        <v>830</v>
      </c>
      <c r="L115" s="129">
        <v>394</v>
      </c>
      <c r="M115" s="129">
        <v>436</v>
      </c>
      <c r="N115" s="46" t="s">
        <v>253</v>
      </c>
      <c r="O115" s="129">
        <f>SUM(O116:O120)</f>
        <v>208</v>
      </c>
      <c r="P115" s="129">
        <f>SUM(P116:P120)</f>
        <v>44</v>
      </c>
      <c r="Q115" s="129">
        <f>SUM(Q116:Q120)</f>
        <v>164</v>
      </c>
    </row>
    <row r="116" spans="1:17" ht="16.5" customHeight="1" x14ac:dyDescent="0.15">
      <c r="A116" s="44">
        <v>18</v>
      </c>
      <c r="B116" s="129">
        <f>SUM(C116:D116)</f>
        <v>729</v>
      </c>
      <c r="C116" s="129">
        <v>378</v>
      </c>
      <c r="D116" s="129">
        <v>351</v>
      </c>
      <c r="E116" s="46">
        <v>44</v>
      </c>
      <c r="F116" s="129">
        <f>SUM(G116:H116)</f>
        <v>767</v>
      </c>
      <c r="G116" s="129">
        <v>416</v>
      </c>
      <c r="H116" s="129">
        <v>351</v>
      </c>
      <c r="J116" s="44" t="s">
        <v>254</v>
      </c>
      <c r="K116" s="129">
        <f>SUM(K117:K121)</f>
        <v>3674</v>
      </c>
      <c r="L116" s="129">
        <f>SUM(L117:L121)</f>
        <v>1781</v>
      </c>
      <c r="M116" s="129">
        <f>SUM(M117:M121)</f>
        <v>1893</v>
      </c>
      <c r="N116" s="46">
        <v>95</v>
      </c>
      <c r="O116" s="129">
        <f t="shared" ref="O116:O122" si="2">SUM(P116:Q116)</f>
        <v>71</v>
      </c>
      <c r="P116" s="129">
        <v>16</v>
      </c>
      <c r="Q116" s="129">
        <v>55</v>
      </c>
    </row>
    <row r="117" spans="1:17" ht="16.5" customHeight="1" x14ac:dyDescent="0.15">
      <c r="A117" s="44">
        <v>19</v>
      </c>
      <c r="B117" s="129">
        <f>SUM(C117:D117)</f>
        <v>644</v>
      </c>
      <c r="C117" s="129">
        <v>327</v>
      </c>
      <c r="D117" s="129">
        <v>317</v>
      </c>
      <c r="E117" s="45" t="s">
        <v>255</v>
      </c>
      <c r="F117" s="129">
        <f>SUM(F118:F122)</f>
        <v>5090</v>
      </c>
      <c r="G117" s="129">
        <f>SUM(G118:G122)</f>
        <v>2627</v>
      </c>
      <c r="H117" s="129">
        <f>SUM(H118:H122)</f>
        <v>2463</v>
      </c>
      <c r="J117" s="44">
        <v>70</v>
      </c>
      <c r="K117" s="129">
        <f>SUM(L117:M117)</f>
        <v>828</v>
      </c>
      <c r="L117" s="129">
        <v>402</v>
      </c>
      <c r="M117" s="129">
        <v>426</v>
      </c>
      <c r="N117" s="46">
        <v>96</v>
      </c>
      <c r="O117" s="129">
        <f t="shared" si="2"/>
        <v>55</v>
      </c>
      <c r="P117" s="129">
        <v>13</v>
      </c>
      <c r="Q117" s="129">
        <v>42</v>
      </c>
    </row>
    <row r="118" spans="1:17" ht="16.5" customHeight="1" x14ac:dyDescent="0.15">
      <c r="A118" s="43" t="s">
        <v>256</v>
      </c>
      <c r="B118" s="129">
        <f>SUM(B119:B123)</f>
        <v>4192</v>
      </c>
      <c r="C118" s="129">
        <f>SUM(C119:C123)</f>
        <v>2155</v>
      </c>
      <c r="D118" s="129">
        <f>SUM(D119:D123)</f>
        <v>2037</v>
      </c>
      <c r="E118" s="46">
        <v>45</v>
      </c>
      <c r="F118" s="129">
        <f>SUM(G118:H118)</f>
        <v>1099</v>
      </c>
      <c r="G118" s="129">
        <v>583</v>
      </c>
      <c r="H118" s="129">
        <v>516</v>
      </c>
      <c r="J118" s="44">
        <v>71</v>
      </c>
      <c r="K118" s="129">
        <f t="shared" ref="K118:K123" si="3">SUM(L118:M118)</f>
        <v>679</v>
      </c>
      <c r="L118" s="129">
        <v>326</v>
      </c>
      <c r="M118" s="129">
        <v>353</v>
      </c>
      <c r="N118" s="46">
        <v>97</v>
      </c>
      <c r="O118" s="129">
        <f t="shared" si="2"/>
        <v>39</v>
      </c>
      <c r="P118" s="129">
        <v>10</v>
      </c>
      <c r="Q118" s="129">
        <v>29</v>
      </c>
    </row>
    <row r="119" spans="1:17" ht="16.5" customHeight="1" x14ac:dyDescent="0.15">
      <c r="A119" s="44">
        <v>20</v>
      </c>
      <c r="B119" s="129">
        <f>SUM(C119:D119)</f>
        <v>684</v>
      </c>
      <c r="C119" s="129">
        <v>342</v>
      </c>
      <c r="D119" s="129">
        <v>342</v>
      </c>
      <c r="E119" s="46">
        <v>46</v>
      </c>
      <c r="F119" s="129">
        <f>SUM(G119:H119)</f>
        <v>1068</v>
      </c>
      <c r="G119" s="129">
        <v>572</v>
      </c>
      <c r="H119" s="129">
        <v>496</v>
      </c>
      <c r="J119" s="44">
        <v>72</v>
      </c>
      <c r="K119" s="129">
        <f t="shared" si="3"/>
        <v>744</v>
      </c>
      <c r="L119" s="129">
        <v>359</v>
      </c>
      <c r="M119" s="129">
        <v>385</v>
      </c>
      <c r="N119" s="46">
        <v>98</v>
      </c>
      <c r="O119" s="129">
        <f t="shared" si="2"/>
        <v>25</v>
      </c>
      <c r="P119" s="129">
        <v>4</v>
      </c>
      <c r="Q119" s="129">
        <v>21</v>
      </c>
    </row>
    <row r="120" spans="1:17" ht="16.5" customHeight="1" x14ac:dyDescent="0.15">
      <c r="A120" s="44">
        <v>21</v>
      </c>
      <c r="B120" s="129">
        <f>SUM(C120:D120)</f>
        <v>707</v>
      </c>
      <c r="C120" s="129">
        <v>363</v>
      </c>
      <c r="D120" s="129">
        <v>344</v>
      </c>
      <c r="E120" s="46">
        <v>47</v>
      </c>
      <c r="F120" s="129">
        <f>SUM(G120:H120)</f>
        <v>959</v>
      </c>
      <c r="G120" s="129">
        <v>496</v>
      </c>
      <c r="H120" s="129">
        <v>463</v>
      </c>
      <c r="J120" s="44">
        <v>73</v>
      </c>
      <c r="K120" s="129">
        <f t="shared" si="3"/>
        <v>714</v>
      </c>
      <c r="L120" s="129">
        <v>358</v>
      </c>
      <c r="M120" s="129">
        <v>356</v>
      </c>
      <c r="N120" s="46">
        <v>99</v>
      </c>
      <c r="O120" s="129">
        <f t="shared" si="2"/>
        <v>18</v>
      </c>
      <c r="P120" s="129">
        <v>1</v>
      </c>
      <c r="Q120" s="129">
        <v>17</v>
      </c>
    </row>
    <row r="121" spans="1:17" ht="16.5" customHeight="1" x14ac:dyDescent="0.15">
      <c r="A121" s="44">
        <v>22</v>
      </c>
      <c r="B121" s="129">
        <f>SUM(C121:D121)</f>
        <v>866</v>
      </c>
      <c r="C121" s="129">
        <v>437</v>
      </c>
      <c r="D121" s="129">
        <v>429</v>
      </c>
      <c r="E121" s="46">
        <v>48</v>
      </c>
      <c r="F121" s="129">
        <f>SUM(G121:H121)</f>
        <v>945</v>
      </c>
      <c r="G121" s="129">
        <v>476</v>
      </c>
      <c r="H121" s="129">
        <v>469</v>
      </c>
      <c r="J121" s="44">
        <v>74</v>
      </c>
      <c r="K121" s="129">
        <f t="shared" si="3"/>
        <v>709</v>
      </c>
      <c r="L121" s="129">
        <v>336</v>
      </c>
      <c r="M121" s="129">
        <v>373</v>
      </c>
      <c r="N121" s="46" t="s">
        <v>257</v>
      </c>
      <c r="O121" s="129">
        <f t="shared" si="2"/>
        <v>22</v>
      </c>
      <c r="P121" s="129">
        <v>7</v>
      </c>
      <c r="Q121" s="129">
        <v>15</v>
      </c>
    </row>
    <row r="122" spans="1:17" ht="16.5" customHeight="1" x14ac:dyDescent="0.15">
      <c r="A122" s="44">
        <v>23</v>
      </c>
      <c r="B122" s="129">
        <f>SUM(C122:D122)</f>
        <v>940</v>
      </c>
      <c r="C122" s="129">
        <v>490</v>
      </c>
      <c r="D122" s="129">
        <v>450</v>
      </c>
      <c r="E122" s="46">
        <v>49</v>
      </c>
      <c r="F122" s="129">
        <f>SUM(G122:H122)</f>
        <v>1019</v>
      </c>
      <c r="G122" s="129">
        <v>500</v>
      </c>
      <c r="H122" s="129">
        <v>519</v>
      </c>
      <c r="J122" s="44" t="s">
        <v>258</v>
      </c>
      <c r="K122" s="129">
        <f>SUM(O93:O96,K123)</f>
        <v>3223</v>
      </c>
      <c r="L122" s="129">
        <f>SUM(P93:P96,L123)</f>
        <v>1396</v>
      </c>
      <c r="M122" s="129">
        <f>SUM(Q93:Q96,M123)</f>
        <v>1827</v>
      </c>
      <c r="N122" s="46" t="s">
        <v>259</v>
      </c>
      <c r="O122" s="129">
        <f t="shared" si="2"/>
        <v>441</v>
      </c>
      <c r="P122" s="129">
        <v>264</v>
      </c>
      <c r="Q122" s="129">
        <v>177</v>
      </c>
    </row>
    <row r="123" spans="1:17" ht="16.5" customHeight="1" x14ac:dyDescent="0.15">
      <c r="A123" s="44">
        <v>24</v>
      </c>
      <c r="B123" s="129">
        <f>SUM(C123:D123)</f>
        <v>995</v>
      </c>
      <c r="C123" s="129">
        <v>523</v>
      </c>
      <c r="D123" s="129">
        <v>472</v>
      </c>
      <c r="E123" s="45" t="s">
        <v>260</v>
      </c>
      <c r="F123" s="129">
        <f>SUM(K93:K97)</f>
        <v>5419</v>
      </c>
      <c r="G123" s="129">
        <f>SUM(L93:L97)</f>
        <v>2749</v>
      </c>
      <c r="H123" s="129">
        <f>SUM(M93:M97)</f>
        <v>2670</v>
      </c>
      <c r="J123" s="44">
        <v>75</v>
      </c>
      <c r="K123" s="129">
        <f t="shared" si="3"/>
        <v>674</v>
      </c>
      <c r="L123" s="129">
        <v>300</v>
      </c>
      <c r="M123" s="129">
        <v>374</v>
      </c>
      <c r="N123" s="130"/>
      <c r="O123" s="132"/>
      <c r="P123" s="132"/>
      <c r="Q123" s="132"/>
    </row>
    <row r="124" spans="1:17" ht="16.5" customHeight="1" x14ac:dyDescent="0.15">
      <c r="A124" s="163" t="s">
        <v>437</v>
      </c>
      <c r="B124" s="163"/>
      <c r="K124" s="47"/>
    </row>
    <row r="125" spans="1:17" ht="16.5" customHeight="1" x14ac:dyDescent="0.15">
      <c r="K125" s="47"/>
    </row>
    <row r="133" spans="1:17" ht="16.5" customHeight="1" x14ac:dyDescent="0.2">
      <c r="A133" s="164" t="s">
        <v>501</v>
      </c>
      <c r="B133" s="164"/>
      <c r="C133" s="164"/>
      <c r="D133" s="164"/>
    </row>
    <row r="134" spans="1:17" ht="16.5" customHeight="1" x14ac:dyDescent="0.15">
      <c r="Q134" s="134" t="s">
        <v>475</v>
      </c>
    </row>
    <row r="135" spans="1:17" ht="16.5" customHeight="1" x14ac:dyDescent="0.15">
      <c r="A135" s="161" t="s">
        <v>238</v>
      </c>
      <c r="B135" s="161" t="s">
        <v>7</v>
      </c>
      <c r="C135" s="161"/>
      <c r="D135" s="161"/>
      <c r="E135" s="161" t="s">
        <v>238</v>
      </c>
      <c r="F135" s="161" t="s">
        <v>7</v>
      </c>
      <c r="G135" s="161"/>
      <c r="H135" s="161"/>
      <c r="J135" s="161" t="s">
        <v>238</v>
      </c>
      <c r="K135" s="161" t="s">
        <v>7</v>
      </c>
      <c r="L135" s="161"/>
      <c r="M135" s="161"/>
      <c r="N135" s="161" t="s">
        <v>238</v>
      </c>
      <c r="O135" s="161" t="s">
        <v>7</v>
      </c>
      <c r="P135" s="161"/>
      <c r="Q135" s="161"/>
    </row>
    <row r="136" spans="1:17" ht="16.5" customHeight="1" x14ac:dyDescent="0.15">
      <c r="A136" s="161"/>
      <c r="B136" s="44" t="s">
        <v>4</v>
      </c>
      <c r="C136" s="44" t="s">
        <v>5</v>
      </c>
      <c r="D136" s="44" t="s">
        <v>6</v>
      </c>
      <c r="E136" s="161"/>
      <c r="F136" s="44" t="s">
        <v>4</v>
      </c>
      <c r="G136" s="44" t="s">
        <v>5</v>
      </c>
      <c r="H136" s="44" t="s">
        <v>6</v>
      </c>
      <c r="J136" s="161"/>
      <c r="K136" s="44" t="s">
        <v>4</v>
      </c>
      <c r="L136" s="44" t="s">
        <v>5</v>
      </c>
      <c r="M136" s="44" t="s">
        <v>6</v>
      </c>
      <c r="N136" s="161"/>
      <c r="O136" s="44" t="s">
        <v>4</v>
      </c>
      <c r="P136" s="44" t="s">
        <v>5</v>
      </c>
      <c r="Q136" s="44" t="s">
        <v>6</v>
      </c>
    </row>
    <row r="137" spans="1:17" ht="16.5" customHeight="1" x14ac:dyDescent="0.15">
      <c r="A137" s="44" t="s">
        <v>4</v>
      </c>
      <c r="B137" s="129">
        <v>82991</v>
      </c>
      <c r="C137" s="129">
        <v>41964</v>
      </c>
      <c r="D137" s="129">
        <v>41027</v>
      </c>
      <c r="E137" s="45" t="s">
        <v>239</v>
      </c>
      <c r="F137" s="129">
        <v>6376</v>
      </c>
      <c r="G137" s="129">
        <v>3301</v>
      </c>
      <c r="H137" s="129">
        <v>3075</v>
      </c>
      <c r="J137" s="44">
        <v>50</v>
      </c>
      <c r="K137" s="129">
        <v>1140</v>
      </c>
      <c r="L137" s="129">
        <v>608</v>
      </c>
      <c r="M137" s="129">
        <v>532</v>
      </c>
      <c r="N137" s="46">
        <v>76</v>
      </c>
      <c r="O137" s="129">
        <v>597</v>
      </c>
      <c r="P137" s="129">
        <v>275</v>
      </c>
      <c r="Q137" s="129">
        <v>322</v>
      </c>
    </row>
    <row r="138" spans="1:17" ht="16.5" customHeight="1" x14ac:dyDescent="0.15">
      <c r="A138" s="44" t="s">
        <v>240</v>
      </c>
      <c r="B138" s="129">
        <v>4456</v>
      </c>
      <c r="C138" s="129">
        <v>2294</v>
      </c>
      <c r="D138" s="129">
        <v>2162</v>
      </c>
      <c r="E138" s="46">
        <v>25</v>
      </c>
      <c r="F138" s="129">
        <v>1117</v>
      </c>
      <c r="G138" s="129">
        <v>587</v>
      </c>
      <c r="H138" s="129">
        <v>530</v>
      </c>
      <c r="J138" s="44">
        <v>51</v>
      </c>
      <c r="K138" s="129">
        <v>1150</v>
      </c>
      <c r="L138" s="129">
        <v>607</v>
      </c>
      <c r="M138" s="129">
        <v>543</v>
      </c>
      <c r="N138" s="46">
        <v>77</v>
      </c>
      <c r="O138" s="129">
        <v>638</v>
      </c>
      <c r="P138" s="129">
        <v>278</v>
      </c>
      <c r="Q138" s="129">
        <v>360</v>
      </c>
    </row>
    <row r="139" spans="1:17" ht="16.5" customHeight="1" x14ac:dyDescent="0.15">
      <c r="A139" s="44">
        <v>0</v>
      </c>
      <c r="B139" s="129">
        <v>890</v>
      </c>
      <c r="C139" s="129">
        <v>467</v>
      </c>
      <c r="D139" s="129">
        <v>423</v>
      </c>
      <c r="E139" s="46">
        <v>26</v>
      </c>
      <c r="F139" s="129">
        <v>1211</v>
      </c>
      <c r="G139" s="129">
        <v>616</v>
      </c>
      <c r="H139" s="129">
        <v>595</v>
      </c>
      <c r="J139" s="44">
        <v>52</v>
      </c>
      <c r="K139" s="129">
        <v>1189</v>
      </c>
      <c r="L139" s="129">
        <v>627</v>
      </c>
      <c r="M139" s="129">
        <v>562</v>
      </c>
      <c r="N139" s="46">
        <v>78</v>
      </c>
      <c r="O139" s="129">
        <v>584</v>
      </c>
      <c r="P139" s="129">
        <v>265</v>
      </c>
      <c r="Q139" s="129">
        <v>319</v>
      </c>
    </row>
    <row r="140" spans="1:17" ht="16.5" customHeight="1" x14ac:dyDescent="0.15">
      <c r="A140" s="44">
        <v>1</v>
      </c>
      <c r="B140" s="129">
        <v>891</v>
      </c>
      <c r="C140" s="129">
        <v>455</v>
      </c>
      <c r="D140" s="129">
        <v>436</v>
      </c>
      <c r="E140" s="46">
        <v>27</v>
      </c>
      <c r="F140" s="129">
        <v>1274</v>
      </c>
      <c r="G140" s="129">
        <v>638</v>
      </c>
      <c r="H140" s="129">
        <v>636</v>
      </c>
      <c r="J140" s="44">
        <v>53</v>
      </c>
      <c r="K140" s="129">
        <v>1264</v>
      </c>
      <c r="L140" s="129">
        <v>636</v>
      </c>
      <c r="M140" s="129">
        <v>628</v>
      </c>
      <c r="N140" s="46">
        <v>79</v>
      </c>
      <c r="O140" s="129">
        <v>607</v>
      </c>
      <c r="P140" s="129">
        <v>278</v>
      </c>
      <c r="Q140" s="129">
        <v>329</v>
      </c>
    </row>
    <row r="141" spans="1:17" ht="16.5" customHeight="1" x14ac:dyDescent="0.15">
      <c r="A141" s="44">
        <v>2</v>
      </c>
      <c r="B141" s="129">
        <v>887</v>
      </c>
      <c r="C141" s="129">
        <v>450</v>
      </c>
      <c r="D141" s="129">
        <v>437</v>
      </c>
      <c r="E141" s="46">
        <v>28</v>
      </c>
      <c r="F141" s="129">
        <v>1326</v>
      </c>
      <c r="G141" s="129">
        <v>711</v>
      </c>
      <c r="H141" s="129">
        <v>615</v>
      </c>
      <c r="J141" s="44">
        <v>54</v>
      </c>
      <c r="K141" s="129">
        <v>1253</v>
      </c>
      <c r="L141" s="129">
        <v>673</v>
      </c>
      <c r="M141" s="129">
        <v>580</v>
      </c>
      <c r="N141" s="46" t="s">
        <v>241</v>
      </c>
      <c r="O141" s="129">
        <v>1935</v>
      </c>
      <c r="P141" s="129">
        <v>718</v>
      </c>
      <c r="Q141" s="129">
        <v>1217</v>
      </c>
    </row>
    <row r="142" spans="1:17" ht="16.5" customHeight="1" x14ac:dyDescent="0.15">
      <c r="A142" s="44">
        <v>3</v>
      </c>
      <c r="B142" s="129">
        <v>904</v>
      </c>
      <c r="C142" s="129">
        <v>471</v>
      </c>
      <c r="D142" s="129">
        <v>433</v>
      </c>
      <c r="E142" s="46">
        <v>29</v>
      </c>
      <c r="F142" s="129">
        <v>1448</v>
      </c>
      <c r="G142" s="129">
        <v>749</v>
      </c>
      <c r="H142" s="129">
        <v>699</v>
      </c>
      <c r="J142" s="44" t="s">
        <v>242</v>
      </c>
      <c r="K142" s="129">
        <v>6247</v>
      </c>
      <c r="L142" s="129">
        <v>3240</v>
      </c>
      <c r="M142" s="129">
        <v>3007</v>
      </c>
      <c r="N142" s="46">
        <v>80</v>
      </c>
      <c r="O142" s="129">
        <v>505</v>
      </c>
      <c r="P142" s="129">
        <v>213</v>
      </c>
      <c r="Q142" s="129">
        <v>292</v>
      </c>
    </row>
    <row r="143" spans="1:17" ht="16.5" customHeight="1" x14ac:dyDescent="0.15">
      <c r="A143" s="44">
        <v>4</v>
      </c>
      <c r="B143" s="129">
        <v>884</v>
      </c>
      <c r="C143" s="129">
        <v>451</v>
      </c>
      <c r="D143" s="129">
        <v>433</v>
      </c>
      <c r="E143" s="45" t="s">
        <v>243</v>
      </c>
      <c r="F143" s="129">
        <v>7090</v>
      </c>
      <c r="G143" s="129">
        <v>3791</v>
      </c>
      <c r="H143" s="129">
        <v>3299</v>
      </c>
      <c r="J143" s="44">
        <v>55</v>
      </c>
      <c r="K143" s="129">
        <v>1320</v>
      </c>
      <c r="L143" s="129">
        <v>668</v>
      </c>
      <c r="M143" s="129">
        <v>652</v>
      </c>
      <c r="N143" s="46">
        <v>81</v>
      </c>
      <c r="O143" s="129">
        <v>425</v>
      </c>
      <c r="P143" s="129">
        <v>168</v>
      </c>
      <c r="Q143" s="129">
        <v>257</v>
      </c>
    </row>
    <row r="144" spans="1:17" ht="16.5" customHeight="1" x14ac:dyDescent="0.15">
      <c r="A144" s="43" t="s">
        <v>244</v>
      </c>
      <c r="B144" s="129">
        <v>4252</v>
      </c>
      <c r="C144" s="129">
        <v>2196</v>
      </c>
      <c r="D144" s="129">
        <v>2056</v>
      </c>
      <c r="E144" s="46">
        <v>30</v>
      </c>
      <c r="F144" s="129">
        <v>1426</v>
      </c>
      <c r="G144" s="129">
        <v>791</v>
      </c>
      <c r="H144" s="129">
        <v>635</v>
      </c>
      <c r="J144" s="44">
        <v>56</v>
      </c>
      <c r="K144" s="129">
        <v>1458</v>
      </c>
      <c r="L144" s="129">
        <v>769</v>
      </c>
      <c r="M144" s="129">
        <v>689</v>
      </c>
      <c r="N144" s="46">
        <v>82</v>
      </c>
      <c r="O144" s="129">
        <v>382</v>
      </c>
      <c r="P144" s="129">
        <v>123</v>
      </c>
      <c r="Q144" s="129">
        <v>259</v>
      </c>
    </row>
    <row r="145" spans="1:17" ht="16.5" customHeight="1" x14ac:dyDescent="0.15">
      <c r="A145" s="44">
        <v>5</v>
      </c>
      <c r="B145" s="129">
        <v>902</v>
      </c>
      <c r="C145" s="129">
        <v>450</v>
      </c>
      <c r="D145" s="129">
        <v>452</v>
      </c>
      <c r="E145" s="46">
        <v>31</v>
      </c>
      <c r="F145" s="129">
        <v>1421</v>
      </c>
      <c r="G145" s="129">
        <v>765</v>
      </c>
      <c r="H145" s="129">
        <v>656</v>
      </c>
      <c r="J145" s="44">
        <v>57</v>
      </c>
      <c r="K145" s="129">
        <v>1387</v>
      </c>
      <c r="L145" s="129">
        <v>737</v>
      </c>
      <c r="M145" s="129">
        <v>650</v>
      </c>
      <c r="N145" s="46">
        <v>83</v>
      </c>
      <c r="O145" s="129">
        <v>320</v>
      </c>
      <c r="P145" s="129">
        <v>113</v>
      </c>
      <c r="Q145" s="129">
        <v>207</v>
      </c>
    </row>
    <row r="146" spans="1:17" ht="16.5" customHeight="1" x14ac:dyDescent="0.15">
      <c r="A146" s="44">
        <v>6</v>
      </c>
      <c r="B146" s="129">
        <v>872</v>
      </c>
      <c r="C146" s="129">
        <v>480</v>
      </c>
      <c r="D146" s="129">
        <v>392</v>
      </c>
      <c r="E146" s="46">
        <v>32</v>
      </c>
      <c r="F146" s="129">
        <v>1498</v>
      </c>
      <c r="G146" s="129">
        <v>807</v>
      </c>
      <c r="H146" s="129">
        <v>691</v>
      </c>
      <c r="J146" s="44">
        <v>58</v>
      </c>
      <c r="K146" s="129">
        <v>1326</v>
      </c>
      <c r="L146" s="129">
        <v>685</v>
      </c>
      <c r="M146" s="129">
        <v>641</v>
      </c>
      <c r="N146" s="46">
        <v>84</v>
      </c>
      <c r="O146" s="129">
        <v>303</v>
      </c>
      <c r="P146" s="129">
        <v>101</v>
      </c>
      <c r="Q146" s="129">
        <v>202</v>
      </c>
    </row>
    <row r="147" spans="1:17" ht="16.5" customHeight="1" x14ac:dyDescent="0.15">
      <c r="A147" s="44">
        <v>7</v>
      </c>
      <c r="B147" s="129">
        <v>816</v>
      </c>
      <c r="C147" s="129">
        <v>408</v>
      </c>
      <c r="D147" s="129">
        <v>408</v>
      </c>
      <c r="E147" s="46">
        <v>33</v>
      </c>
      <c r="F147" s="129">
        <v>1420</v>
      </c>
      <c r="G147" s="129">
        <v>736</v>
      </c>
      <c r="H147" s="129">
        <v>684</v>
      </c>
      <c r="J147" s="44">
        <v>59</v>
      </c>
      <c r="K147" s="129">
        <v>756</v>
      </c>
      <c r="L147" s="129">
        <v>381</v>
      </c>
      <c r="M147" s="129">
        <v>375</v>
      </c>
      <c r="N147" s="46" t="s">
        <v>245</v>
      </c>
      <c r="O147" s="129">
        <v>1214</v>
      </c>
      <c r="P147" s="129">
        <v>373</v>
      </c>
      <c r="Q147" s="129">
        <v>841</v>
      </c>
    </row>
    <row r="148" spans="1:17" ht="16.5" customHeight="1" x14ac:dyDescent="0.15">
      <c r="A148" s="44">
        <v>8</v>
      </c>
      <c r="B148" s="129">
        <v>833</v>
      </c>
      <c r="C148" s="129">
        <v>429</v>
      </c>
      <c r="D148" s="129">
        <v>404</v>
      </c>
      <c r="E148" s="46">
        <v>34</v>
      </c>
      <c r="F148" s="129">
        <v>1325</v>
      </c>
      <c r="G148" s="129">
        <v>692</v>
      </c>
      <c r="H148" s="129">
        <v>633</v>
      </c>
      <c r="J148" s="44" t="s">
        <v>246</v>
      </c>
      <c r="K148" s="129">
        <v>4586</v>
      </c>
      <c r="L148" s="129">
        <v>2336</v>
      </c>
      <c r="M148" s="129">
        <v>2250</v>
      </c>
      <c r="N148" s="46">
        <v>85</v>
      </c>
      <c r="O148" s="129">
        <v>321</v>
      </c>
      <c r="P148" s="129">
        <v>97</v>
      </c>
      <c r="Q148" s="129">
        <v>224</v>
      </c>
    </row>
    <row r="149" spans="1:17" ht="16.5" customHeight="1" x14ac:dyDescent="0.15">
      <c r="A149" s="44">
        <v>9</v>
      </c>
      <c r="B149" s="129">
        <v>829</v>
      </c>
      <c r="C149" s="129">
        <v>429</v>
      </c>
      <c r="D149" s="129">
        <v>400</v>
      </c>
      <c r="E149" s="45" t="s">
        <v>247</v>
      </c>
      <c r="F149" s="129">
        <v>5662</v>
      </c>
      <c r="G149" s="129">
        <v>3057</v>
      </c>
      <c r="H149" s="129">
        <v>2605</v>
      </c>
      <c r="J149" s="44">
        <v>60</v>
      </c>
      <c r="K149" s="129">
        <v>858</v>
      </c>
      <c r="L149" s="129">
        <v>445</v>
      </c>
      <c r="M149" s="129">
        <v>413</v>
      </c>
      <c r="N149" s="46">
        <v>86</v>
      </c>
      <c r="O149" s="129">
        <v>273</v>
      </c>
      <c r="P149" s="129">
        <v>88</v>
      </c>
      <c r="Q149" s="129">
        <v>185</v>
      </c>
    </row>
    <row r="150" spans="1:17" ht="16.5" customHeight="1" x14ac:dyDescent="0.15">
      <c r="A150" s="43" t="s">
        <v>248</v>
      </c>
      <c r="B150" s="129">
        <v>4069</v>
      </c>
      <c r="C150" s="129">
        <v>2122</v>
      </c>
      <c r="D150" s="129">
        <v>1947</v>
      </c>
      <c r="E150" s="46">
        <v>35</v>
      </c>
      <c r="F150" s="129">
        <v>1240</v>
      </c>
      <c r="G150" s="129">
        <v>678</v>
      </c>
      <c r="H150" s="129">
        <v>562</v>
      </c>
      <c r="J150" s="44">
        <v>61</v>
      </c>
      <c r="K150" s="129">
        <v>964</v>
      </c>
      <c r="L150" s="129">
        <v>491</v>
      </c>
      <c r="M150" s="129">
        <v>473</v>
      </c>
      <c r="N150" s="46">
        <v>87</v>
      </c>
      <c r="O150" s="129">
        <v>234</v>
      </c>
      <c r="P150" s="129">
        <v>83</v>
      </c>
      <c r="Q150" s="129">
        <v>151</v>
      </c>
    </row>
    <row r="151" spans="1:17" ht="16.5" customHeight="1" x14ac:dyDescent="0.15">
      <c r="A151" s="44">
        <v>10</v>
      </c>
      <c r="B151" s="129">
        <v>777</v>
      </c>
      <c r="C151" s="129">
        <v>418</v>
      </c>
      <c r="D151" s="129">
        <v>359</v>
      </c>
      <c r="E151" s="46">
        <v>36</v>
      </c>
      <c r="F151" s="129">
        <v>1248</v>
      </c>
      <c r="G151" s="129">
        <v>669</v>
      </c>
      <c r="H151" s="129">
        <v>579</v>
      </c>
      <c r="J151" s="44">
        <v>62</v>
      </c>
      <c r="K151" s="129">
        <v>962</v>
      </c>
      <c r="L151" s="129">
        <v>475</v>
      </c>
      <c r="M151" s="129">
        <v>487</v>
      </c>
      <c r="N151" s="46">
        <v>88</v>
      </c>
      <c r="O151" s="129">
        <v>214</v>
      </c>
      <c r="P151" s="129">
        <v>59</v>
      </c>
      <c r="Q151" s="129">
        <v>155</v>
      </c>
    </row>
    <row r="152" spans="1:17" ht="16.5" customHeight="1" x14ac:dyDescent="0.15">
      <c r="A152" s="44">
        <v>11</v>
      </c>
      <c r="B152" s="129">
        <v>807</v>
      </c>
      <c r="C152" s="129">
        <v>410</v>
      </c>
      <c r="D152" s="129">
        <v>397</v>
      </c>
      <c r="E152" s="46">
        <v>37</v>
      </c>
      <c r="F152" s="129">
        <v>1164</v>
      </c>
      <c r="G152" s="129">
        <v>617</v>
      </c>
      <c r="H152" s="129">
        <v>547</v>
      </c>
      <c r="J152" s="44">
        <v>63</v>
      </c>
      <c r="K152" s="129">
        <v>937</v>
      </c>
      <c r="L152" s="129">
        <v>494</v>
      </c>
      <c r="M152" s="129">
        <v>443</v>
      </c>
      <c r="N152" s="46">
        <v>89</v>
      </c>
      <c r="O152" s="129">
        <v>172</v>
      </c>
      <c r="P152" s="129">
        <v>46</v>
      </c>
      <c r="Q152" s="129">
        <v>126</v>
      </c>
    </row>
    <row r="153" spans="1:17" ht="16.5" customHeight="1" x14ac:dyDescent="0.15">
      <c r="A153" s="44">
        <v>12</v>
      </c>
      <c r="B153" s="129">
        <v>827</v>
      </c>
      <c r="C153" s="129">
        <v>454</v>
      </c>
      <c r="D153" s="129">
        <v>373</v>
      </c>
      <c r="E153" s="46">
        <v>38</v>
      </c>
      <c r="F153" s="129">
        <v>1193</v>
      </c>
      <c r="G153" s="129">
        <v>634</v>
      </c>
      <c r="H153" s="129">
        <v>559</v>
      </c>
      <c r="J153" s="44">
        <v>64</v>
      </c>
      <c r="K153" s="129">
        <v>865</v>
      </c>
      <c r="L153" s="129">
        <v>431</v>
      </c>
      <c r="M153" s="129">
        <v>434</v>
      </c>
      <c r="N153" s="46" t="s">
        <v>249</v>
      </c>
      <c r="O153" s="129">
        <v>552</v>
      </c>
      <c r="P153" s="129">
        <v>137</v>
      </c>
      <c r="Q153" s="129">
        <v>415</v>
      </c>
    </row>
    <row r="154" spans="1:17" ht="16.5" customHeight="1" x14ac:dyDescent="0.15">
      <c r="A154" s="44">
        <v>13</v>
      </c>
      <c r="B154" s="129">
        <v>817</v>
      </c>
      <c r="C154" s="129">
        <v>411</v>
      </c>
      <c r="D154" s="129">
        <v>406</v>
      </c>
      <c r="E154" s="46">
        <v>39</v>
      </c>
      <c r="F154" s="129">
        <v>817</v>
      </c>
      <c r="G154" s="129">
        <v>459</v>
      </c>
      <c r="H154" s="129">
        <v>358</v>
      </c>
      <c r="J154" s="44" t="s">
        <v>250</v>
      </c>
      <c r="K154" s="129">
        <v>3879</v>
      </c>
      <c r="L154" s="129">
        <v>1944</v>
      </c>
      <c r="M154" s="129">
        <v>1935</v>
      </c>
      <c r="N154" s="46">
        <v>90</v>
      </c>
      <c r="O154" s="129">
        <v>174</v>
      </c>
      <c r="P154" s="129">
        <v>45</v>
      </c>
      <c r="Q154" s="129">
        <v>129</v>
      </c>
    </row>
    <row r="155" spans="1:17" ht="16.5" customHeight="1" x14ac:dyDescent="0.15">
      <c r="A155" s="44">
        <v>14</v>
      </c>
      <c r="B155" s="129">
        <v>841</v>
      </c>
      <c r="C155" s="129">
        <v>429</v>
      </c>
      <c r="D155" s="129">
        <v>412</v>
      </c>
      <c r="E155" s="45" t="s">
        <v>251</v>
      </c>
      <c r="F155" s="129">
        <v>5185</v>
      </c>
      <c r="G155" s="129">
        <v>2667</v>
      </c>
      <c r="H155" s="129">
        <v>2518</v>
      </c>
      <c r="J155" s="44">
        <v>65</v>
      </c>
      <c r="K155" s="129">
        <v>873</v>
      </c>
      <c r="L155" s="129">
        <v>434</v>
      </c>
      <c r="M155" s="129">
        <v>439</v>
      </c>
      <c r="N155" s="46">
        <v>91</v>
      </c>
      <c r="O155" s="129">
        <v>132</v>
      </c>
      <c r="P155" s="129">
        <v>36</v>
      </c>
      <c r="Q155" s="129">
        <v>96</v>
      </c>
    </row>
    <row r="156" spans="1:17" ht="16.5" customHeight="1" x14ac:dyDescent="0.15">
      <c r="A156" s="43" t="s">
        <v>252</v>
      </c>
      <c r="B156" s="129">
        <v>4448</v>
      </c>
      <c r="C156" s="129">
        <v>2306</v>
      </c>
      <c r="D156" s="129">
        <v>2142</v>
      </c>
      <c r="E156" s="46">
        <v>40</v>
      </c>
      <c r="F156" s="129">
        <v>1143</v>
      </c>
      <c r="G156" s="129">
        <v>598</v>
      </c>
      <c r="H156" s="129">
        <v>545</v>
      </c>
      <c r="J156" s="44">
        <v>66</v>
      </c>
      <c r="K156" s="129">
        <v>712</v>
      </c>
      <c r="L156" s="129">
        <v>350</v>
      </c>
      <c r="M156" s="129">
        <v>362</v>
      </c>
      <c r="N156" s="46">
        <v>92</v>
      </c>
      <c r="O156" s="129">
        <v>117</v>
      </c>
      <c r="P156" s="129">
        <v>28</v>
      </c>
      <c r="Q156" s="129">
        <v>89</v>
      </c>
    </row>
    <row r="157" spans="1:17" ht="16.5" customHeight="1" x14ac:dyDescent="0.15">
      <c r="A157" s="44">
        <v>15</v>
      </c>
      <c r="B157" s="129">
        <v>844</v>
      </c>
      <c r="C157" s="129">
        <v>431</v>
      </c>
      <c r="D157" s="129">
        <v>413</v>
      </c>
      <c r="E157" s="46">
        <v>41</v>
      </c>
      <c r="F157" s="129">
        <v>1079</v>
      </c>
      <c r="G157" s="129">
        <v>563</v>
      </c>
      <c r="H157" s="129">
        <v>516</v>
      </c>
      <c r="J157" s="44">
        <v>67</v>
      </c>
      <c r="K157" s="129">
        <v>767</v>
      </c>
      <c r="L157" s="129">
        <v>380</v>
      </c>
      <c r="M157" s="129">
        <v>387</v>
      </c>
      <c r="N157" s="46">
        <v>93</v>
      </c>
      <c r="O157" s="129">
        <v>68</v>
      </c>
      <c r="P157" s="129">
        <v>18</v>
      </c>
      <c r="Q157" s="129">
        <v>50</v>
      </c>
    </row>
    <row r="158" spans="1:17" ht="16.5" customHeight="1" x14ac:dyDescent="0.15">
      <c r="A158" s="44">
        <v>16</v>
      </c>
      <c r="B158" s="129">
        <v>888</v>
      </c>
      <c r="C158" s="129">
        <v>458</v>
      </c>
      <c r="D158" s="129">
        <v>430</v>
      </c>
      <c r="E158" s="46">
        <v>42</v>
      </c>
      <c r="F158" s="129">
        <v>981</v>
      </c>
      <c r="G158" s="129">
        <v>514</v>
      </c>
      <c r="H158" s="129">
        <v>467</v>
      </c>
      <c r="J158" s="44">
        <v>68</v>
      </c>
      <c r="K158" s="129">
        <v>755</v>
      </c>
      <c r="L158" s="129">
        <v>399</v>
      </c>
      <c r="M158" s="129">
        <v>356</v>
      </c>
      <c r="N158" s="46">
        <v>94</v>
      </c>
      <c r="O158" s="129">
        <v>61</v>
      </c>
      <c r="P158" s="129">
        <v>10</v>
      </c>
      <c r="Q158" s="129">
        <v>51</v>
      </c>
    </row>
    <row r="159" spans="1:17" ht="16.5" customHeight="1" x14ac:dyDescent="0.15">
      <c r="A159" s="44">
        <v>17</v>
      </c>
      <c r="B159" s="129">
        <v>957</v>
      </c>
      <c r="C159" s="129">
        <v>475</v>
      </c>
      <c r="D159" s="129">
        <v>482</v>
      </c>
      <c r="E159" s="46">
        <v>43</v>
      </c>
      <c r="F159" s="129">
        <v>963</v>
      </c>
      <c r="G159" s="129">
        <v>488</v>
      </c>
      <c r="H159" s="129">
        <v>475</v>
      </c>
      <c r="J159" s="44">
        <v>69</v>
      </c>
      <c r="K159" s="129">
        <v>772</v>
      </c>
      <c r="L159" s="129">
        <v>381</v>
      </c>
      <c r="M159" s="129">
        <v>391</v>
      </c>
      <c r="N159" s="46" t="s">
        <v>253</v>
      </c>
      <c r="O159" s="129">
        <v>130</v>
      </c>
      <c r="P159" s="129">
        <v>29</v>
      </c>
      <c r="Q159" s="129">
        <v>101</v>
      </c>
    </row>
    <row r="160" spans="1:17" ht="16.5" customHeight="1" x14ac:dyDescent="0.15">
      <c r="A160" s="44">
        <v>18</v>
      </c>
      <c r="B160" s="129">
        <v>933</v>
      </c>
      <c r="C160" s="129">
        <v>487</v>
      </c>
      <c r="D160" s="129">
        <v>446</v>
      </c>
      <c r="E160" s="46">
        <v>44</v>
      </c>
      <c r="F160" s="129">
        <v>1019</v>
      </c>
      <c r="G160" s="129">
        <v>504</v>
      </c>
      <c r="H160" s="129">
        <v>515</v>
      </c>
      <c r="J160" s="44" t="s">
        <v>254</v>
      </c>
      <c r="K160" s="129">
        <v>3541</v>
      </c>
      <c r="L160" s="129">
        <v>1598</v>
      </c>
      <c r="M160" s="129">
        <v>1943</v>
      </c>
      <c r="N160" s="46">
        <v>95</v>
      </c>
      <c r="O160" s="129">
        <v>48</v>
      </c>
      <c r="P160" s="129">
        <v>16</v>
      </c>
      <c r="Q160" s="129">
        <v>32</v>
      </c>
    </row>
    <row r="161" spans="1:17" ht="16.5" customHeight="1" x14ac:dyDescent="0.15">
      <c r="A161" s="44">
        <v>19</v>
      </c>
      <c r="B161" s="129">
        <v>826</v>
      </c>
      <c r="C161" s="129">
        <v>455</v>
      </c>
      <c r="D161" s="129">
        <v>371</v>
      </c>
      <c r="E161" s="45" t="s">
        <v>255</v>
      </c>
      <c r="F161" s="129">
        <v>5465</v>
      </c>
      <c r="G161" s="129">
        <v>2758</v>
      </c>
      <c r="H161" s="129">
        <v>2707</v>
      </c>
      <c r="J161" s="44">
        <v>70</v>
      </c>
      <c r="K161" s="129">
        <v>730</v>
      </c>
      <c r="L161" s="129">
        <v>334</v>
      </c>
      <c r="M161" s="129">
        <v>396</v>
      </c>
      <c r="N161" s="46">
        <v>96</v>
      </c>
      <c r="O161" s="129">
        <v>24</v>
      </c>
      <c r="P161" s="129">
        <v>4</v>
      </c>
      <c r="Q161" s="129">
        <v>20</v>
      </c>
    </row>
    <row r="162" spans="1:17" ht="16.5" customHeight="1" x14ac:dyDescent="0.15">
      <c r="A162" s="43" t="s">
        <v>256</v>
      </c>
      <c r="B162" s="129">
        <v>4862</v>
      </c>
      <c r="C162" s="129">
        <v>2557</v>
      </c>
      <c r="D162" s="129">
        <v>2305</v>
      </c>
      <c r="E162" s="46">
        <v>45</v>
      </c>
      <c r="F162" s="129">
        <v>1061</v>
      </c>
      <c r="G162" s="129">
        <v>550</v>
      </c>
      <c r="H162" s="129">
        <v>511</v>
      </c>
      <c r="J162" s="44">
        <v>71</v>
      </c>
      <c r="K162" s="129">
        <v>719</v>
      </c>
      <c r="L162" s="129">
        <v>311</v>
      </c>
      <c r="M162" s="129">
        <v>408</v>
      </c>
      <c r="N162" s="46">
        <v>97</v>
      </c>
      <c r="O162" s="129">
        <v>30</v>
      </c>
      <c r="P162" s="129">
        <v>4</v>
      </c>
      <c r="Q162" s="129">
        <v>26</v>
      </c>
    </row>
    <row r="163" spans="1:17" ht="16.5" customHeight="1" x14ac:dyDescent="0.15">
      <c r="A163" s="44">
        <v>20</v>
      </c>
      <c r="B163" s="129">
        <v>829</v>
      </c>
      <c r="C163" s="129">
        <v>452</v>
      </c>
      <c r="D163" s="129">
        <v>377</v>
      </c>
      <c r="E163" s="46">
        <v>46</v>
      </c>
      <c r="F163" s="129">
        <v>1089</v>
      </c>
      <c r="G163" s="129">
        <v>531</v>
      </c>
      <c r="H163" s="129">
        <v>558</v>
      </c>
      <c r="J163" s="44">
        <v>72</v>
      </c>
      <c r="K163" s="129">
        <v>697</v>
      </c>
      <c r="L163" s="129">
        <v>322</v>
      </c>
      <c r="M163" s="129">
        <v>375</v>
      </c>
      <c r="N163" s="46">
        <v>98</v>
      </c>
      <c r="O163" s="129">
        <v>16</v>
      </c>
      <c r="P163" s="129">
        <v>3</v>
      </c>
      <c r="Q163" s="129">
        <v>13</v>
      </c>
    </row>
    <row r="164" spans="1:17" ht="16.5" customHeight="1" x14ac:dyDescent="0.15">
      <c r="A164" s="44">
        <v>21</v>
      </c>
      <c r="B164" s="129">
        <v>901</v>
      </c>
      <c r="C164" s="129">
        <v>476</v>
      </c>
      <c r="D164" s="129">
        <v>425</v>
      </c>
      <c r="E164" s="46">
        <v>47</v>
      </c>
      <c r="F164" s="129">
        <v>1038</v>
      </c>
      <c r="G164" s="129">
        <v>517</v>
      </c>
      <c r="H164" s="129">
        <v>521</v>
      </c>
      <c r="J164" s="44">
        <v>73</v>
      </c>
      <c r="K164" s="129">
        <v>677</v>
      </c>
      <c r="L164" s="129">
        <v>317</v>
      </c>
      <c r="M164" s="129">
        <v>360</v>
      </c>
      <c r="N164" s="46">
        <v>99</v>
      </c>
      <c r="O164" s="129">
        <v>12</v>
      </c>
      <c r="P164" s="129">
        <v>2</v>
      </c>
      <c r="Q164" s="129">
        <v>10</v>
      </c>
    </row>
    <row r="165" spans="1:17" ht="16.5" customHeight="1" x14ac:dyDescent="0.15">
      <c r="A165" s="44">
        <v>22</v>
      </c>
      <c r="B165" s="129">
        <v>979</v>
      </c>
      <c r="C165" s="129">
        <v>507</v>
      </c>
      <c r="D165" s="129">
        <v>472</v>
      </c>
      <c r="E165" s="46">
        <v>48</v>
      </c>
      <c r="F165" s="129">
        <v>1125</v>
      </c>
      <c r="G165" s="129">
        <v>575</v>
      </c>
      <c r="H165" s="129">
        <v>550</v>
      </c>
      <c r="J165" s="44">
        <v>74</v>
      </c>
      <c r="K165" s="129">
        <v>718</v>
      </c>
      <c r="L165" s="129">
        <v>314</v>
      </c>
      <c r="M165" s="129">
        <v>404</v>
      </c>
      <c r="N165" s="46" t="s">
        <v>257</v>
      </c>
      <c r="O165" s="129">
        <v>11</v>
      </c>
      <c r="P165" s="129">
        <v>2</v>
      </c>
      <c r="Q165" s="129">
        <v>9</v>
      </c>
    </row>
    <row r="166" spans="1:17" ht="16.5" customHeight="1" x14ac:dyDescent="0.15">
      <c r="A166" s="44">
        <v>23</v>
      </c>
      <c r="B166" s="129">
        <v>1038</v>
      </c>
      <c r="C166" s="129">
        <v>539</v>
      </c>
      <c r="D166" s="129">
        <v>499</v>
      </c>
      <c r="E166" s="46">
        <v>49</v>
      </c>
      <c r="F166" s="129">
        <v>1152</v>
      </c>
      <c r="G166" s="129">
        <v>585</v>
      </c>
      <c r="H166" s="129">
        <v>567</v>
      </c>
      <c r="J166" s="44" t="s">
        <v>258</v>
      </c>
      <c r="K166" s="129">
        <v>3029</v>
      </c>
      <c r="L166" s="129">
        <v>1384</v>
      </c>
      <c r="M166" s="129">
        <v>1645</v>
      </c>
      <c r="N166" s="46" t="s">
        <v>259</v>
      </c>
      <c r="O166" s="129">
        <v>6</v>
      </c>
      <c r="P166" s="129">
        <v>3</v>
      </c>
      <c r="Q166" s="129">
        <v>3</v>
      </c>
    </row>
    <row r="167" spans="1:17" ht="16.5" customHeight="1" x14ac:dyDescent="0.15">
      <c r="A167" s="44">
        <v>24</v>
      </c>
      <c r="B167" s="129">
        <v>1115</v>
      </c>
      <c r="C167" s="129">
        <v>583</v>
      </c>
      <c r="D167" s="129">
        <v>532</v>
      </c>
      <c r="E167" s="45" t="s">
        <v>260</v>
      </c>
      <c r="F167" s="129">
        <v>5996</v>
      </c>
      <c r="G167" s="129">
        <v>3151</v>
      </c>
      <c r="H167" s="129">
        <v>2845</v>
      </c>
      <c r="J167" s="44">
        <v>75</v>
      </c>
      <c r="K167" s="129">
        <v>603</v>
      </c>
      <c r="L167" s="129">
        <v>288</v>
      </c>
      <c r="M167" s="129">
        <v>315</v>
      </c>
      <c r="N167" s="130"/>
      <c r="O167" s="132"/>
      <c r="P167" s="132"/>
      <c r="Q167" s="132"/>
    </row>
    <row r="168" spans="1:17" ht="16.5" customHeight="1" x14ac:dyDescent="0.15">
      <c r="A168" s="162" t="s">
        <v>437</v>
      </c>
      <c r="B168" s="163"/>
    </row>
    <row r="169" spans="1:17" ht="16.5" customHeight="1" x14ac:dyDescent="0.15">
      <c r="A169" s="117"/>
      <c r="B169" s="117"/>
    </row>
    <row r="170" spans="1:17" ht="16.5" customHeight="1" x14ac:dyDescent="0.15">
      <c r="A170" s="117"/>
      <c r="B170" s="117"/>
    </row>
    <row r="171" spans="1:17" ht="16.5" customHeight="1" x14ac:dyDescent="0.15">
      <c r="A171" s="117"/>
      <c r="B171" s="117"/>
    </row>
    <row r="172" spans="1:17" ht="16.5" customHeight="1" x14ac:dyDescent="0.15">
      <c r="A172" s="117"/>
      <c r="B172" s="117"/>
    </row>
    <row r="173" spans="1:17" ht="16.5" customHeight="1" x14ac:dyDescent="0.15">
      <c r="A173" s="117"/>
      <c r="B173" s="117"/>
    </row>
    <row r="174" spans="1:17" ht="16.5" customHeight="1" x14ac:dyDescent="0.15">
      <c r="A174" s="117"/>
      <c r="B174" s="117"/>
    </row>
    <row r="175" spans="1:17" ht="16.5" customHeight="1" x14ac:dyDescent="0.15">
      <c r="A175" s="117"/>
      <c r="B175" s="117"/>
    </row>
  </sheetData>
  <mergeCells count="40">
    <mergeCell ref="A1:D1"/>
    <mergeCell ref="A3:A4"/>
    <mergeCell ref="B3:D3"/>
    <mergeCell ref="E3:E4"/>
    <mergeCell ref="F47:H47"/>
    <mergeCell ref="K91:M91"/>
    <mergeCell ref="N91:N92"/>
    <mergeCell ref="O91:Q91"/>
    <mergeCell ref="F3:H3"/>
    <mergeCell ref="A36:B36"/>
    <mergeCell ref="A80:B80"/>
    <mergeCell ref="N3:N4"/>
    <mergeCell ref="O3:Q3"/>
    <mergeCell ref="J47:J48"/>
    <mergeCell ref="J3:J4"/>
    <mergeCell ref="K3:M3"/>
    <mergeCell ref="K47:M47"/>
    <mergeCell ref="N47:N48"/>
    <mergeCell ref="O47:Q47"/>
    <mergeCell ref="A124:B124"/>
    <mergeCell ref="A45:D45"/>
    <mergeCell ref="A47:A48"/>
    <mergeCell ref="B47:D47"/>
    <mergeCell ref="E47:E48"/>
    <mergeCell ref="K135:M135"/>
    <mergeCell ref="N135:N136"/>
    <mergeCell ref="O135:Q135"/>
    <mergeCell ref="A168:B168"/>
    <mergeCell ref="A89:D89"/>
    <mergeCell ref="A91:A92"/>
    <mergeCell ref="B91:D91"/>
    <mergeCell ref="E91:E92"/>
    <mergeCell ref="F91:H91"/>
    <mergeCell ref="J91:J92"/>
    <mergeCell ref="A133:D133"/>
    <mergeCell ref="A135:A136"/>
    <mergeCell ref="B135:D135"/>
    <mergeCell ref="E135:E136"/>
    <mergeCell ref="F135:H135"/>
    <mergeCell ref="J135:J136"/>
  </mergeCells>
  <phoneticPr fontId="3"/>
  <pageMargins left="0.70866141732283472" right="0.70866141732283472" top="0.74803149606299213" bottom="0.74803149606299213" header="0.31496062992125984" footer="0.31496062992125984"/>
  <pageSetup paperSize="9" scale="74" orientation="landscape" horizontalDpi="300" verticalDpi="300" r:id="rId1"/>
  <headerFooter scaleWithDoc="0" alignWithMargins="0">
    <oddFooter>&amp;C&amp;A</oddFooter>
  </headerFooter>
  <rowBreaks count="2" manualBreakCount="2">
    <brk id="88" max="16383" man="1"/>
    <brk id="44" max="1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5010-5654-42E7-AA24-E919ACDF4A0A}">
  <dimension ref="A1:U82"/>
  <sheetViews>
    <sheetView view="pageBreakPreview" zoomScaleNormal="100" zoomScaleSheetLayoutView="100" workbookViewId="0">
      <selection sqref="A1:C1"/>
    </sheetView>
  </sheetViews>
  <sheetFormatPr defaultRowHeight="13.5" x14ac:dyDescent="0.15"/>
  <cols>
    <col min="1" max="1" width="20.375" customWidth="1"/>
    <col min="2" max="19" width="7.75" customWidth="1"/>
  </cols>
  <sheetData>
    <row r="1" spans="1:21" ht="17.25" customHeight="1" x14ac:dyDescent="0.15">
      <c r="A1" s="160" t="s">
        <v>500</v>
      </c>
      <c r="B1" s="160"/>
      <c r="C1" s="160"/>
    </row>
    <row r="2" spans="1:21" ht="14.25" x14ac:dyDescent="0.15">
      <c r="P2" s="134"/>
      <c r="Q2" s="134"/>
      <c r="R2" s="134"/>
      <c r="S2" s="134" t="s">
        <v>475</v>
      </c>
    </row>
    <row r="3" spans="1:21" x14ac:dyDescent="0.15">
      <c r="A3" s="137" t="s">
        <v>261</v>
      </c>
      <c r="B3" s="141" t="s">
        <v>4</v>
      </c>
      <c r="C3" s="142"/>
      <c r="D3" s="143"/>
      <c r="E3" s="141" t="s">
        <v>252</v>
      </c>
      <c r="F3" s="142"/>
      <c r="G3" s="143"/>
      <c r="H3" s="141" t="s">
        <v>256</v>
      </c>
      <c r="I3" s="142"/>
      <c r="J3" s="143"/>
      <c r="K3" s="141" t="s">
        <v>239</v>
      </c>
      <c r="L3" s="142"/>
      <c r="M3" s="143"/>
      <c r="N3" s="141" t="s">
        <v>243</v>
      </c>
      <c r="O3" s="142"/>
      <c r="P3" s="143"/>
      <c r="Q3" s="141" t="s">
        <v>247</v>
      </c>
      <c r="R3" s="142"/>
      <c r="S3" s="143"/>
    </row>
    <row r="4" spans="1:21" x14ac:dyDescent="0.15">
      <c r="A4" s="138"/>
      <c r="B4" s="1" t="s">
        <v>4</v>
      </c>
      <c r="C4" s="1" t="s">
        <v>5</v>
      </c>
      <c r="D4" s="1" t="s">
        <v>6</v>
      </c>
      <c r="E4" s="1" t="s">
        <v>4</v>
      </c>
      <c r="F4" s="1" t="s">
        <v>5</v>
      </c>
      <c r="G4" s="1" t="s">
        <v>6</v>
      </c>
      <c r="H4" s="1" t="s">
        <v>4</v>
      </c>
      <c r="I4" s="1" t="s">
        <v>5</v>
      </c>
      <c r="J4" s="1" t="s">
        <v>6</v>
      </c>
      <c r="K4" s="1" t="s">
        <v>4</v>
      </c>
      <c r="L4" s="1" t="s">
        <v>5</v>
      </c>
      <c r="M4" s="1" t="s">
        <v>6</v>
      </c>
      <c r="N4" s="1" t="s">
        <v>4</v>
      </c>
      <c r="O4" s="1" t="s">
        <v>5</v>
      </c>
      <c r="P4" s="1" t="s">
        <v>6</v>
      </c>
      <c r="Q4" s="1" t="s">
        <v>4</v>
      </c>
      <c r="R4" s="1" t="s">
        <v>5</v>
      </c>
      <c r="S4" s="1" t="s">
        <v>6</v>
      </c>
    </row>
    <row r="5" spans="1:21" ht="16.5" customHeight="1" x14ac:dyDescent="0.15">
      <c r="A5" s="2" t="s">
        <v>4</v>
      </c>
      <c r="B5" s="48">
        <v>45467</v>
      </c>
      <c r="C5" s="48">
        <v>26546</v>
      </c>
      <c r="D5" s="48">
        <v>18921</v>
      </c>
      <c r="E5" s="48">
        <v>840</v>
      </c>
      <c r="F5" s="48">
        <v>443</v>
      </c>
      <c r="G5" s="48">
        <v>397</v>
      </c>
      <c r="H5" s="48">
        <v>3692</v>
      </c>
      <c r="I5" s="48">
        <v>1957</v>
      </c>
      <c r="J5" s="48">
        <v>1735</v>
      </c>
      <c r="K5" s="48">
        <v>4987</v>
      </c>
      <c r="L5" s="48">
        <v>2905</v>
      </c>
      <c r="M5" s="48">
        <v>2082</v>
      </c>
      <c r="N5" s="48">
        <v>5389</v>
      </c>
      <c r="O5" s="48">
        <v>3414</v>
      </c>
      <c r="P5" s="48">
        <v>1975</v>
      </c>
      <c r="Q5" s="48">
        <v>4494</v>
      </c>
      <c r="R5" s="48">
        <v>2824</v>
      </c>
      <c r="S5" s="48">
        <v>1670</v>
      </c>
    </row>
    <row r="6" spans="1:21" ht="16.5" customHeight="1" x14ac:dyDescent="0.15">
      <c r="A6" s="49" t="s">
        <v>262</v>
      </c>
      <c r="B6" s="48">
        <f>SUM(B7:B9)</f>
        <v>3027</v>
      </c>
      <c r="C6" s="48">
        <f t="shared" ref="C6:S6" si="0">SUM(C7:C9)</f>
        <v>1674</v>
      </c>
      <c r="D6" s="48">
        <f t="shared" si="0"/>
        <v>1353</v>
      </c>
      <c r="E6" s="48">
        <f>SUM(E7:E9)</f>
        <v>6</v>
      </c>
      <c r="F6" s="48">
        <f t="shared" si="0"/>
        <v>5</v>
      </c>
      <c r="G6" s="48">
        <f t="shared" si="0"/>
        <v>1</v>
      </c>
      <c r="H6" s="48">
        <f>SUM(I6:J6)</f>
        <v>31</v>
      </c>
      <c r="I6" s="48">
        <f t="shared" si="0"/>
        <v>24</v>
      </c>
      <c r="J6" s="48">
        <f t="shared" si="0"/>
        <v>7</v>
      </c>
      <c r="K6" s="48">
        <f t="shared" si="0"/>
        <v>60</v>
      </c>
      <c r="L6" s="48">
        <f t="shared" si="0"/>
        <v>50</v>
      </c>
      <c r="M6" s="48">
        <f t="shared" si="0"/>
        <v>10</v>
      </c>
      <c r="N6" s="48">
        <f>SUM(O6:P6)</f>
        <v>87</v>
      </c>
      <c r="O6" s="48">
        <f t="shared" si="0"/>
        <v>68</v>
      </c>
      <c r="P6" s="48">
        <f t="shared" si="0"/>
        <v>19</v>
      </c>
      <c r="Q6" s="48">
        <f t="shared" si="0"/>
        <v>73</v>
      </c>
      <c r="R6" s="48">
        <f t="shared" si="0"/>
        <v>44</v>
      </c>
      <c r="S6" s="48">
        <f t="shared" si="0"/>
        <v>29</v>
      </c>
    </row>
    <row r="7" spans="1:21" ht="16.5" customHeight="1" x14ac:dyDescent="0.15">
      <c r="A7" s="50" t="s">
        <v>263</v>
      </c>
      <c r="B7" s="51">
        <v>3004</v>
      </c>
      <c r="C7" s="51">
        <v>1652</v>
      </c>
      <c r="D7" s="51">
        <v>1352</v>
      </c>
      <c r="E7" s="51">
        <f>SUM(F7:G7)</f>
        <v>6</v>
      </c>
      <c r="F7" s="51">
        <v>5</v>
      </c>
      <c r="G7" s="51">
        <v>1</v>
      </c>
      <c r="H7" s="48">
        <f>SUM(I7:J7)</f>
        <v>27</v>
      </c>
      <c r="I7" s="51">
        <v>20</v>
      </c>
      <c r="J7" s="51">
        <v>7</v>
      </c>
      <c r="K7" s="51">
        <f>SUM(L7:M7)</f>
        <v>55</v>
      </c>
      <c r="L7" s="51">
        <v>45</v>
      </c>
      <c r="M7" s="51">
        <v>10</v>
      </c>
      <c r="N7" s="48">
        <f>SUM(O7:P7)</f>
        <v>85</v>
      </c>
      <c r="O7" s="51">
        <v>66</v>
      </c>
      <c r="P7" s="51">
        <v>19</v>
      </c>
      <c r="Q7" s="51">
        <f>SUM(R7:S7)</f>
        <v>73</v>
      </c>
      <c r="R7" s="51">
        <v>44</v>
      </c>
      <c r="S7" s="51">
        <v>29</v>
      </c>
    </row>
    <row r="8" spans="1:21" ht="16.5" customHeight="1" x14ac:dyDescent="0.15">
      <c r="A8" s="50" t="s">
        <v>264</v>
      </c>
      <c r="B8" s="51">
        <v>2</v>
      </c>
      <c r="C8" s="51">
        <v>2</v>
      </c>
      <c r="D8" s="52">
        <v>0</v>
      </c>
      <c r="E8" s="51">
        <f>SUM(F8:G8)</f>
        <v>0</v>
      </c>
      <c r="F8" s="53">
        <v>0</v>
      </c>
      <c r="G8" s="52">
        <v>0</v>
      </c>
      <c r="H8" s="48">
        <f>SUM(I8:J8)</f>
        <v>0</v>
      </c>
      <c r="I8" s="52">
        <v>0</v>
      </c>
      <c r="J8" s="52">
        <v>0</v>
      </c>
      <c r="K8" s="51">
        <f>SUM(L8:M8)</f>
        <v>0</v>
      </c>
      <c r="L8" s="52">
        <v>0</v>
      </c>
      <c r="M8" s="52">
        <v>0</v>
      </c>
      <c r="N8" s="48">
        <f>SUM(O8:P8)</f>
        <v>1</v>
      </c>
      <c r="O8" s="51">
        <v>1</v>
      </c>
      <c r="P8" s="52">
        <v>0</v>
      </c>
      <c r="Q8" s="51">
        <f>SUM(R8:S8)</f>
        <v>0</v>
      </c>
      <c r="R8" s="52">
        <v>0</v>
      </c>
      <c r="S8" s="52">
        <v>0</v>
      </c>
      <c r="T8" s="54"/>
      <c r="U8" s="54"/>
    </row>
    <row r="9" spans="1:21" ht="16.5" customHeight="1" x14ac:dyDescent="0.15">
      <c r="A9" s="50" t="s">
        <v>265</v>
      </c>
      <c r="B9" s="51">
        <v>21</v>
      </c>
      <c r="C9" s="51">
        <v>20</v>
      </c>
      <c r="D9" s="51">
        <v>1</v>
      </c>
      <c r="E9" s="51">
        <f>SUM(F9:G9)</f>
        <v>0</v>
      </c>
      <c r="F9" s="55">
        <v>0</v>
      </c>
      <c r="G9" s="52">
        <v>0</v>
      </c>
      <c r="H9" s="48">
        <f>SUM(I9:J9)</f>
        <v>4</v>
      </c>
      <c r="I9" s="51">
        <v>4</v>
      </c>
      <c r="J9" s="52">
        <v>0</v>
      </c>
      <c r="K9" s="51">
        <f>SUM(L9:M9)</f>
        <v>5</v>
      </c>
      <c r="L9" s="51">
        <v>5</v>
      </c>
      <c r="M9" s="52">
        <v>0</v>
      </c>
      <c r="N9" s="48">
        <f>SUM(O9:P9)</f>
        <v>1</v>
      </c>
      <c r="O9" s="51">
        <v>1</v>
      </c>
      <c r="P9" s="52">
        <v>0</v>
      </c>
      <c r="Q9" s="51">
        <f>SUM(R9:S9)</f>
        <v>0</v>
      </c>
      <c r="R9" s="52">
        <v>0</v>
      </c>
      <c r="S9" s="52">
        <v>0</v>
      </c>
    </row>
    <row r="10" spans="1:21" ht="16.5" customHeight="1" x14ac:dyDescent="0.15">
      <c r="A10" s="49" t="s">
        <v>266</v>
      </c>
      <c r="B10" s="48">
        <f>SUM(B11:B13)</f>
        <v>18961</v>
      </c>
      <c r="C10" s="48">
        <f t="shared" ref="C10:S10" si="1">SUM(C11:C13)</f>
        <v>13415</v>
      </c>
      <c r="D10" s="48">
        <f t="shared" si="1"/>
        <v>5546</v>
      </c>
      <c r="E10" s="48">
        <f t="shared" si="1"/>
        <v>374</v>
      </c>
      <c r="F10" s="48">
        <f t="shared" si="1"/>
        <v>243</v>
      </c>
      <c r="G10" s="48">
        <f t="shared" si="1"/>
        <v>131</v>
      </c>
      <c r="H10" s="48">
        <f t="shared" si="1"/>
        <v>1558</v>
      </c>
      <c r="I10" s="48">
        <f t="shared" si="1"/>
        <v>1059</v>
      </c>
      <c r="J10" s="48">
        <f t="shared" si="1"/>
        <v>499</v>
      </c>
      <c r="K10" s="48">
        <f t="shared" si="1"/>
        <v>2227</v>
      </c>
      <c r="L10" s="48">
        <f t="shared" si="1"/>
        <v>1615</v>
      </c>
      <c r="M10" s="48">
        <f t="shared" si="1"/>
        <v>612</v>
      </c>
      <c r="N10" s="48">
        <f t="shared" si="1"/>
        <v>2536</v>
      </c>
      <c r="O10" s="48">
        <f t="shared" si="1"/>
        <v>1916</v>
      </c>
      <c r="P10" s="48">
        <f t="shared" si="1"/>
        <v>620</v>
      </c>
      <c r="Q10" s="48">
        <f t="shared" si="1"/>
        <v>2058</v>
      </c>
      <c r="R10" s="48">
        <f>SUM(R11:R13)</f>
        <v>1565</v>
      </c>
      <c r="S10" s="48">
        <f t="shared" si="1"/>
        <v>493</v>
      </c>
    </row>
    <row r="11" spans="1:21" ht="16.5" customHeight="1" x14ac:dyDescent="0.15">
      <c r="A11" s="2" t="s">
        <v>267</v>
      </c>
      <c r="B11" s="51">
        <v>6</v>
      </c>
      <c r="C11" s="51">
        <v>5</v>
      </c>
      <c r="D11" s="51">
        <v>1</v>
      </c>
      <c r="E11" s="52">
        <f>SUM(F11:G11)</f>
        <v>0</v>
      </c>
      <c r="F11" s="55">
        <v>0</v>
      </c>
      <c r="G11" s="52">
        <v>0</v>
      </c>
      <c r="H11" s="52">
        <f>SUM(I11:J11)</f>
        <v>0</v>
      </c>
      <c r="I11" s="52">
        <v>0</v>
      </c>
      <c r="J11" s="52">
        <v>0</v>
      </c>
      <c r="K11" s="51">
        <f>SUM(L11:M11)</f>
        <v>1</v>
      </c>
      <c r="L11" s="52">
        <v>0</v>
      </c>
      <c r="M11" s="51">
        <v>1</v>
      </c>
      <c r="N11" s="51">
        <f>SUM(O11:P11)</f>
        <v>1</v>
      </c>
      <c r="O11" s="51">
        <v>1</v>
      </c>
      <c r="P11" s="52">
        <v>0</v>
      </c>
      <c r="Q11" s="52">
        <f>SUM(R11:S11)</f>
        <v>0</v>
      </c>
      <c r="R11" s="52">
        <v>0</v>
      </c>
      <c r="S11" s="52">
        <v>0</v>
      </c>
    </row>
    <row r="12" spans="1:21" ht="16.5" customHeight="1" x14ac:dyDescent="0.15">
      <c r="A12" s="2" t="s">
        <v>268</v>
      </c>
      <c r="B12" s="56">
        <v>3041</v>
      </c>
      <c r="C12" s="56">
        <v>2571</v>
      </c>
      <c r="D12" s="56">
        <v>470</v>
      </c>
      <c r="E12" s="52">
        <f>SUM(F12:G12)</f>
        <v>26</v>
      </c>
      <c r="F12" s="55">
        <v>25</v>
      </c>
      <c r="G12" s="56">
        <v>1</v>
      </c>
      <c r="H12" s="52">
        <f>SUM(I12:J12)</f>
        <v>177</v>
      </c>
      <c r="I12" s="56">
        <v>151</v>
      </c>
      <c r="J12" s="56">
        <v>26</v>
      </c>
      <c r="K12" s="51">
        <f>SUM(L12:M12)</f>
        <v>299</v>
      </c>
      <c r="L12" s="56">
        <v>263</v>
      </c>
      <c r="M12" s="56">
        <v>36</v>
      </c>
      <c r="N12" s="51">
        <f>SUM(O12:P12)</f>
        <v>357</v>
      </c>
      <c r="O12" s="56">
        <v>319</v>
      </c>
      <c r="P12" s="56">
        <v>38</v>
      </c>
      <c r="Q12" s="52">
        <f>SUM(R12:S12)</f>
        <v>263</v>
      </c>
      <c r="R12" s="56">
        <v>234</v>
      </c>
      <c r="S12" s="56">
        <v>29</v>
      </c>
    </row>
    <row r="13" spans="1:21" ht="16.5" customHeight="1" x14ac:dyDescent="0.15">
      <c r="A13" s="2" t="s">
        <v>269</v>
      </c>
      <c r="B13" s="57">
        <v>15914</v>
      </c>
      <c r="C13" s="57">
        <v>10839</v>
      </c>
      <c r="D13" s="57">
        <v>5075</v>
      </c>
      <c r="E13" s="52">
        <f>SUM(F13:G13)</f>
        <v>348</v>
      </c>
      <c r="F13" s="57">
        <v>218</v>
      </c>
      <c r="G13" s="57">
        <v>130</v>
      </c>
      <c r="H13" s="52">
        <f>SUM(I13:J13)</f>
        <v>1381</v>
      </c>
      <c r="I13" s="57">
        <v>908</v>
      </c>
      <c r="J13" s="57">
        <v>473</v>
      </c>
      <c r="K13" s="51">
        <f>SUM(L13:M13)</f>
        <v>1927</v>
      </c>
      <c r="L13" s="57">
        <v>1352</v>
      </c>
      <c r="M13" s="57">
        <v>575</v>
      </c>
      <c r="N13" s="51">
        <f>SUM(O13:P13)</f>
        <v>2178</v>
      </c>
      <c r="O13" s="57">
        <v>1596</v>
      </c>
      <c r="P13" s="57">
        <v>582</v>
      </c>
      <c r="Q13" s="52">
        <f>SUM(R13:S13)</f>
        <v>1795</v>
      </c>
      <c r="R13" s="57">
        <v>1331</v>
      </c>
      <c r="S13" s="57">
        <v>464</v>
      </c>
    </row>
    <row r="14" spans="1:21" ht="16.5" customHeight="1" x14ac:dyDescent="0.15">
      <c r="A14" s="49" t="s">
        <v>270</v>
      </c>
      <c r="B14" s="48">
        <f>SUM(B15:B26)</f>
        <v>23288</v>
      </c>
      <c r="C14" s="48">
        <f t="shared" ref="C14:S14" si="2">SUM(C15:C26)</f>
        <v>11348</v>
      </c>
      <c r="D14" s="48">
        <f t="shared" si="2"/>
        <v>11940</v>
      </c>
      <c r="E14" s="48">
        <f t="shared" si="2"/>
        <v>452</v>
      </c>
      <c r="F14" s="48">
        <f t="shared" si="2"/>
        <v>189</v>
      </c>
      <c r="G14" s="48">
        <f t="shared" si="2"/>
        <v>263</v>
      </c>
      <c r="H14" s="48">
        <f t="shared" si="2"/>
        <v>4115</v>
      </c>
      <c r="I14" s="48">
        <f t="shared" si="2"/>
        <v>859</v>
      </c>
      <c r="J14" s="48">
        <f t="shared" si="2"/>
        <v>1211</v>
      </c>
      <c r="K14" s="48">
        <f t="shared" si="2"/>
        <v>2675</v>
      </c>
      <c r="L14" s="48">
        <f t="shared" si="2"/>
        <v>1224</v>
      </c>
      <c r="M14" s="48">
        <f t="shared" si="2"/>
        <v>1451</v>
      </c>
      <c r="N14" s="48">
        <f t="shared" si="2"/>
        <v>2743</v>
      </c>
      <c r="O14" s="48">
        <f t="shared" si="2"/>
        <v>1421</v>
      </c>
      <c r="P14" s="48">
        <f t="shared" si="2"/>
        <v>1322</v>
      </c>
      <c r="Q14" s="48">
        <f t="shared" si="2"/>
        <v>2345</v>
      </c>
      <c r="R14" s="48">
        <f t="shared" si="2"/>
        <v>1202</v>
      </c>
      <c r="S14" s="48">
        <f t="shared" si="2"/>
        <v>1143</v>
      </c>
    </row>
    <row r="15" spans="1:21" ht="16.5" customHeight="1" x14ac:dyDescent="0.15">
      <c r="A15" s="58" t="s">
        <v>271</v>
      </c>
      <c r="B15" s="57">
        <v>91</v>
      </c>
      <c r="C15" s="57">
        <v>77</v>
      </c>
      <c r="D15" s="57">
        <v>14</v>
      </c>
      <c r="E15" s="59">
        <f>SUM(F15:G15)</f>
        <v>0</v>
      </c>
      <c r="F15" s="59">
        <v>0</v>
      </c>
      <c r="G15" s="59">
        <v>0</v>
      </c>
      <c r="H15" s="57">
        <f>SUM(I14:J14)</f>
        <v>2070</v>
      </c>
      <c r="I15" s="57">
        <v>2</v>
      </c>
      <c r="J15" s="59">
        <v>0</v>
      </c>
      <c r="K15" s="57">
        <f>SUM(L15:M15)</f>
        <v>5</v>
      </c>
      <c r="L15" s="57">
        <v>4</v>
      </c>
      <c r="M15" s="57">
        <v>1</v>
      </c>
      <c r="N15" s="57">
        <f>SUM(O15:P15)</f>
        <v>16</v>
      </c>
      <c r="O15" s="57">
        <v>14</v>
      </c>
      <c r="P15" s="57">
        <v>2</v>
      </c>
      <c r="Q15" s="57">
        <f>SUM(R15:S15)</f>
        <v>13</v>
      </c>
      <c r="R15" s="57">
        <v>12</v>
      </c>
      <c r="S15" s="57">
        <v>1</v>
      </c>
    </row>
    <row r="16" spans="1:21" ht="16.5" customHeight="1" x14ac:dyDescent="0.15">
      <c r="A16" s="2" t="s">
        <v>272</v>
      </c>
      <c r="B16" s="56">
        <v>267</v>
      </c>
      <c r="C16" s="56">
        <v>192</v>
      </c>
      <c r="D16" s="56">
        <v>75</v>
      </c>
      <c r="E16" s="59">
        <f t="shared" ref="E16:E27" si="3">SUM(F16:G16)</f>
        <v>1</v>
      </c>
      <c r="F16" s="60">
        <v>0</v>
      </c>
      <c r="G16" s="56">
        <v>1</v>
      </c>
      <c r="H16" s="57">
        <f t="shared" ref="H16:H27" si="4">SUM(I15:J15)</f>
        <v>2</v>
      </c>
      <c r="I16" s="56">
        <v>16</v>
      </c>
      <c r="J16" s="56">
        <v>10</v>
      </c>
      <c r="K16" s="57">
        <f t="shared" ref="K16:K27" si="5">SUM(L16:M16)</f>
        <v>60</v>
      </c>
      <c r="L16" s="56">
        <v>34</v>
      </c>
      <c r="M16" s="56">
        <v>26</v>
      </c>
      <c r="N16" s="57">
        <f t="shared" ref="N16:N27" si="6">SUM(O16:P16)</f>
        <v>42</v>
      </c>
      <c r="O16" s="56">
        <v>30</v>
      </c>
      <c r="P16" s="56">
        <v>12</v>
      </c>
      <c r="Q16" s="57">
        <f t="shared" ref="Q16:Q27" si="7">SUM(R16:S16)</f>
        <v>38</v>
      </c>
      <c r="R16" s="56">
        <v>26</v>
      </c>
      <c r="S16" s="56">
        <v>12</v>
      </c>
    </row>
    <row r="17" spans="1:19" ht="16.5" customHeight="1" x14ac:dyDescent="0.15">
      <c r="A17" s="58" t="s">
        <v>273</v>
      </c>
      <c r="B17" s="56">
        <v>2876</v>
      </c>
      <c r="C17" s="56">
        <v>2153</v>
      </c>
      <c r="D17" s="56">
        <v>723</v>
      </c>
      <c r="E17" s="59">
        <f t="shared" si="3"/>
        <v>33</v>
      </c>
      <c r="F17" s="56">
        <v>18</v>
      </c>
      <c r="G17" s="56">
        <v>15</v>
      </c>
      <c r="H17" s="57">
        <f t="shared" si="4"/>
        <v>26</v>
      </c>
      <c r="I17" s="56">
        <v>125</v>
      </c>
      <c r="J17" s="56">
        <v>60</v>
      </c>
      <c r="K17" s="57">
        <f t="shared" si="5"/>
        <v>264</v>
      </c>
      <c r="L17" s="56">
        <v>202</v>
      </c>
      <c r="M17" s="56">
        <v>62</v>
      </c>
      <c r="N17" s="57">
        <f t="shared" si="6"/>
        <v>345</v>
      </c>
      <c r="O17" s="56">
        <v>284</v>
      </c>
      <c r="P17" s="56">
        <v>61</v>
      </c>
      <c r="Q17" s="57">
        <f t="shared" si="7"/>
        <v>339</v>
      </c>
      <c r="R17" s="56">
        <v>265</v>
      </c>
      <c r="S17" s="56">
        <v>74</v>
      </c>
    </row>
    <row r="18" spans="1:19" ht="16.5" customHeight="1" x14ac:dyDescent="0.15">
      <c r="A18" s="2" t="s">
        <v>274</v>
      </c>
      <c r="B18" s="56">
        <v>6497</v>
      </c>
      <c r="C18" s="56">
        <v>2845</v>
      </c>
      <c r="D18" s="56">
        <v>3652</v>
      </c>
      <c r="E18" s="59">
        <f t="shared" si="3"/>
        <v>204</v>
      </c>
      <c r="F18" s="56">
        <v>88</v>
      </c>
      <c r="G18" s="56">
        <v>116</v>
      </c>
      <c r="H18" s="57">
        <f t="shared" si="4"/>
        <v>185</v>
      </c>
      <c r="I18" s="56">
        <v>287</v>
      </c>
      <c r="J18" s="56">
        <v>290</v>
      </c>
      <c r="K18" s="57">
        <f t="shared" si="5"/>
        <v>660</v>
      </c>
      <c r="L18" s="56">
        <v>317</v>
      </c>
      <c r="M18" s="56">
        <v>343</v>
      </c>
      <c r="N18" s="57">
        <f t="shared" si="6"/>
        <v>693</v>
      </c>
      <c r="O18" s="56">
        <v>347</v>
      </c>
      <c r="P18" s="56">
        <v>346</v>
      </c>
      <c r="Q18" s="57">
        <f t="shared" si="7"/>
        <v>550</v>
      </c>
      <c r="R18" s="56">
        <v>248</v>
      </c>
      <c r="S18" s="56">
        <v>302</v>
      </c>
    </row>
    <row r="19" spans="1:19" ht="16.5" customHeight="1" x14ac:dyDescent="0.15">
      <c r="A19" s="2" t="s">
        <v>275</v>
      </c>
      <c r="B19" s="51">
        <v>681</v>
      </c>
      <c r="C19" s="51">
        <v>275</v>
      </c>
      <c r="D19" s="51">
        <v>406</v>
      </c>
      <c r="E19" s="59">
        <f t="shared" si="3"/>
        <v>2</v>
      </c>
      <c r="F19" s="52">
        <v>0</v>
      </c>
      <c r="G19" s="51">
        <v>2</v>
      </c>
      <c r="H19" s="57">
        <f t="shared" si="4"/>
        <v>577</v>
      </c>
      <c r="I19" s="51">
        <v>9</v>
      </c>
      <c r="J19" s="51">
        <v>31</v>
      </c>
      <c r="K19" s="57">
        <f t="shared" si="5"/>
        <v>80</v>
      </c>
      <c r="L19" s="51">
        <v>24</v>
      </c>
      <c r="M19" s="51">
        <v>56</v>
      </c>
      <c r="N19" s="57">
        <f t="shared" si="6"/>
        <v>86</v>
      </c>
      <c r="O19" s="51">
        <v>28</v>
      </c>
      <c r="P19" s="51">
        <v>58</v>
      </c>
      <c r="Q19" s="57">
        <f t="shared" si="7"/>
        <v>91</v>
      </c>
      <c r="R19" s="51">
        <v>38</v>
      </c>
      <c r="S19" s="51">
        <v>53</v>
      </c>
    </row>
    <row r="20" spans="1:19" ht="16.5" customHeight="1" x14ac:dyDescent="0.15">
      <c r="A20" s="2" t="s">
        <v>276</v>
      </c>
      <c r="B20" s="51">
        <v>254</v>
      </c>
      <c r="C20" s="51">
        <v>153</v>
      </c>
      <c r="D20" s="51">
        <v>101</v>
      </c>
      <c r="E20" s="59">
        <f t="shared" si="3"/>
        <v>1</v>
      </c>
      <c r="F20" s="52">
        <v>0</v>
      </c>
      <c r="G20" s="51">
        <v>1</v>
      </c>
      <c r="H20" s="57">
        <f t="shared" si="4"/>
        <v>40</v>
      </c>
      <c r="I20" s="51">
        <v>5</v>
      </c>
      <c r="J20" s="51">
        <v>3</v>
      </c>
      <c r="K20" s="57">
        <f t="shared" si="5"/>
        <v>18</v>
      </c>
      <c r="L20" s="51">
        <v>8</v>
      </c>
      <c r="M20" s="51">
        <v>10</v>
      </c>
      <c r="N20" s="57">
        <f t="shared" si="6"/>
        <v>11</v>
      </c>
      <c r="O20" s="51">
        <v>4</v>
      </c>
      <c r="P20" s="51">
        <v>7</v>
      </c>
      <c r="Q20" s="57">
        <f t="shared" si="7"/>
        <v>16</v>
      </c>
      <c r="R20" s="51">
        <v>8</v>
      </c>
      <c r="S20" s="51">
        <v>8</v>
      </c>
    </row>
    <row r="21" spans="1:19" ht="16.5" customHeight="1" x14ac:dyDescent="0.15">
      <c r="A21" s="2" t="s">
        <v>277</v>
      </c>
      <c r="B21" s="56">
        <v>1634</v>
      </c>
      <c r="C21" s="56">
        <v>591</v>
      </c>
      <c r="D21" s="56">
        <v>1043</v>
      </c>
      <c r="E21" s="59">
        <f t="shared" si="3"/>
        <v>79</v>
      </c>
      <c r="F21" s="56">
        <v>35</v>
      </c>
      <c r="G21" s="56">
        <v>44</v>
      </c>
      <c r="H21" s="57">
        <f t="shared" si="4"/>
        <v>8</v>
      </c>
      <c r="I21" s="56">
        <v>69</v>
      </c>
      <c r="J21" s="56">
        <v>123</v>
      </c>
      <c r="K21" s="57">
        <f t="shared" si="5"/>
        <v>166</v>
      </c>
      <c r="L21" s="56">
        <v>68</v>
      </c>
      <c r="M21" s="56">
        <v>98</v>
      </c>
      <c r="N21" s="57">
        <f t="shared" si="6"/>
        <v>169</v>
      </c>
      <c r="O21" s="56">
        <v>69</v>
      </c>
      <c r="P21" s="56">
        <v>100</v>
      </c>
      <c r="Q21" s="57">
        <f t="shared" si="7"/>
        <v>139</v>
      </c>
      <c r="R21" s="56">
        <v>53</v>
      </c>
      <c r="S21" s="56">
        <v>86</v>
      </c>
    </row>
    <row r="22" spans="1:19" ht="16.5" customHeight="1" x14ac:dyDescent="0.15">
      <c r="A22" s="2" t="s">
        <v>278</v>
      </c>
      <c r="B22" s="56">
        <v>2536</v>
      </c>
      <c r="C22" s="56">
        <v>490</v>
      </c>
      <c r="D22" s="56">
        <v>2046</v>
      </c>
      <c r="E22" s="59">
        <f t="shared" si="3"/>
        <v>31</v>
      </c>
      <c r="F22" s="56">
        <v>5</v>
      </c>
      <c r="G22" s="56">
        <v>26</v>
      </c>
      <c r="H22" s="57">
        <f t="shared" si="4"/>
        <v>192</v>
      </c>
      <c r="I22" s="56">
        <v>34</v>
      </c>
      <c r="J22" s="56">
        <v>292</v>
      </c>
      <c r="K22" s="57">
        <f t="shared" si="5"/>
        <v>397</v>
      </c>
      <c r="L22" s="56">
        <v>72</v>
      </c>
      <c r="M22" s="56">
        <v>325</v>
      </c>
      <c r="N22" s="57">
        <f t="shared" si="6"/>
        <v>311</v>
      </c>
      <c r="O22" s="56">
        <v>69</v>
      </c>
      <c r="P22" s="56">
        <v>242</v>
      </c>
      <c r="Q22" s="57">
        <f t="shared" si="7"/>
        <v>269</v>
      </c>
      <c r="R22" s="56">
        <v>48</v>
      </c>
      <c r="S22" s="56">
        <v>221</v>
      </c>
    </row>
    <row r="23" spans="1:19" ht="16.5" customHeight="1" x14ac:dyDescent="0.15">
      <c r="A23" s="2" t="s">
        <v>279</v>
      </c>
      <c r="B23" s="56">
        <v>1410</v>
      </c>
      <c r="C23" s="56">
        <v>553</v>
      </c>
      <c r="D23" s="56">
        <v>857</v>
      </c>
      <c r="E23" s="59">
        <f t="shared" si="3"/>
        <v>6</v>
      </c>
      <c r="F23" s="56">
        <v>2</v>
      </c>
      <c r="G23" s="56">
        <v>4</v>
      </c>
      <c r="H23" s="57">
        <f t="shared" si="4"/>
        <v>326</v>
      </c>
      <c r="I23" s="56">
        <v>23</v>
      </c>
      <c r="J23" s="56">
        <v>69</v>
      </c>
      <c r="K23" s="57">
        <f t="shared" si="5"/>
        <v>165</v>
      </c>
      <c r="L23" s="56">
        <v>42</v>
      </c>
      <c r="M23" s="56">
        <v>123</v>
      </c>
      <c r="N23" s="57">
        <f t="shared" si="6"/>
        <v>149</v>
      </c>
      <c r="O23" s="56">
        <v>45</v>
      </c>
      <c r="P23" s="56">
        <v>104</v>
      </c>
      <c r="Q23" s="57">
        <f t="shared" si="7"/>
        <v>137</v>
      </c>
      <c r="R23" s="56">
        <v>48</v>
      </c>
      <c r="S23" s="56">
        <v>89</v>
      </c>
    </row>
    <row r="24" spans="1:19" ht="16.5" customHeight="1" x14ac:dyDescent="0.15">
      <c r="A24" s="2" t="s">
        <v>280</v>
      </c>
      <c r="B24" s="56">
        <v>498</v>
      </c>
      <c r="C24" s="56">
        <v>327</v>
      </c>
      <c r="D24" s="56">
        <v>171</v>
      </c>
      <c r="E24" s="59">
        <f t="shared" si="3"/>
        <v>1</v>
      </c>
      <c r="F24" s="56">
        <v>1</v>
      </c>
      <c r="G24" s="60">
        <v>0</v>
      </c>
      <c r="H24" s="57">
        <f t="shared" si="4"/>
        <v>92</v>
      </c>
      <c r="I24" s="56">
        <v>8</v>
      </c>
      <c r="J24" s="56">
        <v>18</v>
      </c>
      <c r="K24" s="57">
        <f t="shared" si="5"/>
        <v>64</v>
      </c>
      <c r="L24" s="56">
        <v>36</v>
      </c>
      <c r="M24" s="56">
        <v>28</v>
      </c>
      <c r="N24" s="57">
        <f t="shared" si="6"/>
        <v>90</v>
      </c>
      <c r="O24" s="56">
        <v>56</v>
      </c>
      <c r="P24" s="56">
        <v>34</v>
      </c>
      <c r="Q24" s="57">
        <f t="shared" si="7"/>
        <v>58</v>
      </c>
      <c r="R24" s="56">
        <v>42</v>
      </c>
      <c r="S24" s="56">
        <v>16</v>
      </c>
    </row>
    <row r="25" spans="1:19" ht="16.5" customHeight="1" x14ac:dyDescent="0.15">
      <c r="A25" s="2" t="s">
        <v>281</v>
      </c>
      <c r="B25" s="56">
        <v>5635</v>
      </c>
      <c r="C25" s="56">
        <v>3018</v>
      </c>
      <c r="D25" s="56">
        <v>2617</v>
      </c>
      <c r="E25" s="59">
        <f t="shared" si="3"/>
        <v>90</v>
      </c>
      <c r="F25" s="56">
        <v>37</v>
      </c>
      <c r="G25" s="56">
        <v>53</v>
      </c>
      <c r="H25" s="57">
        <f t="shared" si="4"/>
        <v>26</v>
      </c>
      <c r="I25" s="56">
        <v>269</v>
      </c>
      <c r="J25" s="56">
        <v>302</v>
      </c>
      <c r="K25" s="57">
        <f t="shared" si="5"/>
        <v>710</v>
      </c>
      <c r="L25" s="56">
        <v>363</v>
      </c>
      <c r="M25" s="56">
        <v>347</v>
      </c>
      <c r="N25" s="57">
        <f t="shared" si="6"/>
        <v>711</v>
      </c>
      <c r="O25" s="56">
        <v>397</v>
      </c>
      <c r="P25" s="56">
        <v>314</v>
      </c>
      <c r="Q25" s="57">
        <f t="shared" si="7"/>
        <v>569</v>
      </c>
      <c r="R25" s="56">
        <v>318</v>
      </c>
      <c r="S25" s="56">
        <v>251</v>
      </c>
    </row>
    <row r="26" spans="1:19" ht="16.5" customHeight="1" x14ac:dyDescent="0.15">
      <c r="A26" s="2" t="s">
        <v>282</v>
      </c>
      <c r="B26" s="51">
        <v>909</v>
      </c>
      <c r="C26" s="51">
        <v>674</v>
      </c>
      <c r="D26" s="51">
        <v>235</v>
      </c>
      <c r="E26" s="59">
        <f t="shared" si="3"/>
        <v>4</v>
      </c>
      <c r="F26" s="51">
        <v>3</v>
      </c>
      <c r="G26" s="51">
        <v>1</v>
      </c>
      <c r="H26" s="57">
        <f t="shared" si="4"/>
        <v>571</v>
      </c>
      <c r="I26" s="51">
        <v>12</v>
      </c>
      <c r="J26" s="51">
        <v>13</v>
      </c>
      <c r="K26" s="57">
        <f t="shared" si="5"/>
        <v>86</v>
      </c>
      <c r="L26" s="51">
        <v>54</v>
      </c>
      <c r="M26" s="51">
        <v>32</v>
      </c>
      <c r="N26" s="57">
        <f t="shared" si="6"/>
        <v>120</v>
      </c>
      <c r="O26" s="51">
        <v>78</v>
      </c>
      <c r="P26" s="51">
        <v>42</v>
      </c>
      <c r="Q26" s="57">
        <f t="shared" si="7"/>
        <v>126</v>
      </c>
      <c r="R26" s="51">
        <v>96</v>
      </c>
      <c r="S26" s="51">
        <v>30</v>
      </c>
    </row>
    <row r="27" spans="1:19" ht="16.5" customHeight="1" x14ac:dyDescent="0.15">
      <c r="A27" s="49" t="s">
        <v>283</v>
      </c>
      <c r="B27" s="51">
        <v>191</v>
      </c>
      <c r="C27" s="51">
        <v>109</v>
      </c>
      <c r="D27" s="51">
        <v>82</v>
      </c>
      <c r="E27" s="59">
        <f t="shared" si="3"/>
        <v>8</v>
      </c>
      <c r="F27" s="51">
        <v>6</v>
      </c>
      <c r="G27" s="51">
        <v>2</v>
      </c>
      <c r="H27" s="57">
        <f t="shared" si="4"/>
        <v>25</v>
      </c>
      <c r="I27" s="51">
        <v>15</v>
      </c>
      <c r="J27" s="51">
        <v>18</v>
      </c>
      <c r="K27" s="57">
        <f t="shared" si="5"/>
        <v>25</v>
      </c>
      <c r="L27" s="51">
        <v>16</v>
      </c>
      <c r="M27" s="51">
        <v>9</v>
      </c>
      <c r="N27" s="57">
        <f t="shared" si="6"/>
        <v>23</v>
      </c>
      <c r="O27" s="51">
        <v>9</v>
      </c>
      <c r="P27" s="51">
        <v>14</v>
      </c>
      <c r="Q27" s="57">
        <f t="shared" si="7"/>
        <v>18</v>
      </c>
      <c r="R27" s="51">
        <v>13</v>
      </c>
      <c r="S27" s="51">
        <v>5</v>
      </c>
    </row>
    <row r="28" spans="1:19" ht="16.5" customHeight="1" x14ac:dyDescent="0.15"/>
    <row r="29" spans="1:19" ht="16.5" customHeight="1" x14ac:dyDescent="0.15">
      <c r="A29" s="137" t="s">
        <v>261</v>
      </c>
      <c r="B29" s="141" t="s">
        <v>251</v>
      </c>
      <c r="C29" s="142"/>
      <c r="D29" s="143"/>
      <c r="E29" s="141" t="s">
        <v>255</v>
      </c>
      <c r="F29" s="142"/>
      <c r="G29" s="143"/>
      <c r="H29" s="141" t="s">
        <v>260</v>
      </c>
      <c r="I29" s="142"/>
      <c r="J29" s="143"/>
      <c r="K29" s="141" t="s">
        <v>242</v>
      </c>
      <c r="L29" s="142"/>
      <c r="M29" s="143"/>
      <c r="N29" s="141" t="s">
        <v>246</v>
      </c>
      <c r="O29" s="142"/>
      <c r="P29" s="143"/>
      <c r="Q29" s="165" t="s">
        <v>284</v>
      </c>
      <c r="R29" s="165"/>
      <c r="S29" s="165"/>
    </row>
    <row r="30" spans="1:19" ht="16.5" customHeight="1" x14ac:dyDescent="0.15">
      <c r="A30" s="138"/>
      <c r="B30" s="1" t="s">
        <v>4</v>
      </c>
      <c r="C30" s="1" t="s">
        <v>5</v>
      </c>
      <c r="D30" s="1" t="s">
        <v>6</v>
      </c>
      <c r="E30" s="1" t="s">
        <v>4</v>
      </c>
      <c r="F30" s="1" t="s">
        <v>5</v>
      </c>
      <c r="G30" s="1" t="s">
        <v>6</v>
      </c>
      <c r="H30" s="1" t="s">
        <v>4</v>
      </c>
      <c r="I30" s="1" t="s">
        <v>5</v>
      </c>
      <c r="J30" s="1" t="s">
        <v>6</v>
      </c>
      <c r="K30" s="1" t="s">
        <v>4</v>
      </c>
      <c r="L30" s="1" t="s">
        <v>5</v>
      </c>
      <c r="M30" s="1" t="s">
        <v>6</v>
      </c>
      <c r="N30" s="1" t="s">
        <v>4</v>
      </c>
      <c r="O30" s="1" t="s">
        <v>5</v>
      </c>
      <c r="P30" s="1" t="s">
        <v>6</v>
      </c>
      <c r="Q30" s="61" t="s">
        <v>4</v>
      </c>
      <c r="R30" s="61" t="s">
        <v>5</v>
      </c>
      <c r="S30" s="61" t="s">
        <v>6</v>
      </c>
    </row>
    <row r="31" spans="1:19" ht="16.5" customHeight="1" x14ac:dyDescent="0.15">
      <c r="A31" s="2" t="s">
        <v>4</v>
      </c>
      <c r="B31" s="48">
        <v>4404</v>
      </c>
      <c r="C31" s="48">
        <v>2491</v>
      </c>
      <c r="D31" s="48">
        <v>1913</v>
      </c>
      <c r="E31" s="48">
        <v>4810</v>
      </c>
      <c r="F31" s="48">
        <v>2618</v>
      </c>
      <c r="G31" s="48">
        <v>2192</v>
      </c>
      <c r="H31" s="48">
        <v>5134</v>
      </c>
      <c r="I31" s="48">
        <v>2954</v>
      </c>
      <c r="J31" s="48">
        <v>2180</v>
      </c>
      <c r="K31" s="48">
        <v>5054</v>
      </c>
      <c r="L31" s="48">
        <v>2976</v>
      </c>
      <c r="M31" s="48">
        <v>2078</v>
      </c>
      <c r="N31" s="48">
        <v>2749</v>
      </c>
      <c r="O31" s="48">
        <v>1622</v>
      </c>
      <c r="P31" s="48">
        <v>1127</v>
      </c>
      <c r="Q31" s="62">
        <v>1770</v>
      </c>
      <c r="R31" s="62">
        <v>1074</v>
      </c>
      <c r="S31" s="62">
        <v>696</v>
      </c>
    </row>
    <row r="32" spans="1:19" ht="16.5" customHeight="1" x14ac:dyDescent="0.15">
      <c r="A32" s="49" t="s">
        <v>262</v>
      </c>
      <c r="B32" s="48">
        <f>SUM(C32:D32)</f>
        <v>106</v>
      </c>
      <c r="C32" s="48">
        <f>SUM(C33:C35)</f>
        <v>58</v>
      </c>
      <c r="D32" s="48">
        <f t="shared" ref="D32:S32" si="8">SUM(D33:D35)</f>
        <v>48</v>
      </c>
      <c r="E32" s="48">
        <f t="shared" si="8"/>
        <v>169</v>
      </c>
      <c r="F32" s="48">
        <f t="shared" si="8"/>
        <v>83</v>
      </c>
      <c r="G32" s="48">
        <f t="shared" si="8"/>
        <v>86</v>
      </c>
      <c r="H32" s="48">
        <f t="shared" si="8"/>
        <v>260</v>
      </c>
      <c r="I32" s="48">
        <f t="shared" si="8"/>
        <v>129</v>
      </c>
      <c r="J32" s="48">
        <f t="shared" si="8"/>
        <v>131</v>
      </c>
      <c r="K32" s="48">
        <f t="shared" si="8"/>
        <v>344</v>
      </c>
      <c r="L32" s="48">
        <f t="shared" si="8"/>
        <v>173</v>
      </c>
      <c r="M32" s="48">
        <f t="shared" si="8"/>
        <v>171</v>
      </c>
      <c r="N32" s="48">
        <f t="shared" si="8"/>
        <v>349</v>
      </c>
      <c r="O32" s="48">
        <f t="shared" si="8"/>
        <v>171</v>
      </c>
      <c r="P32" s="48">
        <f t="shared" si="8"/>
        <v>178</v>
      </c>
      <c r="Q32" s="63">
        <f t="shared" si="8"/>
        <v>439</v>
      </c>
      <c r="R32" s="63">
        <f t="shared" si="8"/>
        <v>226</v>
      </c>
      <c r="S32" s="63">
        <f t="shared" si="8"/>
        <v>213</v>
      </c>
    </row>
    <row r="33" spans="1:19" ht="16.5" customHeight="1" x14ac:dyDescent="0.15">
      <c r="A33" s="50" t="s">
        <v>263</v>
      </c>
      <c r="B33" s="48">
        <f>SUM(C33:D33)</f>
        <v>104</v>
      </c>
      <c r="C33" s="51">
        <v>56</v>
      </c>
      <c r="D33" s="51">
        <v>48</v>
      </c>
      <c r="E33" s="51">
        <f>SUM(F33:G33)</f>
        <v>168</v>
      </c>
      <c r="F33" s="51">
        <v>82</v>
      </c>
      <c r="G33" s="51">
        <v>86</v>
      </c>
      <c r="H33" s="51">
        <f>SUM(I33:J33)</f>
        <v>259</v>
      </c>
      <c r="I33" s="51">
        <v>128</v>
      </c>
      <c r="J33" s="51">
        <v>131</v>
      </c>
      <c r="K33" s="51">
        <f>SUM(L33:M33)</f>
        <v>341</v>
      </c>
      <c r="L33" s="51">
        <v>170</v>
      </c>
      <c r="M33" s="51">
        <v>171</v>
      </c>
      <c r="N33" s="51">
        <f>SUM(O33:P33)</f>
        <v>348</v>
      </c>
      <c r="O33" s="51">
        <v>170</v>
      </c>
      <c r="P33" s="51">
        <v>178</v>
      </c>
      <c r="Q33" s="62">
        <f>SUM(R33:S33)</f>
        <v>436</v>
      </c>
      <c r="R33" s="62">
        <v>224</v>
      </c>
      <c r="S33" s="62">
        <v>212</v>
      </c>
    </row>
    <row r="34" spans="1:19" ht="16.5" customHeight="1" x14ac:dyDescent="0.15">
      <c r="A34" s="50" t="s">
        <v>264</v>
      </c>
      <c r="B34" s="48">
        <f>SUM(C34:D34)</f>
        <v>0</v>
      </c>
      <c r="C34" s="60">
        <v>0</v>
      </c>
      <c r="D34" s="60">
        <v>0</v>
      </c>
      <c r="E34" s="51">
        <f>SUM(F34:G34)</f>
        <v>0</v>
      </c>
      <c r="F34" s="60">
        <v>0</v>
      </c>
      <c r="G34" s="60">
        <v>0</v>
      </c>
      <c r="H34" s="51">
        <f>SUM(I34:J34)</f>
        <v>0</v>
      </c>
      <c r="I34" s="60">
        <v>0</v>
      </c>
      <c r="J34" s="60">
        <v>0</v>
      </c>
      <c r="K34" s="51">
        <f>SUM(L34:M34)</f>
        <v>1</v>
      </c>
      <c r="L34" s="51">
        <v>1</v>
      </c>
      <c r="M34" s="52">
        <v>0</v>
      </c>
      <c r="N34" s="51">
        <f>SUM(O34:P34)</f>
        <v>0</v>
      </c>
      <c r="O34" s="52">
        <v>0</v>
      </c>
      <c r="P34" s="52">
        <v>0</v>
      </c>
      <c r="Q34" s="62">
        <f>SUM(R34:S34)</f>
        <v>0</v>
      </c>
      <c r="R34" s="63">
        <v>0</v>
      </c>
      <c r="S34" s="63">
        <v>0</v>
      </c>
    </row>
    <row r="35" spans="1:19" ht="16.5" customHeight="1" x14ac:dyDescent="0.15">
      <c r="A35" s="50" t="s">
        <v>265</v>
      </c>
      <c r="B35" s="48">
        <f>SUM(C35:D35)</f>
        <v>2</v>
      </c>
      <c r="C35" s="51">
        <v>2</v>
      </c>
      <c r="D35" s="60">
        <v>0</v>
      </c>
      <c r="E35" s="51">
        <f>SUM(F35:G35)</f>
        <v>1</v>
      </c>
      <c r="F35" s="51">
        <v>1</v>
      </c>
      <c r="G35" s="60">
        <v>0</v>
      </c>
      <c r="H35" s="51">
        <f>SUM(I35:J35)</f>
        <v>1</v>
      </c>
      <c r="I35" s="51">
        <v>1</v>
      </c>
      <c r="J35" s="60">
        <v>0</v>
      </c>
      <c r="K35" s="51">
        <f>SUM(L35:M35)</f>
        <v>2</v>
      </c>
      <c r="L35" s="51">
        <v>2</v>
      </c>
      <c r="M35" s="52">
        <v>0</v>
      </c>
      <c r="N35" s="51">
        <f>SUM(O35:P35)</f>
        <v>1</v>
      </c>
      <c r="O35" s="51">
        <v>1</v>
      </c>
      <c r="P35" s="52">
        <v>0</v>
      </c>
      <c r="Q35" s="62">
        <f>SUM(R35:S35)</f>
        <v>3</v>
      </c>
      <c r="R35" s="62">
        <v>2</v>
      </c>
      <c r="S35" s="63">
        <v>1</v>
      </c>
    </row>
    <row r="36" spans="1:19" ht="16.5" customHeight="1" x14ac:dyDescent="0.15">
      <c r="A36" s="49" t="s">
        <v>266</v>
      </c>
      <c r="B36" s="51">
        <f>SUM(B37:B39)</f>
        <v>1904</v>
      </c>
      <c r="C36" s="51">
        <f t="shared" ref="C36:S36" si="9">SUM(C37:C39)</f>
        <v>1334</v>
      </c>
      <c r="D36" s="51">
        <f t="shared" si="9"/>
        <v>570</v>
      </c>
      <c r="E36" s="51">
        <f t="shared" si="9"/>
        <v>2085</v>
      </c>
      <c r="F36" s="51">
        <f t="shared" si="9"/>
        <v>1413</v>
      </c>
      <c r="G36" s="51">
        <f t="shared" si="9"/>
        <v>672</v>
      </c>
      <c r="H36" s="51">
        <f t="shared" si="9"/>
        <v>2279</v>
      </c>
      <c r="I36" s="51">
        <f t="shared" si="9"/>
        <v>1592</v>
      </c>
      <c r="J36" s="51">
        <f t="shared" si="9"/>
        <v>687</v>
      </c>
      <c r="K36" s="51">
        <f t="shared" si="9"/>
        <v>2168</v>
      </c>
      <c r="L36" s="51">
        <f t="shared" si="9"/>
        <v>1469</v>
      </c>
      <c r="M36" s="51">
        <f t="shared" si="9"/>
        <v>699</v>
      </c>
      <c r="N36" s="51">
        <f t="shared" si="9"/>
        <v>965</v>
      </c>
      <c r="O36" s="51">
        <f t="shared" si="9"/>
        <v>656</v>
      </c>
      <c r="P36" s="51">
        <f t="shared" si="9"/>
        <v>309</v>
      </c>
      <c r="Q36" s="63">
        <f t="shared" si="9"/>
        <v>465</v>
      </c>
      <c r="R36" s="63">
        <f t="shared" si="9"/>
        <v>328</v>
      </c>
      <c r="S36" s="63">
        <f t="shared" si="9"/>
        <v>137</v>
      </c>
    </row>
    <row r="37" spans="1:19" ht="16.5" customHeight="1" x14ac:dyDescent="0.15">
      <c r="A37" s="2" t="s">
        <v>267</v>
      </c>
      <c r="B37" s="51">
        <f>SUM(C37:D37)</f>
        <v>1</v>
      </c>
      <c r="C37" s="51">
        <v>1</v>
      </c>
      <c r="D37" s="60">
        <v>0</v>
      </c>
      <c r="E37" s="51">
        <f>SUM(F37:G37)</f>
        <v>1</v>
      </c>
      <c r="F37" s="51">
        <v>1</v>
      </c>
      <c r="G37" s="60">
        <v>0</v>
      </c>
      <c r="H37" s="60">
        <f>SUM(I37:J37)</f>
        <v>0</v>
      </c>
      <c r="I37" s="60">
        <v>0</v>
      </c>
      <c r="J37" s="60">
        <v>0</v>
      </c>
      <c r="K37" s="51">
        <f>SUM(L37:M37)</f>
        <v>1</v>
      </c>
      <c r="L37" s="51">
        <v>1</v>
      </c>
      <c r="M37" s="52">
        <v>0</v>
      </c>
      <c r="N37" s="52">
        <f>SUM(O37:P37)</f>
        <v>0</v>
      </c>
      <c r="O37" s="52">
        <v>0</v>
      </c>
      <c r="P37" s="52">
        <v>0</v>
      </c>
      <c r="Q37" s="63">
        <f>SUM(R37:S37)</f>
        <v>0</v>
      </c>
      <c r="R37" s="63">
        <v>0</v>
      </c>
      <c r="S37" s="63">
        <v>0</v>
      </c>
    </row>
    <row r="38" spans="1:19" ht="16.5" customHeight="1" x14ac:dyDescent="0.15">
      <c r="A38" s="2" t="s">
        <v>268</v>
      </c>
      <c r="B38" s="51">
        <f>SUM(C38:D38)</f>
        <v>229</v>
      </c>
      <c r="C38" s="56">
        <v>183</v>
      </c>
      <c r="D38" s="56">
        <v>46</v>
      </c>
      <c r="E38" s="51">
        <f>SUM(F38:G38)</f>
        <v>304</v>
      </c>
      <c r="F38" s="56">
        <v>249</v>
      </c>
      <c r="G38" s="56">
        <v>55</v>
      </c>
      <c r="H38" s="60">
        <f>SUM(I38:J38)</f>
        <v>407</v>
      </c>
      <c r="I38" s="56">
        <v>340</v>
      </c>
      <c r="J38" s="56">
        <v>67</v>
      </c>
      <c r="K38" s="51">
        <f>SUM(L38:M38)</f>
        <v>445</v>
      </c>
      <c r="L38" s="56">
        <v>364</v>
      </c>
      <c r="M38" s="56">
        <v>81</v>
      </c>
      <c r="N38" s="52">
        <f>SUM(O38:P38)</f>
        <v>271</v>
      </c>
      <c r="O38" s="56">
        <v>227</v>
      </c>
      <c r="P38" s="56">
        <v>44</v>
      </c>
      <c r="Q38" s="63">
        <f>SUM(R38:S38)</f>
        <v>155</v>
      </c>
      <c r="R38" s="62">
        <v>130</v>
      </c>
      <c r="S38" s="62">
        <v>25</v>
      </c>
    </row>
    <row r="39" spans="1:19" ht="16.5" customHeight="1" x14ac:dyDescent="0.15">
      <c r="A39" s="2" t="s">
        <v>269</v>
      </c>
      <c r="B39" s="51">
        <f>SUM(C39:D39)</f>
        <v>1674</v>
      </c>
      <c r="C39" s="57">
        <v>1150</v>
      </c>
      <c r="D39" s="57">
        <v>524</v>
      </c>
      <c r="E39" s="51">
        <f>SUM(F39:G39)</f>
        <v>1780</v>
      </c>
      <c r="F39" s="57">
        <v>1163</v>
      </c>
      <c r="G39" s="57">
        <v>617</v>
      </c>
      <c r="H39" s="60">
        <f>SUM(I39:J39)</f>
        <v>1872</v>
      </c>
      <c r="I39" s="57">
        <v>1252</v>
      </c>
      <c r="J39" s="57">
        <v>620</v>
      </c>
      <c r="K39" s="51">
        <f>SUM(L39:M39)</f>
        <v>1722</v>
      </c>
      <c r="L39" s="57">
        <v>1104</v>
      </c>
      <c r="M39" s="57">
        <v>618</v>
      </c>
      <c r="N39" s="52">
        <f>SUM(O39:P39)</f>
        <v>694</v>
      </c>
      <c r="O39" s="57">
        <v>429</v>
      </c>
      <c r="P39" s="57">
        <v>265</v>
      </c>
      <c r="Q39" s="63">
        <f>SUM(R39:S39)</f>
        <v>310</v>
      </c>
      <c r="R39" s="62">
        <v>198</v>
      </c>
      <c r="S39" s="62">
        <v>112</v>
      </c>
    </row>
    <row r="40" spans="1:19" ht="16.5" customHeight="1" x14ac:dyDescent="0.15">
      <c r="A40" s="49" t="s">
        <v>270</v>
      </c>
      <c r="B40" s="57">
        <f>SUM(B41:B52)</f>
        <v>2375</v>
      </c>
      <c r="C40" s="57">
        <f t="shared" ref="C40:S40" si="10">SUM(C41:C52)</f>
        <v>1089</v>
      </c>
      <c r="D40" s="57">
        <f t="shared" si="10"/>
        <v>1286</v>
      </c>
      <c r="E40" s="57">
        <f t="shared" si="10"/>
        <v>2545</v>
      </c>
      <c r="F40" s="57">
        <f t="shared" si="10"/>
        <v>1116</v>
      </c>
      <c r="G40" s="57">
        <f t="shared" si="10"/>
        <v>1429</v>
      </c>
      <c r="H40" s="57">
        <f t="shared" si="10"/>
        <v>2580</v>
      </c>
      <c r="I40" s="57">
        <f t="shared" si="10"/>
        <v>1222</v>
      </c>
      <c r="J40" s="57">
        <f t="shared" si="10"/>
        <v>1358</v>
      </c>
      <c r="K40" s="57">
        <f t="shared" si="10"/>
        <v>2531</v>
      </c>
      <c r="L40" s="57">
        <f t="shared" si="10"/>
        <v>1327</v>
      </c>
      <c r="M40" s="57">
        <f t="shared" si="10"/>
        <v>1204</v>
      </c>
      <c r="N40" s="57">
        <f t="shared" si="10"/>
        <v>1430</v>
      </c>
      <c r="O40" s="57">
        <f t="shared" si="10"/>
        <v>792</v>
      </c>
      <c r="P40" s="57">
        <f t="shared" si="10"/>
        <v>638</v>
      </c>
      <c r="Q40" s="62">
        <f t="shared" si="10"/>
        <v>856</v>
      </c>
      <c r="R40" s="62">
        <f t="shared" si="10"/>
        <v>514</v>
      </c>
      <c r="S40" s="62">
        <f t="shared" si="10"/>
        <v>342</v>
      </c>
    </row>
    <row r="41" spans="1:19" ht="16.5" customHeight="1" x14ac:dyDescent="0.15">
      <c r="A41" s="58" t="s">
        <v>271</v>
      </c>
      <c r="B41" s="57">
        <f>SUM(C41:D41)</f>
        <v>14</v>
      </c>
      <c r="C41" s="57">
        <v>12</v>
      </c>
      <c r="D41" s="57">
        <v>2</v>
      </c>
      <c r="E41" s="57">
        <f>SUM(F41:G41)</f>
        <v>21</v>
      </c>
      <c r="F41" s="57">
        <v>17</v>
      </c>
      <c r="G41" s="57">
        <v>4</v>
      </c>
      <c r="H41" s="57">
        <f>SUM(I41:J41)</f>
        <v>13</v>
      </c>
      <c r="I41" s="57">
        <v>9</v>
      </c>
      <c r="J41" s="57">
        <v>4</v>
      </c>
      <c r="K41" s="57">
        <f>SUM(L41:M41)</f>
        <v>6</v>
      </c>
      <c r="L41" s="57">
        <v>6</v>
      </c>
      <c r="M41" s="59">
        <v>0</v>
      </c>
      <c r="N41" s="57">
        <f>SUM(O41:P41)</f>
        <v>1</v>
      </c>
      <c r="O41" s="57">
        <v>1</v>
      </c>
      <c r="P41" s="59">
        <v>0</v>
      </c>
      <c r="Q41" s="63">
        <f>SUM(R41:S41)</f>
        <v>0</v>
      </c>
      <c r="R41" s="63">
        <v>0</v>
      </c>
      <c r="S41" s="63">
        <v>0</v>
      </c>
    </row>
    <row r="42" spans="1:19" ht="16.5" customHeight="1" x14ac:dyDescent="0.15">
      <c r="A42" s="2" t="s">
        <v>272</v>
      </c>
      <c r="B42" s="57">
        <f t="shared" ref="B42:B53" si="11">SUM(C42:D42)</f>
        <v>35</v>
      </c>
      <c r="C42" s="56">
        <v>30</v>
      </c>
      <c r="D42" s="56">
        <v>5</v>
      </c>
      <c r="E42" s="57">
        <f t="shared" ref="E42:E53" si="12">SUM(F42:G42)</f>
        <v>27</v>
      </c>
      <c r="F42" s="56">
        <v>24</v>
      </c>
      <c r="G42" s="56">
        <v>3</v>
      </c>
      <c r="H42" s="57">
        <f t="shared" ref="H42:H53" si="13">SUM(I42:J42)</f>
        <v>16</v>
      </c>
      <c r="I42" s="56">
        <v>12</v>
      </c>
      <c r="J42" s="57">
        <v>4</v>
      </c>
      <c r="K42" s="57">
        <f t="shared" ref="K42:K53" si="14">SUM(L42:M42)</f>
        <v>14</v>
      </c>
      <c r="L42" s="56">
        <v>13</v>
      </c>
      <c r="M42" s="56">
        <v>1</v>
      </c>
      <c r="N42" s="57">
        <f t="shared" ref="N42:N53" si="15">SUM(O42:P42)</f>
        <v>7</v>
      </c>
      <c r="O42" s="56">
        <v>6</v>
      </c>
      <c r="P42" s="56">
        <v>1</v>
      </c>
      <c r="Q42" s="63">
        <f t="shared" ref="Q42:Q53" si="16">SUM(R42:S42)</f>
        <v>0</v>
      </c>
      <c r="R42" s="63">
        <v>0</v>
      </c>
      <c r="S42" s="63">
        <v>0</v>
      </c>
    </row>
    <row r="43" spans="1:19" ht="16.5" customHeight="1" x14ac:dyDescent="0.15">
      <c r="A43" s="2" t="s">
        <v>285</v>
      </c>
      <c r="B43" s="57">
        <f t="shared" si="11"/>
        <v>307</v>
      </c>
      <c r="C43" s="56">
        <v>207</v>
      </c>
      <c r="D43" s="56">
        <v>100</v>
      </c>
      <c r="E43" s="57">
        <f t="shared" si="12"/>
        <v>352</v>
      </c>
      <c r="F43" s="56">
        <v>224</v>
      </c>
      <c r="G43" s="56">
        <v>128</v>
      </c>
      <c r="H43" s="57">
        <f t="shared" si="13"/>
        <v>325</v>
      </c>
      <c r="I43" s="56">
        <v>222</v>
      </c>
      <c r="J43" s="56">
        <v>103</v>
      </c>
      <c r="K43" s="57">
        <f t="shared" si="14"/>
        <v>421</v>
      </c>
      <c r="L43" s="56">
        <v>346</v>
      </c>
      <c r="M43" s="56">
        <v>75</v>
      </c>
      <c r="N43" s="57">
        <f t="shared" si="15"/>
        <v>211</v>
      </c>
      <c r="O43" s="56">
        <v>176</v>
      </c>
      <c r="P43" s="56">
        <v>35</v>
      </c>
      <c r="Q43" s="63">
        <f t="shared" si="16"/>
        <v>64</v>
      </c>
      <c r="R43" s="62">
        <v>59</v>
      </c>
      <c r="S43" s="62">
        <v>5</v>
      </c>
    </row>
    <row r="44" spans="1:19" ht="16.5" customHeight="1" x14ac:dyDescent="0.15">
      <c r="A44" s="64" t="s">
        <v>273</v>
      </c>
      <c r="B44" s="57">
        <f t="shared" si="11"/>
        <v>692</v>
      </c>
      <c r="C44" s="56">
        <v>269</v>
      </c>
      <c r="D44" s="56">
        <v>423</v>
      </c>
      <c r="E44" s="57">
        <f t="shared" si="12"/>
        <v>738</v>
      </c>
      <c r="F44" s="56">
        <v>256</v>
      </c>
      <c r="G44" s="56">
        <v>482</v>
      </c>
      <c r="H44" s="57">
        <f t="shared" si="13"/>
        <v>745</v>
      </c>
      <c r="I44" s="56">
        <v>273</v>
      </c>
      <c r="J44" s="56">
        <v>472</v>
      </c>
      <c r="K44" s="57">
        <f t="shared" si="14"/>
        <v>772</v>
      </c>
      <c r="L44" s="56">
        <v>331</v>
      </c>
      <c r="M44" s="56">
        <v>441</v>
      </c>
      <c r="N44" s="57">
        <f t="shared" si="15"/>
        <v>370</v>
      </c>
      <c r="O44" s="56">
        <v>164</v>
      </c>
      <c r="P44" s="56">
        <v>206</v>
      </c>
      <c r="Q44" s="63">
        <f t="shared" si="16"/>
        <v>249</v>
      </c>
      <c r="R44" s="62">
        <v>134</v>
      </c>
      <c r="S44" s="62">
        <v>115</v>
      </c>
    </row>
    <row r="45" spans="1:19" ht="16.5" customHeight="1" x14ac:dyDescent="0.15">
      <c r="A45" s="2" t="s">
        <v>274</v>
      </c>
      <c r="B45" s="57">
        <f t="shared" si="11"/>
        <v>74</v>
      </c>
      <c r="C45" s="51">
        <v>32</v>
      </c>
      <c r="D45" s="51">
        <v>42</v>
      </c>
      <c r="E45" s="57">
        <f t="shared" si="12"/>
        <v>107</v>
      </c>
      <c r="F45" s="51">
        <v>47</v>
      </c>
      <c r="G45" s="51">
        <v>60</v>
      </c>
      <c r="H45" s="57">
        <f t="shared" si="13"/>
        <v>100</v>
      </c>
      <c r="I45" s="51">
        <v>39</v>
      </c>
      <c r="J45" s="51">
        <v>61</v>
      </c>
      <c r="K45" s="57">
        <f t="shared" si="14"/>
        <v>58</v>
      </c>
      <c r="L45" s="51">
        <v>33</v>
      </c>
      <c r="M45" s="51">
        <v>25</v>
      </c>
      <c r="N45" s="57">
        <f t="shared" si="15"/>
        <v>32</v>
      </c>
      <c r="O45" s="51">
        <v>20</v>
      </c>
      <c r="P45" s="51">
        <v>12</v>
      </c>
      <c r="Q45" s="63">
        <f t="shared" si="16"/>
        <v>7</v>
      </c>
      <c r="R45" s="62">
        <v>3</v>
      </c>
      <c r="S45" s="62">
        <v>4</v>
      </c>
    </row>
    <row r="46" spans="1:19" ht="16.5" customHeight="1" x14ac:dyDescent="0.15">
      <c r="A46" s="2" t="s">
        <v>275</v>
      </c>
      <c r="B46" s="57">
        <f t="shared" si="11"/>
        <v>19</v>
      </c>
      <c r="C46" s="51">
        <v>11</v>
      </c>
      <c r="D46" s="51">
        <v>8</v>
      </c>
      <c r="E46" s="57">
        <f t="shared" si="12"/>
        <v>18</v>
      </c>
      <c r="F46" s="51">
        <v>9</v>
      </c>
      <c r="G46" s="51">
        <v>9</v>
      </c>
      <c r="H46" s="57">
        <f t="shared" si="13"/>
        <v>17</v>
      </c>
      <c r="I46" s="51">
        <v>9</v>
      </c>
      <c r="J46" s="51">
        <v>8</v>
      </c>
      <c r="K46" s="57">
        <f t="shared" si="14"/>
        <v>36</v>
      </c>
      <c r="L46" s="51">
        <v>24</v>
      </c>
      <c r="M46" s="51">
        <v>12</v>
      </c>
      <c r="N46" s="57">
        <f t="shared" si="15"/>
        <v>31</v>
      </c>
      <c r="O46" s="51">
        <v>20</v>
      </c>
      <c r="P46" s="51">
        <v>11</v>
      </c>
      <c r="Q46" s="63">
        <f t="shared" si="16"/>
        <v>31</v>
      </c>
      <c r="R46" s="62">
        <v>21</v>
      </c>
      <c r="S46" s="62">
        <v>10</v>
      </c>
    </row>
    <row r="47" spans="1:19" ht="16.5" customHeight="1" x14ac:dyDescent="0.15">
      <c r="A47" s="2" t="s">
        <v>276</v>
      </c>
      <c r="B47" s="57">
        <f t="shared" si="11"/>
        <v>119</v>
      </c>
      <c r="C47" s="56">
        <v>39</v>
      </c>
      <c r="D47" s="56">
        <v>80</v>
      </c>
      <c r="E47" s="57">
        <f t="shared" si="12"/>
        <v>149</v>
      </c>
      <c r="F47" s="56">
        <v>49</v>
      </c>
      <c r="G47" s="56">
        <v>100</v>
      </c>
      <c r="H47" s="57">
        <f t="shared" si="13"/>
        <v>173</v>
      </c>
      <c r="I47" s="56">
        <v>68</v>
      </c>
      <c r="J47" s="56">
        <v>105</v>
      </c>
      <c r="K47" s="57">
        <f t="shared" si="14"/>
        <v>190</v>
      </c>
      <c r="L47" s="56">
        <v>54</v>
      </c>
      <c r="M47" s="56">
        <v>136</v>
      </c>
      <c r="N47" s="57">
        <f t="shared" si="15"/>
        <v>124</v>
      </c>
      <c r="O47" s="56">
        <v>38</v>
      </c>
      <c r="P47" s="56">
        <v>86</v>
      </c>
      <c r="Q47" s="63">
        <f t="shared" si="16"/>
        <v>72</v>
      </c>
      <c r="R47" s="62">
        <v>23</v>
      </c>
      <c r="S47" s="62">
        <v>49</v>
      </c>
    </row>
    <row r="48" spans="1:19" ht="16.5" customHeight="1" x14ac:dyDescent="0.15">
      <c r="A48" s="2" t="s">
        <v>277</v>
      </c>
      <c r="B48" s="57">
        <f t="shared" si="11"/>
        <v>280</v>
      </c>
      <c r="C48" s="56">
        <v>48</v>
      </c>
      <c r="D48" s="56">
        <v>232</v>
      </c>
      <c r="E48" s="57">
        <f t="shared" si="12"/>
        <v>269</v>
      </c>
      <c r="F48" s="56">
        <v>44</v>
      </c>
      <c r="G48" s="56">
        <v>225</v>
      </c>
      <c r="H48" s="57">
        <f t="shared" si="13"/>
        <v>246</v>
      </c>
      <c r="I48" s="56">
        <v>41</v>
      </c>
      <c r="J48" s="56">
        <v>205</v>
      </c>
      <c r="K48" s="57">
        <f t="shared" si="14"/>
        <v>205</v>
      </c>
      <c r="L48" s="56">
        <v>42</v>
      </c>
      <c r="M48" s="56">
        <v>163</v>
      </c>
      <c r="N48" s="57">
        <f t="shared" si="15"/>
        <v>114</v>
      </c>
      <c r="O48" s="56">
        <v>42</v>
      </c>
      <c r="P48" s="56">
        <v>72</v>
      </c>
      <c r="Q48" s="63">
        <f t="shared" si="16"/>
        <v>58</v>
      </c>
      <c r="R48" s="62">
        <v>25</v>
      </c>
      <c r="S48" s="62">
        <v>33</v>
      </c>
    </row>
    <row r="49" spans="1:19" ht="16.5" customHeight="1" x14ac:dyDescent="0.15">
      <c r="A49" s="2" t="s">
        <v>278</v>
      </c>
      <c r="B49" s="57">
        <f t="shared" si="11"/>
        <v>203</v>
      </c>
      <c r="C49" s="56">
        <v>83</v>
      </c>
      <c r="D49" s="56">
        <v>120</v>
      </c>
      <c r="E49" s="57">
        <f t="shared" si="12"/>
        <v>204</v>
      </c>
      <c r="F49" s="56">
        <v>79</v>
      </c>
      <c r="G49" s="56">
        <v>125</v>
      </c>
      <c r="H49" s="57">
        <f t="shared" si="13"/>
        <v>172</v>
      </c>
      <c r="I49" s="56">
        <v>71</v>
      </c>
      <c r="J49" s="56">
        <v>101</v>
      </c>
      <c r="K49" s="57">
        <f t="shared" si="14"/>
        <v>146</v>
      </c>
      <c r="L49" s="56">
        <v>72</v>
      </c>
      <c r="M49" s="56">
        <v>74</v>
      </c>
      <c r="N49" s="57">
        <f t="shared" si="15"/>
        <v>69</v>
      </c>
      <c r="O49" s="56">
        <v>43</v>
      </c>
      <c r="P49" s="56">
        <v>26</v>
      </c>
      <c r="Q49" s="63">
        <f t="shared" si="16"/>
        <v>46</v>
      </c>
      <c r="R49" s="62">
        <v>36</v>
      </c>
      <c r="S49" s="62">
        <v>10</v>
      </c>
    </row>
    <row r="50" spans="1:19" ht="16.5" customHeight="1" x14ac:dyDescent="0.15">
      <c r="A50" s="2" t="s">
        <v>280</v>
      </c>
      <c r="B50" s="57">
        <f t="shared" si="11"/>
        <v>69</v>
      </c>
      <c r="C50" s="56">
        <v>49</v>
      </c>
      <c r="D50" s="56">
        <v>20</v>
      </c>
      <c r="E50" s="57">
        <f t="shared" si="12"/>
        <v>53</v>
      </c>
      <c r="F50" s="56">
        <v>35</v>
      </c>
      <c r="G50" s="56">
        <v>18</v>
      </c>
      <c r="H50" s="57">
        <f t="shared" si="13"/>
        <v>56</v>
      </c>
      <c r="I50" s="56">
        <v>39</v>
      </c>
      <c r="J50" s="56">
        <v>17</v>
      </c>
      <c r="K50" s="57">
        <f t="shared" si="14"/>
        <v>40</v>
      </c>
      <c r="L50" s="56">
        <v>27</v>
      </c>
      <c r="M50" s="56">
        <v>13</v>
      </c>
      <c r="N50" s="57">
        <f t="shared" si="15"/>
        <v>20</v>
      </c>
      <c r="O50" s="56">
        <v>15</v>
      </c>
      <c r="P50" s="56">
        <v>5</v>
      </c>
      <c r="Q50" s="63">
        <f t="shared" si="16"/>
        <v>12</v>
      </c>
      <c r="R50" s="62">
        <v>10</v>
      </c>
      <c r="S50" s="62">
        <v>2</v>
      </c>
    </row>
    <row r="51" spans="1:19" ht="16.5" customHeight="1" x14ac:dyDescent="0.15">
      <c r="A51" s="2" t="s">
        <v>281</v>
      </c>
      <c r="B51" s="57">
        <f t="shared" si="11"/>
        <v>472</v>
      </c>
      <c r="C51" s="56">
        <v>242</v>
      </c>
      <c r="D51" s="56">
        <v>230</v>
      </c>
      <c r="E51" s="57">
        <f t="shared" si="12"/>
        <v>489</v>
      </c>
      <c r="F51" s="56">
        <v>243</v>
      </c>
      <c r="G51" s="56">
        <v>246</v>
      </c>
      <c r="H51" s="57">
        <f t="shared" si="13"/>
        <v>553</v>
      </c>
      <c r="I51" s="56">
        <v>301</v>
      </c>
      <c r="J51" s="56">
        <v>252</v>
      </c>
      <c r="K51" s="57">
        <f t="shared" si="14"/>
        <v>533</v>
      </c>
      <c r="L51" s="56">
        <v>284</v>
      </c>
      <c r="M51" s="56">
        <v>249</v>
      </c>
      <c r="N51" s="57">
        <f t="shared" si="15"/>
        <v>417</v>
      </c>
      <c r="O51" s="56">
        <v>244</v>
      </c>
      <c r="P51" s="56">
        <v>173</v>
      </c>
      <c r="Q51" s="63">
        <f t="shared" si="16"/>
        <v>298</v>
      </c>
      <c r="R51" s="62">
        <v>191</v>
      </c>
      <c r="S51" s="62">
        <v>107</v>
      </c>
    </row>
    <row r="52" spans="1:19" ht="16.5" customHeight="1" x14ac:dyDescent="0.15">
      <c r="A52" s="2" t="s">
        <v>282</v>
      </c>
      <c r="B52" s="57">
        <f t="shared" si="11"/>
        <v>91</v>
      </c>
      <c r="C52" s="51">
        <v>67</v>
      </c>
      <c r="D52" s="51">
        <v>24</v>
      </c>
      <c r="E52" s="57">
        <f t="shared" si="12"/>
        <v>118</v>
      </c>
      <c r="F52" s="51">
        <v>89</v>
      </c>
      <c r="G52" s="51">
        <v>29</v>
      </c>
      <c r="H52" s="57">
        <f t="shared" si="13"/>
        <v>164</v>
      </c>
      <c r="I52" s="51">
        <v>138</v>
      </c>
      <c r="J52" s="51">
        <v>26</v>
      </c>
      <c r="K52" s="57">
        <f t="shared" si="14"/>
        <v>110</v>
      </c>
      <c r="L52" s="51">
        <v>95</v>
      </c>
      <c r="M52" s="51">
        <v>15</v>
      </c>
      <c r="N52" s="57">
        <f t="shared" si="15"/>
        <v>34</v>
      </c>
      <c r="O52" s="51">
        <v>23</v>
      </c>
      <c r="P52" s="51">
        <v>11</v>
      </c>
      <c r="Q52" s="63">
        <f t="shared" si="16"/>
        <v>19</v>
      </c>
      <c r="R52" s="62">
        <v>12</v>
      </c>
      <c r="S52" s="62">
        <v>7</v>
      </c>
    </row>
    <row r="53" spans="1:19" ht="16.5" customHeight="1" x14ac:dyDescent="0.15">
      <c r="A53" s="49" t="s">
        <v>283</v>
      </c>
      <c r="B53" s="57">
        <f t="shared" si="11"/>
        <v>18</v>
      </c>
      <c r="C53" s="51">
        <v>9</v>
      </c>
      <c r="D53" s="51">
        <v>9</v>
      </c>
      <c r="E53" s="57">
        <f t="shared" si="12"/>
        <v>11</v>
      </c>
      <c r="F53" s="51">
        <v>6</v>
      </c>
      <c r="G53" s="51">
        <v>5</v>
      </c>
      <c r="H53" s="57">
        <f t="shared" si="13"/>
        <v>15</v>
      </c>
      <c r="I53" s="51">
        <v>11</v>
      </c>
      <c r="J53" s="51">
        <v>4</v>
      </c>
      <c r="K53" s="57">
        <f t="shared" si="14"/>
        <v>11</v>
      </c>
      <c r="L53" s="51">
        <v>7</v>
      </c>
      <c r="M53" s="51">
        <v>4</v>
      </c>
      <c r="N53" s="57">
        <f t="shared" si="15"/>
        <v>5</v>
      </c>
      <c r="O53" s="51">
        <v>3</v>
      </c>
      <c r="P53" s="51">
        <v>2</v>
      </c>
      <c r="Q53" s="63">
        <f t="shared" si="16"/>
        <v>10</v>
      </c>
      <c r="R53" s="62">
        <v>6</v>
      </c>
      <c r="S53" s="62">
        <v>4</v>
      </c>
    </row>
    <row r="54" spans="1:19" x14ac:dyDescent="0.15">
      <c r="A54" t="s">
        <v>438</v>
      </c>
    </row>
    <row r="55" spans="1:19" ht="17.25" x14ac:dyDescent="0.15">
      <c r="A55" s="160" t="s">
        <v>500</v>
      </c>
      <c r="B55" s="160"/>
      <c r="C55" s="160"/>
    </row>
    <row r="56" spans="1:19" ht="17.100000000000001" customHeight="1" x14ac:dyDescent="0.15"/>
    <row r="57" spans="1:19" ht="17.100000000000001" customHeight="1" x14ac:dyDescent="0.15">
      <c r="A57" s="137" t="s">
        <v>261</v>
      </c>
      <c r="B57" s="165" t="s">
        <v>286</v>
      </c>
      <c r="C57" s="165"/>
      <c r="D57" s="165"/>
      <c r="E57" s="165" t="s">
        <v>287</v>
      </c>
      <c r="F57" s="165"/>
      <c r="G57" s="165"/>
    </row>
    <row r="58" spans="1:19" ht="17.100000000000001" customHeight="1" x14ac:dyDescent="0.15">
      <c r="A58" s="138"/>
      <c r="B58" s="61" t="s">
        <v>4</v>
      </c>
      <c r="C58" s="61" t="s">
        <v>5</v>
      </c>
      <c r="D58" s="61" t="s">
        <v>6</v>
      </c>
      <c r="E58" s="61" t="s">
        <v>4</v>
      </c>
      <c r="F58" s="61" t="s">
        <v>5</v>
      </c>
      <c r="G58" s="61" t="s">
        <v>6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</row>
    <row r="59" spans="1:19" ht="16.5" customHeight="1" x14ac:dyDescent="0.15">
      <c r="A59" s="2" t="s">
        <v>4</v>
      </c>
      <c r="B59" s="62">
        <v>1150</v>
      </c>
      <c r="C59" s="62">
        <v>661</v>
      </c>
      <c r="D59" s="62">
        <v>489</v>
      </c>
      <c r="E59" s="62">
        <v>994</v>
      </c>
      <c r="F59" s="62">
        <v>607</v>
      </c>
      <c r="G59" s="62">
        <v>387</v>
      </c>
      <c r="H59" s="30"/>
      <c r="I59" s="30"/>
      <c r="J59" s="30"/>
      <c r="K59" s="30"/>
      <c r="L59" s="30"/>
      <c r="M59" s="30"/>
      <c r="N59" s="30"/>
      <c r="O59" s="30"/>
      <c r="P59" s="15"/>
      <c r="Q59" s="30"/>
      <c r="R59" s="30"/>
      <c r="S59" s="30"/>
    </row>
    <row r="60" spans="1:19" ht="16.5" customHeight="1" x14ac:dyDescent="0.15">
      <c r="A60" s="49" t="s">
        <v>262</v>
      </c>
      <c r="B60" s="63">
        <f t="shared" ref="B60:G60" si="17">SUM(B61:B63)</f>
        <v>496</v>
      </c>
      <c r="C60" s="63">
        <f t="shared" si="17"/>
        <v>265</v>
      </c>
      <c r="D60" s="63">
        <f t="shared" si="17"/>
        <v>231</v>
      </c>
      <c r="E60" s="63">
        <f t="shared" si="17"/>
        <v>607</v>
      </c>
      <c r="F60" s="63">
        <f t="shared" si="17"/>
        <v>378</v>
      </c>
      <c r="G60" s="63">
        <f t="shared" si="17"/>
        <v>229</v>
      </c>
      <c r="H60" s="15"/>
      <c r="I60" s="15"/>
      <c r="J60" s="15"/>
      <c r="K60" s="15"/>
      <c r="L60" s="15"/>
      <c r="M60" s="15"/>
      <c r="N60" s="15"/>
      <c r="O60" s="15"/>
      <c r="P60" s="15"/>
      <c r="Q60" s="30"/>
      <c r="R60" s="15"/>
      <c r="S60" s="15"/>
    </row>
    <row r="61" spans="1:19" ht="16.5" customHeight="1" x14ac:dyDescent="0.15">
      <c r="A61" s="50" t="s">
        <v>263</v>
      </c>
      <c r="B61" s="62">
        <f>SUM(C61:D61)</f>
        <v>495</v>
      </c>
      <c r="C61" s="62">
        <v>264</v>
      </c>
      <c r="D61" s="62">
        <v>231</v>
      </c>
      <c r="E61" s="62">
        <f>SUM(F61:G61)</f>
        <v>607</v>
      </c>
      <c r="F61" s="62">
        <v>378</v>
      </c>
      <c r="G61" s="62">
        <v>229</v>
      </c>
      <c r="H61" s="15"/>
      <c r="I61" s="15"/>
      <c r="J61" s="15"/>
      <c r="K61" s="15"/>
      <c r="L61" s="15"/>
      <c r="M61" s="15"/>
      <c r="N61" s="15"/>
      <c r="O61" s="15"/>
      <c r="P61" s="15"/>
      <c r="Q61" s="30"/>
      <c r="R61" s="15"/>
      <c r="S61" s="15"/>
    </row>
    <row r="62" spans="1:19" ht="16.5" customHeight="1" x14ac:dyDescent="0.15">
      <c r="A62" s="50" t="s">
        <v>264</v>
      </c>
      <c r="B62" s="62">
        <f>SUM(C62:D62)</f>
        <v>0</v>
      </c>
      <c r="C62" s="63">
        <v>0</v>
      </c>
      <c r="D62" s="63">
        <v>0</v>
      </c>
      <c r="E62" s="62">
        <f>SUM(F62:G62)</f>
        <v>0</v>
      </c>
      <c r="F62" s="63">
        <v>0</v>
      </c>
      <c r="G62" s="63">
        <v>0</v>
      </c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</row>
    <row r="63" spans="1:19" ht="16.5" customHeight="1" x14ac:dyDescent="0.15">
      <c r="A63" s="50" t="s">
        <v>265</v>
      </c>
      <c r="B63" s="62">
        <f>SUM(C63:D63)</f>
        <v>1</v>
      </c>
      <c r="C63" s="63">
        <v>1</v>
      </c>
      <c r="D63" s="63">
        <v>0</v>
      </c>
      <c r="E63" s="62">
        <f>SUM(F63:G63)</f>
        <v>0</v>
      </c>
      <c r="F63" s="63">
        <v>0</v>
      </c>
      <c r="G63" s="63">
        <v>0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</row>
    <row r="64" spans="1:19" ht="16.5" customHeight="1" x14ac:dyDescent="0.15">
      <c r="A64" s="49" t="s">
        <v>266</v>
      </c>
      <c r="B64" s="63">
        <f t="shared" ref="B64:G64" si="18">SUM(B65:B67)</f>
        <v>236</v>
      </c>
      <c r="C64" s="63">
        <f t="shared" si="18"/>
        <v>159</v>
      </c>
      <c r="D64" s="63">
        <f t="shared" si="18"/>
        <v>77</v>
      </c>
      <c r="E64" s="63">
        <f t="shared" si="18"/>
        <v>106</v>
      </c>
      <c r="F64" s="63">
        <f t="shared" si="18"/>
        <v>66</v>
      </c>
      <c r="G64" s="63">
        <f t="shared" si="18"/>
        <v>40</v>
      </c>
      <c r="H64" s="30"/>
      <c r="I64" s="15"/>
      <c r="J64" s="15"/>
      <c r="K64" s="30"/>
      <c r="L64" s="30"/>
      <c r="M64" s="15"/>
      <c r="N64" s="30"/>
      <c r="O64" s="30"/>
      <c r="P64" s="15"/>
      <c r="Q64" s="30"/>
      <c r="R64" s="30"/>
      <c r="S64" s="15"/>
    </row>
    <row r="65" spans="1:19" ht="16.5" customHeight="1" x14ac:dyDescent="0.15">
      <c r="A65" s="2" t="s">
        <v>267</v>
      </c>
      <c r="B65" s="63">
        <f>SUM(C65:D65)</f>
        <v>1</v>
      </c>
      <c r="C65" s="63">
        <v>1</v>
      </c>
      <c r="D65" s="63">
        <v>0</v>
      </c>
      <c r="E65" s="63">
        <f>SUM(F65:G65)</f>
        <v>0</v>
      </c>
      <c r="F65" s="63">
        <v>0</v>
      </c>
      <c r="G65" s="63">
        <v>0</v>
      </c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</row>
    <row r="66" spans="1:19" ht="16.5" customHeight="1" x14ac:dyDescent="0.15">
      <c r="A66" s="2" t="s">
        <v>268</v>
      </c>
      <c r="B66" s="63">
        <f>SUM(C66:D66)</f>
        <v>80</v>
      </c>
      <c r="C66" s="62">
        <v>66</v>
      </c>
      <c r="D66" s="62">
        <v>14</v>
      </c>
      <c r="E66" s="63">
        <f>SUM(F66:G66)</f>
        <v>28</v>
      </c>
      <c r="F66" s="62">
        <v>20</v>
      </c>
      <c r="G66" s="62">
        <v>8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</row>
    <row r="67" spans="1:19" ht="16.5" customHeight="1" x14ac:dyDescent="0.15">
      <c r="A67" s="2" t="s">
        <v>269</v>
      </c>
      <c r="B67" s="63">
        <f>SUM(C67:D67)</f>
        <v>155</v>
      </c>
      <c r="C67" s="62">
        <v>92</v>
      </c>
      <c r="D67" s="62">
        <v>63</v>
      </c>
      <c r="E67" s="63">
        <f>SUM(F67:G67)</f>
        <v>78</v>
      </c>
      <c r="F67" s="62">
        <v>46</v>
      </c>
      <c r="G67" s="62">
        <v>32</v>
      </c>
      <c r="H67" s="30"/>
      <c r="I67" s="15"/>
      <c r="J67" s="15"/>
      <c r="K67" s="30"/>
      <c r="L67" s="15"/>
      <c r="M67" s="15"/>
      <c r="N67" s="30"/>
      <c r="O67" s="15"/>
      <c r="P67" s="15"/>
      <c r="Q67" s="30"/>
      <c r="R67" s="15"/>
      <c r="S67" s="15"/>
    </row>
    <row r="68" spans="1:19" ht="16.5" customHeight="1" x14ac:dyDescent="0.15">
      <c r="A68" s="49" t="s">
        <v>270</v>
      </c>
      <c r="B68" s="62">
        <f t="shared" ref="B68:G68" si="19">SUM(B69:B80)</f>
        <v>414</v>
      </c>
      <c r="C68" s="62">
        <f t="shared" si="19"/>
        <v>234</v>
      </c>
      <c r="D68" s="62">
        <f t="shared" si="19"/>
        <v>180</v>
      </c>
      <c r="E68" s="62">
        <f t="shared" si="19"/>
        <v>272</v>
      </c>
      <c r="F68" s="62">
        <f t="shared" si="19"/>
        <v>159</v>
      </c>
      <c r="G68" s="62">
        <f t="shared" si="19"/>
        <v>113</v>
      </c>
      <c r="H68" s="30"/>
      <c r="I68" s="15"/>
      <c r="J68" s="30"/>
      <c r="K68" s="30"/>
      <c r="L68" s="15"/>
      <c r="M68" s="15"/>
      <c r="N68" s="30"/>
      <c r="O68" s="15"/>
      <c r="P68" s="15"/>
      <c r="Q68" s="30"/>
      <c r="R68" s="15"/>
      <c r="S68" s="15"/>
    </row>
    <row r="69" spans="1:19" ht="16.5" customHeight="1" x14ac:dyDescent="0.15">
      <c r="A69" s="58" t="s">
        <v>271</v>
      </c>
      <c r="B69" s="63">
        <f>SUM(C69:D69)</f>
        <v>0</v>
      </c>
      <c r="C69" s="63">
        <v>0</v>
      </c>
      <c r="D69" s="63">
        <v>0</v>
      </c>
      <c r="E69" s="63">
        <f>SUM(F69:G69)</f>
        <v>0</v>
      </c>
      <c r="F69" s="63">
        <v>0</v>
      </c>
      <c r="G69" s="63">
        <v>0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</row>
    <row r="70" spans="1:19" ht="16.5" customHeight="1" x14ac:dyDescent="0.15">
      <c r="A70" s="2" t="s">
        <v>272</v>
      </c>
      <c r="B70" s="63">
        <f t="shared" ref="B70:B81" si="20">SUM(C70:D70)</f>
        <v>1</v>
      </c>
      <c r="C70" s="62">
        <v>1</v>
      </c>
      <c r="D70" s="63">
        <v>0</v>
      </c>
      <c r="E70" s="63">
        <f t="shared" ref="E70:E81" si="21">SUM(F70:G70)</f>
        <v>0</v>
      </c>
      <c r="F70" s="63">
        <v>0</v>
      </c>
      <c r="G70" s="63">
        <v>0</v>
      </c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</row>
    <row r="71" spans="1:19" ht="16.5" customHeight="1" x14ac:dyDescent="0.15">
      <c r="A71" s="2" t="s">
        <v>285</v>
      </c>
      <c r="B71" s="63">
        <f t="shared" si="20"/>
        <v>26</v>
      </c>
      <c r="C71" s="62">
        <v>21</v>
      </c>
      <c r="D71" s="62">
        <v>5</v>
      </c>
      <c r="E71" s="63">
        <f t="shared" si="21"/>
        <v>4</v>
      </c>
      <c r="F71" s="62">
        <v>4</v>
      </c>
      <c r="G71" s="63">
        <v>0</v>
      </c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</row>
    <row r="72" spans="1:19" ht="16.5" customHeight="1" x14ac:dyDescent="0.15">
      <c r="A72" s="64" t="s">
        <v>273</v>
      </c>
      <c r="B72" s="63">
        <f t="shared" si="20"/>
        <v>133</v>
      </c>
      <c r="C72" s="62">
        <v>71</v>
      </c>
      <c r="D72" s="62">
        <v>62</v>
      </c>
      <c r="E72" s="63">
        <f t="shared" si="21"/>
        <v>114</v>
      </c>
      <c r="F72" s="62">
        <v>60</v>
      </c>
      <c r="G72" s="62">
        <v>54</v>
      </c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</row>
    <row r="73" spans="1:19" ht="16.5" customHeight="1" x14ac:dyDescent="0.15">
      <c r="A73" s="2" t="s">
        <v>274</v>
      </c>
      <c r="B73" s="63">
        <f t="shared" si="20"/>
        <v>3</v>
      </c>
      <c r="C73" s="62">
        <v>2</v>
      </c>
      <c r="D73" s="62">
        <v>1</v>
      </c>
      <c r="E73" s="63">
        <f t="shared" si="21"/>
        <v>1</v>
      </c>
      <c r="F73" s="63">
        <v>0</v>
      </c>
      <c r="G73" s="62">
        <v>1</v>
      </c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</row>
    <row r="74" spans="1:19" ht="16.5" customHeight="1" x14ac:dyDescent="0.15">
      <c r="A74" s="2" t="s">
        <v>275</v>
      </c>
      <c r="B74" s="63">
        <f t="shared" si="20"/>
        <v>19</v>
      </c>
      <c r="C74" s="62">
        <v>12</v>
      </c>
      <c r="D74" s="62">
        <v>7</v>
      </c>
      <c r="E74" s="63">
        <f t="shared" si="21"/>
        <v>29</v>
      </c>
      <c r="F74" s="62">
        <v>22</v>
      </c>
      <c r="G74" s="62">
        <v>7</v>
      </c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</row>
    <row r="75" spans="1:19" ht="16.5" customHeight="1" x14ac:dyDescent="0.15">
      <c r="A75" s="2" t="s">
        <v>276</v>
      </c>
      <c r="B75" s="63">
        <f t="shared" si="20"/>
        <v>40</v>
      </c>
      <c r="C75" s="62">
        <v>17</v>
      </c>
      <c r="D75" s="62">
        <v>23</v>
      </c>
      <c r="E75" s="63">
        <f t="shared" si="21"/>
        <v>22</v>
      </c>
      <c r="F75" s="62">
        <v>9</v>
      </c>
      <c r="G75" s="62">
        <v>13</v>
      </c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</row>
    <row r="76" spans="1:19" ht="16.5" customHeight="1" x14ac:dyDescent="0.15">
      <c r="A76" s="2" t="s">
        <v>277</v>
      </c>
      <c r="B76" s="63">
        <f t="shared" si="20"/>
        <v>19</v>
      </c>
      <c r="C76" s="62">
        <v>12</v>
      </c>
      <c r="D76" s="62">
        <v>7</v>
      </c>
      <c r="E76" s="63">
        <f t="shared" si="21"/>
        <v>11</v>
      </c>
      <c r="F76" s="62">
        <v>8</v>
      </c>
      <c r="G76" s="62">
        <v>3</v>
      </c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</row>
    <row r="77" spans="1:19" ht="16.5" customHeight="1" x14ac:dyDescent="0.15">
      <c r="A77" s="2" t="s">
        <v>278</v>
      </c>
      <c r="B77" s="63">
        <f t="shared" si="20"/>
        <v>13</v>
      </c>
      <c r="C77" s="62">
        <v>7</v>
      </c>
      <c r="D77" s="62">
        <v>6</v>
      </c>
      <c r="E77" s="63">
        <f t="shared" si="21"/>
        <v>8</v>
      </c>
      <c r="F77" s="62">
        <v>2</v>
      </c>
      <c r="G77" s="62">
        <v>6</v>
      </c>
    </row>
    <row r="78" spans="1:19" ht="16.5" customHeight="1" x14ac:dyDescent="0.15">
      <c r="A78" s="2" t="s">
        <v>280</v>
      </c>
      <c r="B78" s="63">
        <f t="shared" si="20"/>
        <v>9</v>
      </c>
      <c r="C78" s="62">
        <v>9</v>
      </c>
      <c r="D78" s="63">
        <v>0</v>
      </c>
      <c r="E78" s="63">
        <f t="shared" si="21"/>
        <v>0</v>
      </c>
      <c r="F78" s="63">
        <v>0</v>
      </c>
      <c r="G78" s="63">
        <v>0</v>
      </c>
    </row>
    <row r="79" spans="1:19" ht="16.5" customHeight="1" x14ac:dyDescent="0.15">
      <c r="A79" s="2" t="s">
        <v>281</v>
      </c>
      <c r="B79" s="63">
        <f t="shared" si="20"/>
        <v>143</v>
      </c>
      <c r="C79" s="62">
        <v>77</v>
      </c>
      <c r="D79" s="62">
        <v>66</v>
      </c>
      <c r="E79" s="63">
        <f t="shared" si="21"/>
        <v>79</v>
      </c>
      <c r="F79" s="62">
        <v>52</v>
      </c>
      <c r="G79" s="62">
        <v>27</v>
      </c>
    </row>
    <row r="80" spans="1:19" ht="16.5" customHeight="1" x14ac:dyDescent="0.15">
      <c r="A80" s="2" t="s">
        <v>282</v>
      </c>
      <c r="B80" s="63">
        <f t="shared" si="20"/>
        <v>8</v>
      </c>
      <c r="C80" s="62">
        <v>5</v>
      </c>
      <c r="D80" s="62">
        <v>3</v>
      </c>
      <c r="E80" s="63">
        <f t="shared" si="21"/>
        <v>4</v>
      </c>
      <c r="F80" s="62">
        <v>2</v>
      </c>
      <c r="G80" s="62">
        <v>2</v>
      </c>
    </row>
    <row r="81" spans="1:7" ht="16.5" customHeight="1" x14ac:dyDescent="0.15">
      <c r="A81" s="49" t="s">
        <v>283</v>
      </c>
      <c r="B81" s="63">
        <f t="shared" si="20"/>
        <v>4</v>
      </c>
      <c r="C81" s="62">
        <v>3</v>
      </c>
      <c r="D81" s="63">
        <v>1</v>
      </c>
      <c r="E81" s="63">
        <f t="shared" si="21"/>
        <v>9</v>
      </c>
      <c r="F81" s="62">
        <v>4</v>
      </c>
      <c r="G81" s="63">
        <v>5</v>
      </c>
    </row>
    <row r="82" spans="1:7" x14ac:dyDescent="0.15">
      <c r="A82" t="s">
        <v>438</v>
      </c>
    </row>
  </sheetData>
  <mergeCells count="19">
    <mergeCell ref="Q3:S3"/>
    <mergeCell ref="Q29:S29"/>
    <mergeCell ref="A55:C55"/>
    <mergeCell ref="A57:A58"/>
    <mergeCell ref="B57:D57"/>
    <mergeCell ref="E57:G57"/>
    <mergeCell ref="A29:A30"/>
    <mergeCell ref="B29:D29"/>
    <mergeCell ref="E29:G29"/>
    <mergeCell ref="H29:J29"/>
    <mergeCell ref="N29:P29"/>
    <mergeCell ref="K3:M3"/>
    <mergeCell ref="N3:P3"/>
    <mergeCell ref="K29:M29"/>
    <mergeCell ref="A1:C1"/>
    <mergeCell ref="A3:A4"/>
    <mergeCell ref="B3:D3"/>
    <mergeCell ref="E3:G3"/>
    <mergeCell ref="H3:J3"/>
  </mergeCells>
  <phoneticPr fontId="3"/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  <headerFooter scaleWithDoc="0" alignWithMargins="0">
    <oddFooter>&amp;C&amp;A</oddFooter>
  </headerFooter>
  <rowBreaks count="1" manualBreakCount="1">
    <brk id="54" max="1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73C27-6E74-409F-BF73-1F30AF2AD956}">
  <dimension ref="A1:U88"/>
  <sheetViews>
    <sheetView view="pageBreakPreview" zoomScaleNormal="100" zoomScaleSheetLayoutView="100" workbookViewId="0">
      <selection sqref="A1:C1"/>
    </sheetView>
  </sheetViews>
  <sheetFormatPr defaultRowHeight="13.5" x14ac:dyDescent="0.15"/>
  <cols>
    <col min="1" max="1" width="20.375" customWidth="1"/>
    <col min="2" max="19" width="7.75" customWidth="1"/>
  </cols>
  <sheetData>
    <row r="1" spans="1:21" ht="17.25" customHeight="1" x14ac:dyDescent="0.15">
      <c r="A1" s="160" t="s">
        <v>500</v>
      </c>
      <c r="B1" s="160"/>
      <c r="C1" s="160"/>
    </row>
    <row r="2" spans="1:21" ht="14.25" x14ac:dyDescent="0.15">
      <c r="P2" s="134"/>
      <c r="Q2" s="134"/>
      <c r="R2" s="134"/>
      <c r="S2" s="134" t="s">
        <v>474</v>
      </c>
    </row>
    <row r="3" spans="1:21" x14ac:dyDescent="0.15">
      <c r="A3" s="137" t="s">
        <v>261</v>
      </c>
      <c r="B3" s="141" t="s">
        <v>4</v>
      </c>
      <c r="C3" s="142"/>
      <c r="D3" s="143"/>
      <c r="E3" s="141" t="s">
        <v>252</v>
      </c>
      <c r="F3" s="142"/>
      <c r="G3" s="143"/>
      <c r="H3" s="141" t="s">
        <v>256</v>
      </c>
      <c r="I3" s="142"/>
      <c r="J3" s="143"/>
      <c r="K3" s="141" t="s">
        <v>239</v>
      </c>
      <c r="L3" s="142"/>
      <c r="M3" s="143"/>
      <c r="N3" s="141" t="s">
        <v>243</v>
      </c>
      <c r="O3" s="142"/>
      <c r="P3" s="143"/>
      <c r="Q3" s="141" t="s">
        <v>247</v>
      </c>
      <c r="R3" s="142"/>
      <c r="S3" s="143"/>
    </row>
    <row r="4" spans="1:21" x14ac:dyDescent="0.15">
      <c r="A4" s="138"/>
      <c r="B4" s="1" t="s">
        <v>4</v>
      </c>
      <c r="C4" s="1" t="s">
        <v>5</v>
      </c>
      <c r="D4" s="1" t="s">
        <v>6</v>
      </c>
      <c r="E4" s="1" t="s">
        <v>4</v>
      </c>
      <c r="F4" s="1" t="s">
        <v>5</v>
      </c>
      <c r="G4" s="1" t="s">
        <v>6</v>
      </c>
      <c r="H4" s="1" t="s">
        <v>4</v>
      </c>
      <c r="I4" s="1" t="s">
        <v>5</v>
      </c>
      <c r="J4" s="1" t="s">
        <v>6</v>
      </c>
      <c r="K4" s="1" t="s">
        <v>4</v>
      </c>
      <c r="L4" s="1" t="s">
        <v>5</v>
      </c>
      <c r="M4" s="1" t="s">
        <v>6</v>
      </c>
      <c r="N4" s="1" t="s">
        <v>4</v>
      </c>
      <c r="O4" s="1" t="s">
        <v>5</v>
      </c>
      <c r="P4" s="1" t="s">
        <v>6</v>
      </c>
      <c r="Q4" s="1" t="s">
        <v>4</v>
      </c>
      <c r="R4" s="1" t="s">
        <v>5</v>
      </c>
      <c r="S4" s="1" t="s">
        <v>6</v>
      </c>
    </row>
    <row r="5" spans="1:21" ht="16.5" customHeight="1" x14ac:dyDescent="0.15">
      <c r="A5" s="2" t="s">
        <v>4</v>
      </c>
      <c r="B5" s="48">
        <f>SUM(C5:D5)</f>
        <v>44321</v>
      </c>
      <c r="C5" s="48">
        <v>25962</v>
      </c>
      <c r="D5" s="48">
        <v>18359</v>
      </c>
      <c r="E5" s="48">
        <f>SUM(F5:G5)</f>
        <v>625</v>
      </c>
      <c r="F5" s="48">
        <v>340</v>
      </c>
      <c r="G5" s="48">
        <v>285</v>
      </c>
      <c r="H5" s="48">
        <f>SUM(I5:J5)</f>
        <v>3084</v>
      </c>
      <c r="I5" s="48">
        <v>1663</v>
      </c>
      <c r="J5" s="48">
        <v>1421</v>
      </c>
      <c r="K5" s="48">
        <f>SUM(L5:M5)</f>
        <v>4617</v>
      </c>
      <c r="L5" s="48">
        <v>2733</v>
      </c>
      <c r="M5" s="48">
        <v>1884</v>
      </c>
      <c r="N5" s="48">
        <f>SUM(O5:P5)</f>
        <v>5011</v>
      </c>
      <c r="O5" s="48">
        <v>3155</v>
      </c>
      <c r="P5" s="48">
        <v>1856</v>
      </c>
      <c r="Q5" s="48">
        <f>SUM(R5:S5)</f>
        <v>5434</v>
      </c>
      <c r="R5" s="48">
        <v>3305</v>
      </c>
      <c r="S5" s="48">
        <v>2129</v>
      </c>
    </row>
    <row r="6" spans="1:21" ht="16.5" customHeight="1" x14ac:dyDescent="0.15">
      <c r="A6" s="49" t="s">
        <v>262</v>
      </c>
      <c r="B6" s="48">
        <f>SUM(B7:B9)</f>
        <v>2178</v>
      </c>
      <c r="C6" s="48">
        <f>SUM(C7:C9)</f>
        <v>1261</v>
      </c>
      <c r="D6" s="48">
        <f>SUM(D7:D9)</f>
        <v>917</v>
      </c>
      <c r="E6" s="51">
        <f>SUM(E7:E9)</f>
        <v>5</v>
      </c>
      <c r="F6" s="51">
        <f t="shared" ref="F6:S6" si="0">SUM(F7:F9)</f>
        <v>5</v>
      </c>
      <c r="G6" s="51">
        <f t="shared" si="0"/>
        <v>0</v>
      </c>
      <c r="H6" s="51">
        <f t="shared" si="0"/>
        <v>14</v>
      </c>
      <c r="I6" s="51">
        <f t="shared" si="0"/>
        <v>11</v>
      </c>
      <c r="J6" s="51">
        <f t="shared" si="0"/>
        <v>3</v>
      </c>
      <c r="K6" s="51">
        <f t="shared" si="0"/>
        <v>37</v>
      </c>
      <c r="L6" s="51">
        <f t="shared" si="0"/>
        <v>27</v>
      </c>
      <c r="M6" s="51">
        <f t="shared" si="0"/>
        <v>10</v>
      </c>
      <c r="N6" s="51">
        <f t="shared" si="0"/>
        <v>73</v>
      </c>
      <c r="O6" s="51">
        <f t="shared" si="0"/>
        <v>57</v>
      </c>
      <c r="P6" s="51">
        <f t="shared" si="0"/>
        <v>16</v>
      </c>
      <c r="Q6" s="51">
        <f t="shared" si="0"/>
        <v>104</v>
      </c>
      <c r="R6" s="51">
        <f t="shared" si="0"/>
        <v>71</v>
      </c>
      <c r="S6" s="51">
        <f t="shared" si="0"/>
        <v>33</v>
      </c>
    </row>
    <row r="7" spans="1:21" ht="16.5" customHeight="1" x14ac:dyDescent="0.15">
      <c r="A7" s="50" t="s">
        <v>263</v>
      </c>
      <c r="B7" s="48">
        <f>SUM(C7:D7)</f>
        <v>2149</v>
      </c>
      <c r="C7" s="51">
        <f t="shared" ref="C7:D9" si="1">SUM(F7,I7,L7,O7,R7,C35,F35,I35,L35,O35,R35,C65,F65,I65,L65)</f>
        <v>1235</v>
      </c>
      <c r="D7" s="51">
        <f t="shared" si="1"/>
        <v>914</v>
      </c>
      <c r="E7" s="51">
        <f>SUM(F7:G7)</f>
        <v>5</v>
      </c>
      <c r="F7" s="51">
        <v>5</v>
      </c>
      <c r="G7" s="52">
        <v>0</v>
      </c>
      <c r="H7" s="52">
        <f>SUM(I7:J7)</f>
        <v>13</v>
      </c>
      <c r="I7" s="51">
        <v>10</v>
      </c>
      <c r="J7" s="51">
        <v>3</v>
      </c>
      <c r="K7" s="51">
        <f>SUM(L7:M7)</f>
        <v>35</v>
      </c>
      <c r="L7" s="51">
        <v>25</v>
      </c>
      <c r="M7" s="51">
        <v>10</v>
      </c>
      <c r="N7" s="51">
        <f t="shared" ref="N7:N29" si="2">SUM(O7:P7)</f>
        <v>69</v>
      </c>
      <c r="O7" s="51">
        <v>53</v>
      </c>
      <c r="P7" s="51">
        <v>16</v>
      </c>
      <c r="Q7" s="51">
        <f t="shared" ref="Q7:Q29" si="3">SUM(R7:S7)</f>
        <v>100</v>
      </c>
      <c r="R7" s="51">
        <v>68</v>
      </c>
      <c r="S7" s="51">
        <v>32</v>
      </c>
    </row>
    <row r="8" spans="1:21" ht="16.5" customHeight="1" x14ac:dyDescent="0.15">
      <c r="A8" s="50" t="s">
        <v>264</v>
      </c>
      <c r="B8" s="48">
        <f t="shared" ref="B8:B29" si="4">SUM(C8:D8)</f>
        <v>10</v>
      </c>
      <c r="C8" s="51">
        <f t="shared" si="1"/>
        <v>8</v>
      </c>
      <c r="D8" s="51">
        <f t="shared" si="1"/>
        <v>2</v>
      </c>
      <c r="E8" s="51">
        <f t="shared" ref="E8:E29" si="5">SUM(F8:G8)</f>
        <v>0</v>
      </c>
      <c r="F8" s="55">
        <v>0</v>
      </c>
      <c r="G8" s="52">
        <v>0</v>
      </c>
      <c r="H8" s="52">
        <f>SUM(I8:J8)</f>
        <v>1</v>
      </c>
      <c r="I8" s="52">
        <v>1</v>
      </c>
      <c r="J8" s="52">
        <v>0</v>
      </c>
      <c r="K8" s="51">
        <f t="shared" ref="K8:K29" si="6">SUM(L8:M8)</f>
        <v>0</v>
      </c>
      <c r="L8" s="52">
        <v>0</v>
      </c>
      <c r="M8" s="52">
        <v>0</v>
      </c>
      <c r="N8" s="51">
        <f t="shared" si="2"/>
        <v>0</v>
      </c>
      <c r="O8" s="51">
        <v>0</v>
      </c>
      <c r="P8" s="52">
        <v>0</v>
      </c>
      <c r="Q8" s="51">
        <f t="shared" si="3"/>
        <v>2</v>
      </c>
      <c r="R8" s="52">
        <v>1</v>
      </c>
      <c r="S8" s="52">
        <v>1</v>
      </c>
      <c r="T8" s="54"/>
      <c r="U8" s="54"/>
    </row>
    <row r="9" spans="1:21" ht="16.5" customHeight="1" x14ac:dyDescent="0.15">
      <c r="A9" s="50" t="s">
        <v>265</v>
      </c>
      <c r="B9" s="48">
        <f t="shared" si="4"/>
        <v>19</v>
      </c>
      <c r="C9" s="51">
        <f t="shared" si="1"/>
        <v>18</v>
      </c>
      <c r="D9" s="51">
        <f t="shared" si="1"/>
        <v>1</v>
      </c>
      <c r="E9" s="51">
        <f t="shared" si="5"/>
        <v>0</v>
      </c>
      <c r="F9" s="55">
        <v>0</v>
      </c>
      <c r="G9" s="52">
        <v>0</v>
      </c>
      <c r="H9" s="52">
        <f t="shared" ref="H9:H29" si="7">SUM(I9:J9)</f>
        <v>0</v>
      </c>
      <c r="I9" s="51">
        <v>0</v>
      </c>
      <c r="J9" s="52">
        <v>0</v>
      </c>
      <c r="K9" s="51">
        <f t="shared" si="6"/>
        <v>2</v>
      </c>
      <c r="L9" s="51">
        <v>2</v>
      </c>
      <c r="M9" s="52">
        <v>0</v>
      </c>
      <c r="N9" s="51">
        <f t="shared" si="2"/>
        <v>4</v>
      </c>
      <c r="O9" s="51">
        <v>4</v>
      </c>
      <c r="P9" s="52">
        <v>0</v>
      </c>
      <c r="Q9" s="51">
        <f t="shared" si="3"/>
        <v>2</v>
      </c>
      <c r="R9" s="52">
        <v>2</v>
      </c>
      <c r="S9" s="52">
        <v>0</v>
      </c>
    </row>
    <row r="10" spans="1:21" ht="16.5" customHeight="1" x14ac:dyDescent="0.15">
      <c r="A10" s="49" t="s">
        <v>266</v>
      </c>
      <c r="B10" s="48">
        <f>SUM(B11:B13)</f>
        <v>18069</v>
      </c>
      <c r="C10" s="48">
        <f>SUM(C11:C13)</f>
        <v>13292</v>
      </c>
      <c r="D10" s="48">
        <f>SUM(D11:D13)</f>
        <v>4777</v>
      </c>
      <c r="E10" s="51">
        <f>SUM(E11:E13)</f>
        <v>272</v>
      </c>
      <c r="F10" s="51">
        <f t="shared" ref="F10:S10" si="8">SUM(F11:F13)</f>
        <v>185</v>
      </c>
      <c r="G10" s="51">
        <f t="shared" si="8"/>
        <v>87</v>
      </c>
      <c r="H10" s="51">
        <f t="shared" si="8"/>
        <v>1363</v>
      </c>
      <c r="I10" s="51">
        <f t="shared" si="8"/>
        <v>987</v>
      </c>
      <c r="J10" s="51">
        <f t="shared" si="8"/>
        <v>376</v>
      </c>
      <c r="K10" s="51">
        <f t="shared" si="8"/>
        <v>2064</v>
      </c>
      <c r="L10" s="51">
        <f t="shared" si="8"/>
        <v>1554</v>
      </c>
      <c r="M10" s="51">
        <f t="shared" si="8"/>
        <v>510</v>
      </c>
      <c r="N10" s="51">
        <f t="shared" si="8"/>
        <v>2230</v>
      </c>
      <c r="O10" s="51">
        <f t="shared" si="8"/>
        <v>1740</v>
      </c>
      <c r="P10" s="51">
        <f t="shared" si="8"/>
        <v>490</v>
      </c>
      <c r="Q10" s="51">
        <f t="shared" si="8"/>
        <v>2437</v>
      </c>
      <c r="R10" s="51">
        <f t="shared" si="8"/>
        <v>1859</v>
      </c>
      <c r="S10" s="51">
        <f t="shared" si="8"/>
        <v>578</v>
      </c>
    </row>
    <row r="11" spans="1:21" ht="16.5" customHeight="1" x14ac:dyDescent="0.15">
      <c r="A11" s="2" t="s">
        <v>267</v>
      </c>
      <c r="B11" s="48">
        <f t="shared" si="4"/>
        <v>7</v>
      </c>
      <c r="C11" s="51">
        <f t="shared" ref="C11:D13" si="9">SUM(F11,I11,L11,O11,R11,C39,F39,I39,L39,O39,R39,C69,F69,I69,L69)</f>
        <v>6</v>
      </c>
      <c r="D11" s="51">
        <f t="shared" si="9"/>
        <v>1</v>
      </c>
      <c r="E11" s="51">
        <f t="shared" si="5"/>
        <v>0</v>
      </c>
      <c r="F11" s="55">
        <v>0</v>
      </c>
      <c r="G11" s="52">
        <v>0</v>
      </c>
      <c r="H11" s="52">
        <f t="shared" si="7"/>
        <v>0</v>
      </c>
      <c r="I11" s="52">
        <v>0</v>
      </c>
      <c r="J11" s="52">
        <v>0</v>
      </c>
      <c r="K11" s="51">
        <f t="shared" si="6"/>
        <v>0</v>
      </c>
      <c r="L11" s="52">
        <v>0</v>
      </c>
      <c r="M11" s="51">
        <v>0</v>
      </c>
      <c r="N11" s="51">
        <f t="shared" si="2"/>
        <v>0</v>
      </c>
      <c r="O11" s="51">
        <v>0</v>
      </c>
      <c r="P11" s="52">
        <v>0</v>
      </c>
      <c r="Q11" s="51">
        <f t="shared" si="3"/>
        <v>1</v>
      </c>
      <c r="R11" s="52">
        <v>1</v>
      </c>
      <c r="S11" s="52">
        <v>0</v>
      </c>
    </row>
    <row r="12" spans="1:21" ht="16.5" customHeight="1" x14ac:dyDescent="0.15">
      <c r="A12" s="2" t="s">
        <v>268</v>
      </c>
      <c r="B12" s="48">
        <f t="shared" si="4"/>
        <v>2785</v>
      </c>
      <c r="C12" s="51">
        <f t="shared" si="9"/>
        <v>2342</v>
      </c>
      <c r="D12" s="51">
        <f t="shared" si="9"/>
        <v>443</v>
      </c>
      <c r="E12" s="51">
        <f t="shared" si="5"/>
        <v>26</v>
      </c>
      <c r="F12" s="55">
        <v>26</v>
      </c>
      <c r="G12" s="56">
        <v>0</v>
      </c>
      <c r="H12" s="52">
        <f>SUM(I12:J12)</f>
        <v>99</v>
      </c>
      <c r="I12" s="56">
        <v>82</v>
      </c>
      <c r="J12" s="56">
        <v>17</v>
      </c>
      <c r="K12" s="51">
        <f t="shared" si="6"/>
        <v>197</v>
      </c>
      <c r="L12" s="56">
        <v>168</v>
      </c>
      <c r="M12" s="56">
        <v>29</v>
      </c>
      <c r="N12" s="51">
        <f t="shared" si="2"/>
        <v>301</v>
      </c>
      <c r="O12" s="56">
        <v>257</v>
      </c>
      <c r="P12" s="56">
        <v>44</v>
      </c>
      <c r="Q12" s="51">
        <f t="shared" si="3"/>
        <v>360</v>
      </c>
      <c r="R12" s="56">
        <v>314</v>
      </c>
      <c r="S12" s="56">
        <v>46</v>
      </c>
    </row>
    <row r="13" spans="1:21" ht="16.5" customHeight="1" x14ac:dyDescent="0.15">
      <c r="A13" s="2" t="s">
        <v>269</v>
      </c>
      <c r="B13" s="48">
        <f t="shared" si="4"/>
        <v>15277</v>
      </c>
      <c r="C13" s="51">
        <f t="shared" si="9"/>
        <v>10944</v>
      </c>
      <c r="D13" s="51">
        <f t="shared" si="9"/>
        <v>4333</v>
      </c>
      <c r="E13" s="51">
        <f t="shared" si="5"/>
        <v>246</v>
      </c>
      <c r="F13" s="57">
        <v>159</v>
      </c>
      <c r="G13" s="57">
        <v>87</v>
      </c>
      <c r="H13" s="52">
        <f t="shared" si="7"/>
        <v>1264</v>
      </c>
      <c r="I13" s="57">
        <v>905</v>
      </c>
      <c r="J13" s="57">
        <v>359</v>
      </c>
      <c r="K13" s="51">
        <f t="shared" si="6"/>
        <v>1867</v>
      </c>
      <c r="L13" s="57">
        <v>1386</v>
      </c>
      <c r="M13" s="57">
        <v>481</v>
      </c>
      <c r="N13" s="51">
        <f t="shared" si="2"/>
        <v>1929</v>
      </c>
      <c r="O13" s="57">
        <v>1483</v>
      </c>
      <c r="P13" s="57">
        <v>446</v>
      </c>
      <c r="Q13" s="51">
        <f t="shared" si="3"/>
        <v>2076</v>
      </c>
      <c r="R13" s="57">
        <v>1544</v>
      </c>
      <c r="S13" s="57">
        <v>532</v>
      </c>
    </row>
    <row r="14" spans="1:21" ht="16.5" customHeight="1" x14ac:dyDescent="0.15">
      <c r="A14" s="49" t="s">
        <v>270</v>
      </c>
      <c r="B14" s="48">
        <f>SUM(B15:B28)</f>
        <v>22867</v>
      </c>
      <c r="C14" s="48">
        <f>SUM(C15:C28)</f>
        <v>10628</v>
      </c>
      <c r="D14" s="48">
        <f>SUM(D15:D28)</f>
        <v>12239</v>
      </c>
      <c r="E14" s="51">
        <f>SUM(E15:E28)</f>
        <v>310</v>
      </c>
      <c r="F14" s="51">
        <f t="shared" ref="F14:S14" si="10">SUM(F15:F28)</f>
        <v>130</v>
      </c>
      <c r="G14" s="51">
        <f t="shared" si="10"/>
        <v>180</v>
      </c>
      <c r="H14" s="51">
        <f t="shared" si="10"/>
        <v>1574</v>
      </c>
      <c r="I14" s="51">
        <f t="shared" si="10"/>
        <v>594</v>
      </c>
      <c r="J14" s="51">
        <f t="shared" si="10"/>
        <v>980</v>
      </c>
      <c r="K14" s="51">
        <f t="shared" si="10"/>
        <v>2315</v>
      </c>
      <c r="L14" s="51">
        <f t="shared" si="10"/>
        <v>1024</v>
      </c>
      <c r="M14" s="51">
        <f t="shared" si="10"/>
        <v>1291</v>
      </c>
      <c r="N14" s="51">
        <f t="shared" si="10"/>
        <v>2494</v>
      </c>
      <c r="O14" s="51">
        <f t="shared" si="10"/>
        <v>1214</v>
      </c>
      <c r="P14" s="51">
        <f t="shared" si="10"/>
        <v>1280</v>
      </c>
      <c r="Q14" s="51">
        <f t="shared" si="10"/>
        <v>2725</v>
      </c>
      <c r="R14" s="51">
        <f t="shared" si="10"/>
        <v>1271</v>
      </c>
      <c r="S14" s="51">
        <f t="shared" si="10"/>
        <v>1454</v>
      </c>
    </row>
    <row r="15" spans="1:21" ht="16.5" customHeight="1" x14ac:dyDescent="0.15">
      <c r="A15" s="58" t="s">
        <v>271</v>
      </c>
      <c r="B15" s="48">
        <f t="shared" si="4"/>
        <v>117</v>
      </c>
      <c r="C15" s="51">
        <f t="shared" ref="C15:D29" si="11">SUM(F15,I15,L15,O15,R15,C43,F43,I43,L43,O43,R43,C73,F73,I73,L73)</f>
        <v>100</v>
      </c>
      <c r="D15" s="51">
        <f t="shared" si="11"/>
        <v>17</v>
      </c>
      <c r="E15" s="51">
        <f t="shared" si="5"/>
        <v>0</v>
      </c>
      <c r="F15" s="59">
        <v>0</v>
      </c>
      <c r="G15" s="59">
        <v>0</v>
      </c>
      <c r="H15" s="52">
        <f t="shared" si="7"/>
        <v>4</v>
      </c>
      <c r="I15" s="57">
        <v>3</v>
      </c>
      <c r="J15" s="59">
        <v>1</v>
      </c>
      <c r="K15" s="51">
        <f t="shared" si="6"/>
        <v>6</v>
      </c>
      <c r="L15" s="57">
        <v>5</v>
      </c>
      <c r="M15" s="57">
        <v>1</v>
      </c>
      <c r="N15" s="51">
        <f t="shared" si="2"/>
        <v>11</v>
      </c>
      <c r="O15" s="57">
        <v>9</v>
      </c>
      <c r="P15" s="57">
        <v>2</v>
      </c>
      <c r="Q15" s="51">
        <f t="shared" si="3"/>
        <v>23</v>
      </c>
      <c r="R15" s="57">
        <v>20</v>
      </c>
      <c r="S15" s="57">
        <v>3</v>
      </c>
    </row>
    <row r="16" spans="1:21" ht="16.5" customHeight="1" x14ac:dyDescent="0.15">
      <c r="A16" s="2" t="s">
        <v>272</v>
      </c>
      <c r="B16" s="48">
        <f t="shared" si="4"/>
        <v>289</v>
      </c>
      <c r="C16" s="51">
        <f t="shared" si="11"/>
        <v>195</v>
      </c>
      <c r="D16" s="51">
        <f t="shared" si="11"/>
        <v>94</v>
      </c>
      <c r="E16" s="51">
        <f t="shared" si="5"/>
        <v>0</v>
      </c>
      <c r="F16" s="60">
        <v>0</v>
      </c>
      <c r="G16" s="56">
        <v>0</v>
      </c>
      <c r="H16" s="52">
        <f t="shared" si="7"/>
        <v>23</v>
      </c>
      <c r="I16" s="56">
        <v>15</v>
      </c>
      <c r="J16" s="56">
        <v>8</v>
      </c>
      <c r="K16" s="51">
        <f t="shared" si="6"/>
        <v>51</v>
      </c>
      <c r="L16" s="56">
        <v>23</v>
      </c>
      <c r="M16" s="56">
        <v>28</v>
      </c>
      <c r="N16" s="51">
        <f t="shared" si="2"/>
        <v>61</v>
      </c>
      <c r="O16" s="56">
        <v>38</v>
      </c>
      <c r="P16" s="56">
        <v>23</v>
      </c>
      <c r="Q16" s="51">
        <f t="shared" si="3"/>
        <v>36</v>
      </c>
      <c r="R16" s="56">
        <v>24</v>
      </c>
      <c r="S16" s="56">
        <v>12</v>
      </c>
    </row>
    <row r="17" spans="1:19" ht="16.5" customHeight="1" x14ac:dyDescent="0.15">
      <c r="A17" s="2" t="s">
        <v>288</v>
      </c>
      <c r="B17" s="48">
        <f t="shared" si="4"/>
        <v>3145</v>
      </c>
      <c r="C17" s="51">
        <f t="shared" si="11"/>
        <v>2252</v>
      </c>
      <c r="D17" s="51">
        <f t="shared" si="11"/>
        <v>893</v>
      </c>
      <c r="E17" s="51">
        <f t="shared" si="5"/>
        <v>34</v>
      </c>
      <c r="F17" s="60">
        <v>22</v>
      </c>
      <c r="G17" s="56">
        <v>12</v>
      </c>
      <c r="H17" s="52">
        <f t="shared" si="7"/>
        <v>132</v>
      </c>
      <c r="I17" s="56">
        <v>85</v>
      </c>
      <c r="J17" s="56">
        <v>47</v>
      </c>
      <c r="K17" s="51">
        <f t="shared" si="6"/>
        <v>267</v>
      </c>
      <c r="L17" s="56">
        <v>189</v>
      </c>
      <c r="M17" s="56">
        <v>78</v>
      </c>
      <c r="N17" s="51">
        <f t="shared" si="2"/>
        <v>340</v>
      </c>
      <c r="O17" s="56">
        <v>255</v>
      </c>
      <c r="P17" s="56">
        <v>85</v>
      </c>
      <c r="Q17" s="51">
        <f t="shared" si="3"/>
        <v>412</v>
      </c>
      <c r="R17" s="56">
        <v>305</v>
      </c>
      <c r="S17" s="56">
        <v>107</v>
      </c>
    </row>
    <row r="18" spans="1:19" ht="16.5" customHeight="1" x14ac:dyDescent="0.15">
      <c r="A18" s="64" t="s">
        <v>289</v>
      </c>
      <c r="B18" s="48">
        <f t="shared" si="4"/>
        <v>5979</v>
      </c>
      <c r="C18" s="51">
        <f t="shared" si="11"/>
        <v>2611</v>
      </c>
      <c r="D18" s="51">
        <f t="shared" si="11"/>
        <v>3368</v>
      </c>
      <c r="E18" s="51">
        <f t="shared" si="5"/>
        <v>108</v>
      </c>
      <c r="F18" s="56">
        <v>49</v>
      </c>
      <c r="G18" s="56">
        <v>59</v>
      </c>
      <c r="H18" s="52">
        <f t="shared" si="7"/>
        <v>417</v>
      </c>
      <c r="I18" s="56">
        <v>181</v>
      </c>
      <c r="J18" s="56">
        <v>236</v>
      </c>
      <c r="K18" s="51">
        <f t="shared" si="6"/>
        <v>582</v>
      </c>
      <c r="L18" s="56">
        <v>273</v>
      </c>
      <c r="M18" s="56">
        <v>309</v>
      </c>
      <c r="N18" s="51">
        <f t="shared" si="2"/>
        <v>651</v>
      </c>
      <c r="O18" s="56">
        <v>335</v>
      </c>
      <c r="P18" s="56">
        <v>316</v>
      </c>
      <c r="Q18" s="51">
        <f t="shared" si="3"/>
        <v>679</v>
      </c>
      <c r="R18" s="56">
        <v>292</v>
      </c>
      <c r="S18" s="56">
        <v>387</v>
      </c>
    </row>
    <row r="19" spans="1:19" ht="16.5" customHeight="1" x14ac:dyDescent="0.15">
      <c r="A19" s="2" t="s">
        <v>290</v>
      </c>
      <c r="B19" s="48">
        <f t="shared" si="4"/>
        <v>718</v>
      </c>
      <c r="C19" s="51">
        <f t="shared" si="11"/>
        <v>273</v>
      </c>
      <c r="D19" s="51">
        <f t="shared" si="11"/>
        <v>445</v>
      </c>
      <c r="E19" s="51">
        <f t="shared" si="5"/>
        <v>0</v>
      </c>
      <c r="F19" s="56">
        <v>0</v>
      </c>
      <c r="G19" s="56">
        <v>0</v>
      </c>
      <c r="H19" s="52">
        <f t="shared" si="7"/>
        <v>52</v>
      </c>
      <c r="I19" s="56">
        <v>10</v>
      </c>
      <c r="J19" s="56">
        <v>42</v>
      </c>
      <c r="K19" s="51">
        <f t="shared" si="6"/>
        <v>66</v>
      </c>
      <c r="L19" s="56">
        <v>21</v>
      </c>
      <c r="M19" s="56">
        <v>45</v>
      </c>
      <c r="N19" s="51">
        <f t="shared" si="2"/>
        <v>88</v>
      </c>
      <c r="O19" s="56">
        <v>30</v>
      </c>
      <c r="P19" s="56">
        <v>58</v>
      </c>
      <c r="Q19" s="51">
        <f t="shared" si="3"/>
        <v>97</v>
      </c>
      <c r="R19" s="56">
        <v>28</v>
      </c>
      <c r="S19" s="56">
        <v>69</v>
      </c>
    </row>
    <row r="20" spans="1:19" ht="16.5" customHeight="1" x14ac:dyDescent="0.15">
      <c r="A20" s="2" t="s">
        <v>291</v>
      </c>
      <c r="B20" s="48">
        <f t="shared" si="4"/>
        <v>373</v>
      </c>
      <c r="C20" s="51">
        <f t="shared" si="11"/>
        <v>216</v>
      </c>
      <c r="D20" s="51">
        <f t="shared" si="11"/>
        <v>157</v>
      </c>
      <c r="E20" s="51">
        <f t="shared" si="5"/>
        <v>2</v>
      </c>
      <c r="F20" s="52">
        <v>0</v>
      </c>
      <c r="G20" s="51">
        <v>2</v>
      </c>
      <c r="H20" s="52">
        <f t="shared" si="7"/>
        <v>23</v>
      </c>
      <c r="I20" s="51">
        <v>15</v>
      </c>
      <c r="J20" s="51">
        <v>8</v>
      </c>
      <c r="K20" s="51">
        <f t="shared" si="6"/>
        <v>32</v>
      </c>
      <c r="L20" s="51">
        <v>18</v>
      </c>
      <c r="M20" s="51">
        <v>14</v>
      </c>
      <c r="N20" s="51">
        <f t="shared" si="2"/>
        <v>44</v>
      </c>
      <c r="O20" s="51">
        <v>24</v>
      </c>
      <c r="P20" s="51">
        <v>20</v>
      </c>
      <c r="Q20" s="51">
        <f t="shared" si="3"/>
        <v>40</v>
      </c>
      <c r="R20" s="51">
        <v>24</v>
      </c>
      <c r="S20" s="51">
        <v>16</v>
      </c>
    </row>
    <row r="21" spans="1:19" ht="16.5" customHeight="1" x14ac:dyDescent="0.15">
      <c r="A21" s="65" t="s">
        <v>292</v>
      </c>
      <c r="B21" s="48">
        <f t="shared" si="4"/>
        <v>904</v>
      </c>
      <c r="C21" s="51">
        <f t="shared" si="11"/>
        <v>579</v>
      </c>
      <c r="D21" s="51">
        <f t="shared" si="11"/>
        <v>325</v>
      </c>
      <c r="E21" s="51">
        <f t="shared" si="5"/>
        <v>1</v>
      </c>
      <c r="F21" s="52">
        <v>0</v>
      </c>
      <c r="G21" s="51">
        <v>1</v>
      </c>
      <c r="H21" s="52">
        <f t="shared" si="7"/>
        <v>41</v>
      </c>
      <c r="I21" s="51">
        <v>18</v>
      </c>
      <c r="J21" s="51">
        <v>23</v>
      </c>
      <c r="K21" s="51">
        <f t="shared" si="6"/>
        <v>97</v>
      </c>
      <c r="L21" s="51">
        <v>56</v>
      </c>
      <c r="M21" s="51">
        <v>41</v>
      </c>
      <c r="N21" s="51">
        <f t="shared" si="2"/>
        <v>113</v>
      </c>
      <c r="O21" s="51">
        <v>66</v>
      </c>
      <c r="P21" s="51">
        <v>47</v>
      </c>
      <c r="Q21" s="51">
        <f t="shared" si="3"/>
        <v>115</v>
      </c>
      <c r="R21" s="51">
        <v>67</v>
      </c>
      <c r="S21" s="51">
        <v>48</v>
      </c>
    </row>
    <row r="22" spans="1:19" ht="16.5" customHeight="1" x14ac:dyDescent="0.15">
      <c r="A22" s="65" t="s">
        <v>293</v>
      </c>
      <c r="B22" s="48">
        <f t="shared" si="4"/>
        <v>1901</v>
      </c>
      <c r="C22" s="51">
        <f t="shared" si="11"/>
        <v>617</v>
      </c>
      <c r="D22" s="51">
        <f t="shared" si="11"/>
        <v>1284</v>
      </c>
      <c r="E22" s="51">
        <f t="shared" si="5"/>
        <v>97</v>
      </c>
      <c r="F22" s="52">
        <v>36</v>
      </c>
      <c r="G22" s="51">
        <v>61</v>
      </c>
      <c r="H22" s="52">
        <f t="shared" si="7"/>
        <v>159</v>
      </c>
      <c r="I22" s="51">
        <v>55</v>
      </c>
      <c r="J22" s="51">
        <v>104</v>
      </c>
      <c r="K22" s="51">
        <f t="shared" si="6"/>
        <v>173</v>
      </c>
      <c r="L22" s="51">
        <v>64</v>
      </c>
      <c r="M22" s="51">
        <v>109</v>
      </c>
      <c r="N22" s="51">
        <f t="shared" si="2"/>
        <v>160</v>
      </c>
      <c r="O22" s="51">
        <v>65</v>
      </c>
      <c r="P22" s="51">
        <v>95</v>
      </c>
      <c r="Q22" s="51">
        <f t="shared" si="3"/>
        <v>213</v>
      </c>
      <c r="R22" s="51">
        <v>73</v>
      </c>
      <c r="S22" s="51">
        <v>140</v>
      </c>
    </row>
    <row r="23" spans="1:19" ht="16.5" customHeight="1" x14ac:dyDescent="0.15">
      <c r="A23" s="65" t="s">
        <v>294</v>
      </c>
      <c r="B23" s="48">
        <f t="shared" si="4"/>
        <v>1556</v>
      </c>
      <c r="C23" s="51">
        <f t="shared" si="11"/>
        <v>579</v>
      </c>
      <c r="D23" s="51">
        <f t="shared" si="11"/>
        <v>977</v>
      </c>
      <c r="E23" s="51">
        <f t="shared" si="5"/>
        <v>27</v>
      </c>
      <c r="F23" s="52">
        <v>6</v>
      </c>
      <c r="G23" s="51">
        <v>21</v>
      </c>
      <c r="H23" s="52">
        <f t="shared" si="7"/>
        <v>195</v>
      </c>
      <c r="I23" s="51">
        <v>66</v>
      </c>
      <c r="J23" s="51">
        <v>129</v>
      </c>
      <c r="K23" s="51">
        <f t="shared" si="6"/>
        <v>198</v>
      </c>
      <c r="L23" s="51">
        <v>84</v>
      </c>
      <c r="M23" s="51">
        <v>114</v>
      </c>
      <c r="N23" s="51">
        <f t="shared" si="2"/>
        <v>170</v>
      </c>
      <c r="O23" s="51">
        <v>71</v>
      </c>
      <c r="P23" s="51">
        <v>99</v>
      </c>
      <c r="Q23" s="51">
        <f t="shared" si="3"/>
        <v>151</v>
      </c>
      <c r="R23" s="51">
        <v>57</v>
      </c>
      <c r="S23" s="51">
        <v>94</v>
      </c>
    </row>
    <row r="24" spans="1:19" ht="16.5" customHeight="1" x14ac:dyDescent="0.15">
      <c r="A24" s="2" t="s">
        <v>278</v>
      </c>
      <c r="B24" s="48">
        <f t="shared" si="4"/>
        <v>1515</v>
      </c>
      <c r="C24" s="51">
        <f t="shared" si="11"/>
        <v>584</v>
      </c>
      <c r="D24" s="51">
        <f t="shared" si="11"/>
        <v>931</v>
      </c>
      <c r="E24" s="51">
        <f t="shared" si="5"/>
        <v>5</v>
      </c>
      <c r="F24" s="56">
        <v>3</v>
      </c>
      <c r="G24" s="56">
        <v>2</v>
      </c>
      <c r="H24" s="52">
        <f t="shared" si="7"/>
        <v>66</v>
      </c>
      <c r="I24" s="56">
        <v>17</v>
      </c>
      <c r="J24" s="56">
        <v>49</v>
      </c>
      <c r="K24" s="51">
        <f t="shared" si="6"/>
        <v>166</v>
      </c>
      <c r="L24" s="56">
        <v>62</v>
      </c>
      <c r="M24" s="56">
        <v>104</v>
      </c>
      <c r="N24" s="51">
        <f t="shared" si="2"/>
        <v>159</v>
      </c>
      <c r="O24" s="56">
        <v>46</v>
      </c>
      <c r="P24" s="56">
        <v>113</v>
      </c>
      <c r="Q24" s="51">
        <f t="shared" si="3"/>
        <v>164</v>
      </c>
      <c r="R24" s="56">
        <v>47</v>
      </c>
      <c r="S24" s="56">
        <v>117</v>
      </c>
    </row>
    <row r="25" spans="1:19" ht="16.5" customHeight="1" x14ac:dyDescent="0.15">
      <c r="A25" s="50" t="s">
        <v>295</v>
      </c>
      <c r="B25" s="48">
        <f t="shared" si="4"/>
        <v>3172</v>
      </c>
      <c r="C25" s="51">
        <f t="shared" si="11"/>
        <v>614</v>
      </c>
      <c r="D25" s="51">
        <f t="shared" si="11"/>
        <v>2558</v>
      </c>
      <c r="E25" s="51">
        <f t="shared" si="5"/>
        <v>21</v>
      </c>
      <c r="F25" s="56">
        <v>5</v>
      </c>
      <c r="G25" s="56">
        <v>16</v>
      </c>
      <c r="H25" s="52">
        <f t="shared" si="7"/>
        <v>314</v>
      </c>
      <c r="I25" s="56">
        <v>45</v>
      </c>
      <c r="J25" s="56">
        <v>269</v>
      </c>
      <c r="K25" s="51">
        <f t="shared" si="6"/>
        <v>444</v>
      </c>
      <c r="L25" s="56">
        <v>84</v>
      </c>
      <c r="M25" s="56">
        <v>360</v>
      </c>
      <c r="N25" s="51">
        <f t="shared" si="2"/>
        <v>391</v>
      </c>
      <c r="O25" s="56">
        <v>84</v>
      </c>
      <c r="P25" s="56">
        <v>307</v>
      </c>
      <c r="Q25" s="51">
        <f t="shared" si="3"/>
        <v>383</v>
      </c>
      <c r="R25" s="56">
        <v>83</v>
      </c>
      <c r="S25" s="56">
        <v>300</v>
      </c>
    </row>
    <row r="26" spans="1:19" ht="16.5" customHeight="1" x14ac:dyDescent="0.15">
      <c r="A26" s="2" t="s">
        <v>280</v>
      </c>
      <c r="B26" s="48">
        <f t="shared" si="4"/>
        <v>311</v>
      </c>
      <c r="C26" s="51">
        <f t="shared" si="11"/>
        <v>178</v>
      </c>
      <c r="D26" s="51">
        <f t="shared" si="11"/>
        <v>133</v>
      </c>
      <c r="E26" s="51">
        <f t="shared" si="5"/>
        <v>2</v>
      </c>
      <c r="F26" s="56">
        <v>2</v>
      </c>
      <c r="G26" s="60">
        <v>0</v>
      </c>
      <c r="H26" s="52">
        <f t="shared" si="7"/>
        <v>25</v>
      </c>
      <c r="I26" s="56">
        <v>6</v>
      </c>
      <c r="J26" s="56">
        <v>19</v>
      </c>
      <c r="K26" s="51">
        <f t="shared" si="6"/>
        <v>43</v>
      </c>
      <c r="L26" s="56">
        <v>22</v>
      </c>
      <c r="M26" s="56">
        <v>21</v>
      </c>
      <c r="N26" s="51">
        <f t="shared" si="2"/>
        <v>38</v>
      </c>
      <c r="O26" s="56">
        <v>21</v>
      </c>
      <c r="P26" s="56">
        <v>17</v>
      </c>
      <c r="Q26" s="51">
        <f t="shared" si="3"/>
        <v>54</v>
      </c>
      <c r="R26" s="56">
        <v>33</v>
      </c>
      <c r="S26" s="56">
        <v>21</v>
      </c>
    </row>
    <row r="27" spans="1:19" ht="16.5" customHeight="1" x14ac:dyDescent="0.15">
      <c r="A27" s="65" t="s">
        <v>296</v>
      </c>
      <c r="B27" s="48">
        <f t="shared" si="4"/>
        <v>1910</v>
      </c>
      <c r="C27" s="51">
        <f t="shared" si="11"/>
        <v>1169</v>
      </c>
      <c r="D27" s="51">
        <f t="shared" si="11"/>
        <v>741</v>
      </c>
      <c r="E27" s="51">
        <f t="shared" si="5"/>
        <v>13</v>
      </c>
      <c r="F27" s="56">
        <v>7</v>
      </c>
      <c r="G27" s="56">
        <v>6</v>
      </c>
      <c r="H27" s="52">
        <f t="shared" si="7"/>
        <v>81</v>
      </c>
      <c r="I27" s="56">
        <v>54</v>
      </c>
      <c r="J27" s="56">
        <v>27</v>
      </c>
      <c r="K27" s="51">
        <f t="shared" si="6"/>
        <v>134</v>
      </c>
      <c r="L27" s="56">
        <v>89</v>
      </c>
      <c r="M27" s="56">
        <v>45</v>
      </c>
      <c r="N27" s="51">
        <f t="shared" si="2"/>
        <v>175</v>
      </c>
      <c r="O27" s="56">
        <v>112</v>
      </c>
      <c r="P27" s="56">
        <v>63</v>
      </c>
      <c r="Q27" s="51">
        <f t="shared" si="3"/>
        <v>209</v>
      </c>
      <c r="R27" s="56">
        <v>130</v>
      </c>
      <c r="S27" s="56">
        <v>79</v>
      </c>
    </row>
    <row r="28" spans="1:19" ht="16.5" customHeight="1" x14ac:dyDescent="0.15">
      <c r="A28" s="2" t="s">
        <v>282</v>
      </c>
      <c r="B28" s="48">
        <f t="shared" si="4"/>
        <v>977</v>
      </c>
      <c r="C28" s="51">
        <f t="shared" si="11"/>
        <v>661</v>
      </c>
      <c r="D28" s="51">
        <f t="shared" si="11"/>
        <v>316</v>
      </c>
      <c r="E28" s="51">
        <f t="shared" si="5"/>
        <v>0</v>
      </c>
      <c r="F28" s="51">
        <v>0</v>
      </c>
      <c r="G28" s="51">
        <v>0</v>
      </c>
      <c r="H28" s="52">
        <f t="shared" si="7"/>
        <v>42</v>
      </c>
      <c r="I28" s="51">
        <v>24</v>
      </c>
      <c r="J28" s="51">
        <v>18</v>
      </c>
      <c r="K28" s="51">
        <f t="shared" si="6"/>
        <v>56</v>
      </c>
      <c r="L28" s="51">
        <v>34</v>
      </c>
      <c r="M28" s="51">
        <v>22</v>
      </c>
      <c r="N28" s="51">
        <f t="shared" si="2"/>
        <v>93</v>
      </c>
      <c r="O28" s="51">
        <v>58</v>
      </c>
      <c r="P28" s="51">
        <v>35</v>
      </c>
      <c r="Q28" s="51">
        <f t="shared" si="3"/>
        <v>149</v>
      </c>
      <c r="R28" s="51">
        <v>88</v>
      </c>
      <c r="S28" s="51">
        <v>61</v>
      </c>
    </row>
    <row r="29" spans="1:19" ht="16.5" customHeight="1" x14ac:dyDescent="0.15">
      <c r="A29" s="49" t="s">
        <v>283</v>
      </c>
      <c r="B29" s="48">
        <f t="shared" si="4"/>
        <v>1207</v>
      </c>
      <c r="C29" s="51">
        <f t="shared" si="11"/>
        <v>781</v>
      </c>
      <c r="D29" s="51">
        <f t="shared" si="11"/>
        <v>426</v>
      </c>
      <c r="E29" s="51">
        <f t="shared" si="5"/>
        <v>38</v>
      </c>
      <c r="F29" s="51">
        <v>20</v>
      </c>
      <c r="G29" s="51">
        <v>18</v>
      </c>
      <c r="H29" s="52">
        <f t="shared" si="7"/>
        <v>133</v>
      </c>
      <c r="I29" s="51">
        <v>71</v>
      </c>
      <c r="J29" s="51">
        <v>62</v>
      </c>
      <c r="K29" s="51">
        <f t="shared" si="6"/>
        <v>201</v>
      </c>
      <c r="L29" s="51">
        <v>128</v>
      </c>
      <c r="M29" s="51">
        <v>73</v>
      </c>
      <c r="N29" s="51">
        <f t="shared" si="2"/>
        <v>214</v>
      </c>
      <c r="O29" s="51">
        <v>144</v>
      </c>
      <c r="P29" s="51">
        <v>70</v>
      </c>
      <c r="Q29" s="51">
        <f t="shared" si="3"/>
        <v>168</v>
      </c>
      <c r="R29" s="51">
        <v>104</v>
      </c>
      <c r="S29" s="51">
        <v>64</v>
      </c>
    </row>
    <row r="30" spans="1:19" ht="16.5" customHeight="1" x14ac:dyDescent="0.15"/>
    <row r="31" spans="1:19" ht="16.5" customHeight="1" x14ac:dyDescent="0.15">
      <c r="A31" s="137" t="s">
        <v>261</v>
      </c>
      <c r="B31" s="141" t="s">
        <v>251</v>
      </c>
      <c r="C31" s="142"/>
      <c r="D31" s="143"/>
      <c r="E31" s="141" t="s">
        <v>255</v>
      </c>
      <c r="F31" s="142"/>
      <c r="G31" s="143"/>
      <c r="H31" s="141" t="s">
        <v>260</v>
      </c>
      <c r="I31" s="142"/>
      <c r="J31" s="143"/>
      <c r="K31" s="141" t="s">
        <v>242</v>
      </c>
      <c r="L31" s="142"/>
      <c r="M31" s="143"/>
      <c r="N31" s="141" t="s">
        <v>246</v>
      </c>
      <c r="O31" s="142"/>
      <c r="P31" s="143"/>
      <c r="Q31" s="141" t="s">
        <v>250</v>
      </c>
      <c r="R31" s="142"/>
      <c r="S31" s="143"/>
    </row>
    <row r="32" spans="1:19" ht="16.5" customHeight="1" x14ac:dyDescent="0.15">
      <c r="A32" s="138"/>
      <c r="B32" s="1" t="s">
        <v>4</v>
      </c>
      <c r="C32" s="1" t="s">
        <v>5</v>
      </c>
      <c r="D32" s="1" t="s">
        <v>6</v>
      </c>
      <c r="E32" s="1" t="s">
        <v>4</v>
      </c>
      <c r="F32" s="1" t="s">
        <v>5</v>
      </c>
      <c r="G32" s="1" t="s">
        <v>6</v>
      </c>
      <c r="H32" s="1" t="s">
        <v>4</v>
      </c>
      <c r="I32" s="1" t="s">
        <v>5</v>
      </c>
      <c r="J32" s="1" t="s">
        <v>6</v>
      </c>
      <c r="K32" s="1" t="s">
        <v>4</v>
      </c>
      <c r="L32" s="1" t="s">
        <v>5</v>
      </c>
      <c r="M32" s="1" t="s">
        <v>6</v>
      </c>
      <c r="N32" s="1" t="s">
        <v>4</v>
      </c>
      <c r="O32" s="1" t="s">
        <v>5</v>
      </c>
      <c r="P32" s="1" t="s">
        <v>6</v>
      </c>
      <c r="Q32" s="1" t="s">
        <v>4</v>
      </c>
      <c r="R32" s="1" t="s">
        <v>5</v>
      </c>
      <c r="S32" s="1" t="s">
        <v>6</v>
      </c>
    </row>
    <row r="33" spans="1:19" ht="16.5" customHeight="1" x14ac:dyDescent="0.15">
      <c r="A33" s="2" t="s">
        <v>4</v>
      </c>
      <c r="B33" s="48">
        <f>SUM(C33:D33)</f>
        <v>4516</v>
      </c>
      <c r="C33" s="48">
        <v>2679</v>
      </c>
      <c r="D33" s="48">
        <v>1837</v>
      </c>
      <c r="E33" s="48">
        <f>SUM(F33:G33)</f>
        <v>4324</v>
      </c>
      <c r="F33" s="48">
        <v>2408</v>
      </c>
      <c r="G33" s="48">
        <v>1916</v>
      </c>
      <c r="H33" s="48">
        <f>SUM(I33:J33)</f>
        <v>4635</v>
      </c>
      <c r="I33" s="48">
        <v>2545</v>
      </c>
      <c r="J33" s="48">
        <v>2090</v>
      </c>
      <c r="K33" s="48">
        <f>SUM(L33:M33)</f>
        <v>4698</v>
      </c>
      <c r="L33" s="48">
        <v>2721</v>
      </c>
      <c r="M33" s="48">
        <v>1977</v>
      </c>
      <c r="N33" s="48">
        <f>SUM(O33:P33)</f>
        <v>3730</v>
      </c>
      <c r="O33" s="48">
        <v>2254</v>
      </c>
      <c r="P33" s="48">
        <v>1476</v>
      </c>
      <c r="Q33" s="48">
        <f>SUM(R33:S33)</f>
        <v>1829</v>
      </c>
      <c r="R33" s="48">
        <v>1063</v>
      </c>
      <c r="S33" s="48">
        <v>766</v>
      </c>
    </row>
    <row r="34" spans="1:19" ht="16.5" customHeight="1" x14ac:dyDescent="0.15">
      <c r="A34" s="49" t="s">
        <v>262</v>
      </c>
      <c r="B34" s="48">
        <f>SUM(B35:B37)</f>
        <v>77</v>
      </c>
      <c r="C34" s="48">
        <f t="shared" ref="C34:S34" si="12">SUM(C35:C37)</f>
        <v>49</v>
      </c>
      <c r="D34" s="48">
        <f t="shared" si="12"/>
        <v>28</v>
      </c>
      <c r="E34" s="48">
        <f t="shared" si="12"/>
        <v>96</v>
      </c>
      <c r="F34" s="48">
        <f t="shared" si="12"/>
        <v>55</v>
      </c>
      <c r="G34" s="48">
        <f t="shared" si="12"/>
        <v>41</v>
      </c>
      <c r="H34" s="48">
        <f t="shared" si="12"/>
        <v>159</v>
      </c>
      <c r="I34" s="48">
        <f t="shared" si="12"/>
        <v>80</v>
      </c>
      <c r="J34" s="48">
        <f t="shared" si="12"/>
        <v>79</v>
      </c>
      <c r="K34" s="48">
        <f t="shared" si="12"/>
        <v>237</v>
      </c>
      <c r="L34" s="48">
        <f t="shared" si="12"/>
        <v>121</v>
      </c>
      <c r="M34" s="48">
        <f t="shared" si="12"/>
        <v>116</v>
      </c>
      <c r="N34" s="48">
        <f t="shared" si="12"/>
        <v>337</v>
      </c>
      <c r="O34" s="48">
        <f t="shared" si="12"/>
        <v>194</v>
      </c>
      <c r="P34" s="48">
        <f t="shared" si="12"/>
        <v>143</v>
      </c>
      <c r="Q34" s="48">
        <f t="shared" si="12"/>
        <v>314</v>
      </c>
      <c r="R34" s="48">
        <f t="shared" si="12"/>
        <v>163</v>
      </c>
      <c r="S34" s="48">
        <f t="shared" si="12"/>
        <v>151</v>
      </c>
    </row>
    <row r="35" spans="1:19" ht="16.5" customHeight="1" x14ac:dyDescent="0.15">
      <c r="A35" s="50" t="s">
        <v>263</v>
      </c>
      <c r="B35" s="51">
        <f>SUM(C35:D35)</f>
        <v>75</v>
      </c>
      <c r="C35" s="51">
        <v>47</v>
      </c>
      <c r="D35" s="51">
        <v>28</v>
      </c>
      <c r="E35" s="51">
        <f>SUM(F35:G35)</f>
        <v>94</v>
      </c>
      <c r="F35" s="51">
        <v>53</v>
      </c>
      <c r="G35" s="51">
        <v>41</v>
      </c>
      <c r="H35" s="51">
        <f>SUM(I35:J35)</f>
        <v>156</v>
      </c>
      <c r="I35" s="51">
        <v>77</v>
      </c>
      <c r="J35" s="51">
        <v>79</v>
      </c>
      <c r="K35" s="51">
        <f>SUM(L35:M35)</f>
        <v>234</v>
      </c>
      <c r="L35" s="51">
        <v>118</v>
      </c>
      <c r="M35" s="51">
        <v>116</v>
      </c>
      <c r="N35" s="51">
        <f>SUM(O35:P35)</f>
        <v>335</v>
      </c>
      <c r="O35" s="51">
        <v>192</v>
      </c>
      <c r="P35" s="51">
        <v>143</v>
      </c>
      <c r="Q35" s="51">
        <f>SUM(R35:S35)</f>
        <v>310</v>
      </c>
      <c r="R35" s="51">
        <v>160</v>
      </c>
      <c r="S35" s="51">
        <v>150</v>
      </c>
    </row>
    <row r="36" spans="1:19" ht="16.5" customHeight="1" x14ac:dyDescent="0.15">
      <c r="A36" s="50" t="s">
        <v>264</v>
      </c>
      <c r="B36" s="51">
        <f t="shared" ref="B36:B57" si="13">SUM(C36:D36)</f>
        <v>2</v>
      </c>
      <c r="C36" s="60">
        <v>2</v>
      </c>
      <c r="D36" s="60">
        <v>0</v>
      </c>
      <c r="E36" s="51">
        <f t="shared" ref="E36:E57" si="14">SUM(F36:G36)</f>
        <v>1</v>
      </c>
      <c r="F36" s="60">
        <v>1</v>
      </c>
      <c r="G36" s="60">
        <v>0</v>
      </c>
      <c r="H36" s="51">
        <f t="shared" ref="H36:H57" si="15">SUM(I36:J36)</f>
        <v>1</v>
      </c>
      <c r="I36" s="60">
        <v>1</v>
      </c>
      <c r="J36" s="60">
        <v>0</v>
      </c>
      <c r="K36" s="51">
        <f t="shared" ref="K36:K57" si="16">SUM(L36:M36)</f>
        <v>1</v>
      </c>
      <c r="L36" s="51">
        <v>1</v>
      </c>
      <c r="M36" s="52">
        <v>0</v>
      </c>
      <c r="N36" s="51">
        <f t="shared" ref="N36:N57" si="17">SUM(O36:P36)</f>
        <v>1</v>
      </c>
      <c r="O36" s="52">
        <v>1</v>
      </c>
      <c r="P36" s="52">
        <v>0</v>
      </c>
      <c r="Q36" s="51">
        <f t="shared" ref="Q36:Q57" si="18">SUM(R36:S36)</f>
        <v>1</v>
      </c>
      <c r="R36" s="52">
        <v>0</v>
      </c>
      <c r="S36" s="52">
        <v>1</v>
      </c>
    </row>
    <row r="37" spans="1:19" ht="16.5" customHeight="1" x14ac:dyDescent="0.15">
      <c r="A37" s="50" t="s">
        <v>265</v>
      </c>
      <c r="B37" s="51">
        <f t="shared" si="13"/>
        <v>0</v>
      </c>
      <c r="C37" s="51">
        <v>0</v>
      </c>
      <c r="D37" s="60">
        <v>0</v>
      </c>
      <c r="E37" s="51">
        <f t="shared" si="14"/>
        <v>1</v>
      </c>
      <c r="F37" s="51">
        <v>1</v>
      </c>
      <c r="G37" s="60">
        <v>0</v>
      </c>
      <c r="H37" s="51">
        <f t="shared" si="15"/>
        <v>2</v>
      </c>
      <c r="I37" s="51">
        <v>2</v>
      </c>
      <c r="J37" s="60">
        <v>0</v>
      </c>
      <c r="K37" s="51">
        <f t="shared" si="16"/>
        <v>2</v>
      </c>
      <c r="L37" s="51">
        <v>2</v>
      </c>
      <c r="M37" s="52">
        <v>0</v>
      </c>
      <c r="N37" s="51">
        <f t="shared" si="17"/>
        <v>1</v>
      </c>
      <c r="O37" s="51">
        <v>1</v>
      </c>
      <c r="P37" s="52">
        <v>0</v>
      </c>
      <c r="Q37" s="51">
        <f t="shared" si="18"/>
        <v>3</v>
      </c>
      <c r="R37" s="51">
        <v>3</v>
      </c>
      <c r="S37" s="51">
        <v>0</v>
      </c>
    </row>
    <row r="38" spans="1:19" ht="16.5" customHeight="1" x14ac:dyDescent="0.15">
      <c r="A38" s="49" t="s">
        <v>266</v>
      </c>
      <c r="B38" s="51">
        <f>SUM(B39:B41)</f>
        <v>1944</v>
      </c>
      <c r="C38" s="51">
        <f t="shared" ref="C38:S38" si="19">SUM(C39:C41)</f>
        <v>1465</v>
      </c>
      <c r="D38" s="51">
        <f t="shared" si="19"/>
        <v>479</v>
      </c>
      <c r="E38" s="51">
        <f t="shared" si="19"/>
        <v>1786</v>
      </c>
      <c r="F38" s="51">
        <f t="shared" si="19"/>
        <v>1255</v>
      </c>
      <c r="G38" s="51">
        <f t="shared" si="19"/>
        <v>531</v>
      </c>
      <c r="H38" s="51">
        <f t="shared" si="19"/>
        <v>1943</v>
      </c>
      <c r="I38" s="51">
        <f t="shared" si="19"/>
        <v>1394</v>
      </c>
      <c r="J38" s="51">
        <f t="shared" si="19"/>
        <v>549</v>
      </c>
      <c r="K38" s="51">
        <f t="shared" si="19"/>
        <v>1936</v>
      </c>
      <c r="L38" s="51">
        <f t="shared" si="19"/>
        <v>1402</v>
      </c>
      <c r="M38" s="51">
        <f t="shared" si="19"/>
        <v>534</v>
      </c>
      <c r="N38" s="51">
        <f t="shared" si="19"/>
        <v>1283</v>
      </c>
      <c r="O38" s="51">
        <f t="shared" si="19"/>
        <v>899</v>
      </c>
      <c r="P38" s="51">
        <f t="shared" si="19"/>
        <v>384</v>
      </c>
      <c r="Q38" s="51">
        <f t="shared" si="19"/>
        <v>503</v>
      </c>
      <c r="R38" s="51">
        <f t="shared" si="19"/>
        <v>340</v>
      </c>
      <c r="S38" s="51">
        <f t="shared" si="19"/>
        <v>163</v>
      </c>
    </row>
    <row r="39" spans="1:19" ht="16.5" customHeight="1" x14ac:dyDescent="0.15">
      <c r="A39" s="2" t="s">
        <v>267</v>
      </c>
      <c r="B39" s="51">
        <f t="shared" si="13"/>
        <v>1</v>
      </c>
      <c r="C39" s="51">
        <v>1</v>
      </c>
      <c r="D39" s="60">
        <v>0</v>
      </c>
      <c r="E39" s="51">
        <f t="shared" si="14"/>
        <v>0</v>
      </c>
      <c r="F39" s="51">
        <v>0</v>
      </c>
      <c r="G39" s="60">
        <v>0</v>
      </c>
      <c r="H39" s="51">
        <f t="shared" si="15"/>
        <v>1</v>
      </c>
      <c r="I39" s="60">
        <v>1</v>
      </c>
      <c r="J39" s="60">
        <v>0</v>
      </c>
      <c r="K39" s="51">
        <f t="shared" si="16"/>
        <v>0</v>
      </c>
      <c r="L39" s="51">
        <v>0</v>
      </c>
      <c r="M39" s="52">
        <v>0</v>
      </c>
      <c r="N39" s="51">
        <f t="shared" si="17"/>
        <v>2</v>
      </c>
      <c r="O39" s="52">
        <v>1</v>
      </c>
      <c r="P39" s="52">
        <v>1</v>
      </c>
      <c r="Q39" s="51">
        <f t="shared" si="18"/>
        <v>1</v>
      </c>
      <c r="R39" s="51">
        <v>1</v>
      </c>
      <c r="S39" s="52">
        <v>0</v>
      </c>
    </row>
    <row r="40" spans="1:19" ht="16.5" customHeight="1" x14ac:dyDescent="0.15">
      <c r="A40" s="2" t="s">
        <v>268</v>
      </c>
      <c r="B40" s="51">
        <f t="shared" si="13"/>
        <v>269</v>
      </c>
      <c r="C40" s="56">
        <v>225</v>
      </c>
      <c r="D40" s="56">
        <v>44</v>
      </c>
      <c r="E40" s="51">
        <f t="shared" si="14"/>
        <v>229</v>
      </c>
      <c r="F40" s="56">
        <v>179</v>
      </c>
      <c r="G40" s="56">
        <v>50</v>
      </c>
      <c r="H40" s="51">
        <f t="shared" si="15"/>
        <v>300</v>
      </c>
      <c r="I40" s="56">
        <v>248</v>
      </c>
      <c r="J40" s="56">
        <v>52</v>
      </c>
      <c r="K40" s="51">
        <f t="shared" si="16"/>
        <v>386</v>
      </c>
      <c r="L40" s="56">
        <v>333</v>
      </c>
      <c r="M40" s="56">
        <v>53</v>
      </c>
      <c r="N40" s="51">
        <f t="shared" si="17"/>
        <v>353</v>
      </c>
      <c r="O40" s="56">
        <v>296</v>
      </c>
      <c r="P40" s="56">
        <v>57</v>
      </c>
      <c r="Q40" s="51">
        <f t="shared" si="18"/>
        <v>165</v>
      </c>
      <c r="R40" s="56">
        <v>136</v>
      </c>
      <c r="S40" s="56">
        <v>29</v>
      </c>
    </row>
    <row r="41" spans="1:19" ht="16.5" customHeight="1" x14ac:dyDescent="0.15">
      <c r="A41" s="2" t="s">
        <v>269</v>
      </c>
      <c r="B41" s="51">
        <f t="shared" si="13"/>
        <v>1674</v>
      </c>
      <c r="C41" s="57">
        <v>1239</v>
      </c>
      <c r="D41" s="57">
        <v>435</v>
      </c>
      <c r="E41" s="51">
        <f t="shared" si="14"/>
        <v>1557</v>
      </c>
      <c r="F41" s="57">
        <v>1076</v>
      </c>
      <c r="G41" s="57">
        <v>481</v>
      </c>
      <c r="H41" s="51">
        <f t="shared" si="15"/>
        <v>1642</v>
      </c>
      <c r="I41" s="57">
        <v>1145</v>
      </c>
      <c r="J41" s="57">
        <v>497</v>
      </c>
      <c r="K41" s="51">
        <f t="shared" si="16"/>
        <v>1550</v>
      </c>
      <c r="L41" s="57">
        <v>1069</v>
      </c>
      <c r="M41" s="57">
        <v>481</v>
      </c>
      <c r="N41" s="51">
        <f t="shared" si="17"/>
        <v>928</v>
      </c>
      <c r="O41" s="57">
        <v>602</v>
      </c>
      <c r="P41" s="57">
        <v>326</v>
      </c>
      <c r="Q41" s="51">
        <f t="shared" si="18"/>
        <v>337</v>
      </c>
      <c r="R41" s="57">
        <v>203</v>
      </c>
      <c r="S41" s="57">
        <v>134</v>
      </c>
    </row>
    <row r="42" spans="1:19" ht="16.5" customHeight="1" x14ac:dyDescent="0.15">
      <c r="A42" s="49" t="s">
        <v>270</v>
      </c>
      <c r="B42" s="51">
        <f>SUM(B43:B56)</f>
        <v>2377</v>
      </c>
      <c r="C42" s="51">
        <f t="shared" ref="C42:S42" si="20">SUM(C43:C56)</f>
        <v>1078</v>
      </c>
      <c r="D42" s="51">
        <f t="shared" si="20"/>
        <v>1299</v>
      </c>
      <c r="E42" s="51">
        <f t="shared" si="20"/>
        <v>2352</v>
      </c>
      <c r="F42" s="51">
        <f t="shared" si="20"/>
        <v>1032</v>
      </c>
      <c r="G42" s="51">
        <f t="shared" si="20"/>
        <v>1320</v>
      </c>
      <c r="H42" s="51">
        <f t="shared" si="20"/>
        <v>2465</v>
      </c>
      <c r="I42" s="51">
        <f t="shared" si="20"/>
        <v>1033</v>
      </c>
      <c r="J42" s="51">
        <f t="shared" si="20"/>
        <v>1432</v>
      </c>
      <c r="K42" s="51">
        <f t="shared" si="20"/>
        <v>2455</v>
      </c>
      <c r="L42" s="51">
        <f t="shared" si="20"/>
        <v>1150</v>
      </c>
      <c r="M42" s="51">
        <f t="shared" si="20"/>
        <v>1305</v>
      </c>
      <c r="N42" s="51">
        <f t="shared" si="20"/>
        <v>2056</v>
      </c>
      <c r="O42" s="51">
        <f t="shared" si="20"/>
        <v>1119</v>
      </c>
      <c r="P42" s="51">
        <f t="shared" si="20"/>
        <v>937</v>
      </c>
      <c r="Q42" s="51">
        <f t="shared" si="20"/>
        <v>985</v>
      </c>
      <c r="R42" s="51">
        <f t="shared" si="20"/>
        <v>543</v>
      </c>
      <c r="S42" s="51">
        <f t="shared" si="20"/>
        <v>442</v>
      </c>
    </row>
    <row r="43" spans="1:19" ht="16.5" customHeight="1" x14ac:dyDescent="0.15">
      <c r="A43" s="58" t="s">
        <v>271</v>
      </c>
      <c r="B43" s="51">
        <f t="shared" si="13"/>
        <v>15</v>
      </c>
      <c r="C43" s="57">
        <v>13</v>
      </c>
      <c r="D43" s="57">
        <v>2</v>
      </c>
      <c r="E43" s="51">
        <f t="shared" si="14"/>
        <v>11</v>
      </c>
      <c r="F43" s="57">
        <v>8</v>
      </c>
      <c r="G43" s="57">
        <v>3</v>
      </c>
      <c r="H43" s="51">
        <f t="shared" si="15"/>
        <v>24</v>
      </c>
      <c r="I43" s="57">
        <v>20</v>
      </c>
      <c r="J43" s="57">
        <v>4</v>
      </c>
      <c r="K43" s="51">
        <f t="shared" si="16"/>
        <v>14</v>
      </c>
      <c r="L43" s="57">
        <v>13</v>
      </c>
      <c r="M43" s="59">
        <v>1</v>
      </c>
      <c r="N43" s="51">
        <f t="shared" si="17"/>
        <v>6</v>
      </c>
      <c r="O43" s="57">
        <v>6</v>
      </c>
      <c r="P43" s="59">
        <v>0</v>
      </c>
      <c r="Q43" s="51">
        <f t="shared" si="18"/>
        <v>1</v>
      </c>
      <c r="R43" s="59">
        <v>1</v>
      </c>
      <c r="S43" s="59">
        <v>0</v>
      </c>
    </row>
    <row r="44" spans="1:19" ht="16.5" customHeight="1" x14ac:dyDescent="0.15">
      <c r="A44" s="2" t="s">
        <v>272</v>
      </c>
      <c r="B44" s="51">
        <f t="shared" si="13"/>
        <v>40</v>
      </c>
      <c r="C44" s="56">
        <v>30</v>
      </c>
      <c r="D44" s="56">
        <v>10</v>
      </c>
      <c r="E44" s="51">
        <f t="shared" si="14"/>
        <v>27</v>
      </c>
      <c r="F44" s="56">
        <v>22</v>
      </c>
      <c r="G44" s="56">
        <v>5</v>
      </c>
      <c r="H44" s="51">
        <f t="shared" si="15"/>
        <v>24</v>
      </c>
      <c r="I44" s="56">
        <v>23</v>
      </c>
      <c r="J44" s="57">
        <v>1</v>
      </c>
      <c r="K44" s="51">
        <f t="shared" si="16"/>
        <v>17</v>
      </c>
      <c r="L44" s="56">
        <v>11</v>
      </c>
      <c r="M44" s="56">
        <v>6</v>
      </c>
      <c r="N44" s="51">
        <f t="shared" si="17"/>
        <v>4</v>
      </c>
      <c r="O44" s="56">
        <v>4</v>
      </c>
      <c r="P44" s="56">
        <v>0</v>
      </c>
      <c r="Q44" s="51">
        <f t="shared" si="18"/>
        <v>2</v>
      </c>
      <c r="R44" s="56">
        <v>2</v>
      </c>
      <c r="S44" s="59">
        <v>0</v>
      </c>
    </row>
    <row r="45" spans="1:19" ht="16.5" customHeight="1" x14ac:dyDescent="0.15">
      <c r="A45" s="2" t="s">
        <v>285</v>
      </c>
      <c r="B45" s="51">
        <f t="shared" si="13"/>
        <v>367</v>
      </c>
      <c r="C45" s="56">
        <v>256</v>
      </c>
      <c r="D45" s="56">
        <v>111</v>
      </c>
      <c r="E45" s="51">
        <f t="shared" si="14"/>
        <v>351</v>
      </c>
      <c r="F45" s="56">
        <v>221</v>
      </c>
      <c r="G45" s="56">
        <v>130</v>
      </c>
      <c r="H45" s="51">
        <f t="shared" si="15"/>
        <v>370</v>
      </c>
      <c r="I45" s="56">
        <v>235</v>
      </c>
      <c r="J45" s="56">
        <v>135</v>
      </c>
      <c r="K45" s="51">
        <f t="shared" si="16"/>
        <v>346</v>
      </c>
      <c r="L45" s="56">
        <v>249</v>
      </c>
      <c r="M45" s="56">
        <v>97</v>
      </c>
      <c r="N45" s="51">
        <f t="shared" si="17"/>
        <v>346</v>
      </c>
      <c r="O45" s="56">
        <v>282</v>
      </c>
      <c r="P45" s="56">
        <v>64</v>
      </c>
      <c r="Q45" s="51">
        <f t="shared" si="18"/>
        <v>130</v>
      </c>
      <c r="R45" s="56">
        <v>112</v>
      </c>
      <c r="S45" s="56">
        <v>18</v>
      </c>
    </row>
    <row r="46" spans="1:19" ht="16.5" customHeight="1" x14ac:dyDescent="0.15">
      <c r="A46" s="64" t="s">
        <v>273</v>
      </c>
      <c r="B46" s="51">
        <f t="shared" si="13"/>
        <v>571</v>
      </c>
      <c r="C46" s="56">
        <v>247</v>
      </c>
      <c r="D46" s="56">
        <v>324</v>
      </c>
      <c r="E46" s="51">
        <f t="shared" si="14"/>
        <v>653</v>
      </c>
      <c r="F46" s="56">
        <v>255</v>
      </c>
      <c r="G46" s="56">
        <v>398</v>
      </c>
      <c r="H46" s="51">
        <f t="shared" si="15"/>
        <v>643</v>
      </c>
      <c r="I46" s="56">
        <v>224</v>
      </c>
      <c r="J46" s="56">
        <v>419</v>
      </c>
      <c r="K46" s="51">
        <f t="shared" si="16"/>
        <v>652</v>
      </c>
      <c r="L46" s="56">
        <v>243</v>
      </c>
      <c r="M46" s="56">
        <v>409</v>
      </c>
      <c r="N46" s="51">
        <f t="shared" si="17"/>
        <v>558</v>
      </c>
      <c r="O46" s="56">
        <v>262</v>
      </c>
      <c r="P46" s="56">
        <v>296</v>
      </c>
      <c r="Q46" s="51">
        <f t="shared" si="18"/>
        <v>232</v>
      </c>
      <c r="R46" s="56">
        <v>122</v>
      </c>
      <c r="S46" s="56">
        <v>110</v>
      </c>
    </row>
    <row r="47" spans="1:19" ht="16.5" customHeight="1" x14ac:dyDescent="0.15">
      <c r="A47" s="2" t="s">
        <v>274</v>
      </c>
      <c r="B47" s="51">
        <f t="shared" si="13"/>
        <v>97</v>
      </c>
      <c r="C47" s="51">
        <v>38</v>
      </c>
      <c r="D47" s="51">
        <v>59</v>
      </c>
      <c r="E47" s="51">
        <f t="shared" si="14"/>
        <v>79</v>
      </c>
      <c r="F47" s="51">
        <v>29</v>
      </c>
      <c r="G47" s="51">
        <v>50</v>
      </c>
      <c r="H47" s="51">
        <f t="shared" si="15"/>
        <v>95</v>
      </c>
      <c r="I47" s="51">
        <v>44</v>
      </c>
      <c r="J47" s="51">
        <v>51</v>
      </c>
      <c r="K47" s="51">
        <f t="shared" si="16"/>
        <v>83</v>
      </c>
      <c r="L47" s="51">
        <v>37</v>
      </c>
      <c r="M47" s="51">
        <v>46</v>
      </c>
      <c r="N47" s="51">
        <f t="shared" si="17"/>
        <v>46</v>
      </c>
      <c r="O47" s="51">
        <v>29</v>
      </c>
      <c r="P47" s="51">
        <v>17</v>
      </c>
      <c r="Q47" s="51">
        <f t="shared" si="18"/>
        <v>11</v>
      </c>
      <c r="R47" s="51">
        <v>5</v>
      </c>
      <c r="S47" s="51">
        <v>6</v>
      </c>
    </row>
    <row r="48" spans="1:19" ht="16.5" customHeight="1" x14ac:dyDescent="0.15">
      <c r="A48" s="2" t="s">
        <v>275</v>
      </c>
      <c r="B48" s="51">
        <f t="shared" si="13"/>
        <v>27</v>
      </c>
      <c r="C48" s="51">
        <v>8</v>
      </c>
      <c r="D48" s="51">
        <v>19</v>
      </c>
      <c r="E48" s="51">
        <f t="shared" si="14"/>
        <v>25</v>
      </c>
      <c r="F48" s="51">
        <v>12</v>
      </c>
      <c r="G48" s="51">
        <v>13</v>
      </c>
      <c r="H48" s="51">
        <f t="shared" si="15"/>
        <v>24</v>
      </c>
      <c r="I48" s="51">
        <v>12</v>
      </c>
      <c r="J48" s="51">
        <v>12</v>
      </c>
      <c r="K48" s="51">
        <f t="shared" si="16"/>
        <v>27</v>
      </c>
      <c r="L48" s="51">
        <v>15</v>
      </c>
      <c r="M48" s="51">
        <v>12</v>
      </c>
      <c r="N48" s="51">
        <f t="shared" si="17"/>
        <v>43</v>
      </c>
      <c r="O48" s="51">
        <v>31</v>
      </c>
      <c r="P48" s="51">
        <v>12</v>
      </c>
      <c r="Q48" s="51">
        <f t="shared" si="18"/>
        <v>26</v>
      </c>
      <c r="R48" s="51">
        <v>19</v>
      </c>
      <c r="S48" s="51">
        <v>7</v>
      </c>
    </row>
    <row r="49" spans="1:19" ht="16.5" customHeight="1" x14ac:dyDescent="0.15">
      <c r="A49" s="65" t="s">
        <v>292</v>
      </c>
      <c r="B49" s="51">
        <f t="shared" si="13"/>
        <v>83</v>
      </c>
      <c r="C49" s="51">
        <v>60</v>
      </c>
      <c r="D49" s="51">
        <v>23</v>
      </c>
      <c r="E49" s="51">
        <f t="shared" si="14"/>
        <v>122</v>
      </c>
      <c r="F49" s="51">
        <v>80</v>
      </c>
      <c r="G49" s="51">
        <v>42</v>
      </c>
      <c r="H49" s="51">
        <f t="shared" si="15"/>
        <v>93</v>
      </c>
      <c r="I49" s="51">
        <v>57</v>
      </c>
      <c r="J49" s="51">
        <v>36</v>
      </c>
      <c r="K49" s="51">
        <f t="shared" si="16"/>
        <v>122</v>
      </c>
      <c r="L49" s="51">
        <v>86</v>
      </c>
      <c r="M49" s="51">
        <v>36</v>
      </c>
      <c r="N49" s="51">
        <f t="shared" si="17"/>
        <v>73</v>
      </c>
      <c r="O49" s="51">
        <v>58</v>
      </c>
      <c r="P49" s="51">
        <v>15</v>
      </c>
      <c r="Q49" s="51">
        <f t="shared" si="18"/>
        <v>18</v>
      </c>
      <c r="R49" s="51">
        <v>15</v>
      </c>
      <c r="S49" s="51">
        <v>3</v>
      </c>
    </row>
    <row r="50" spans="1:19" ht="16.5" customHeight="1" x14ac:dyDescent="0.15">
      <c r="A50" s="65" t="s">
        <v>293</v>
      </c>
      <c r="B50" s="51">
        <f t="shared" si="13"/>
        <v>184</v>
      </c>
      <c r="C50" s="51">
        <v>60</v>
      </c>
      <c r="D50" s="51">
        <v>124</v>
      </c>
      <c r="E50" s="51">
        <f t="shared" si="14"/>
        <v>146</v>
      </c>
      <c r="F50" s="51">
        <v>42</v>
      </c>
      <c r="G50" s="51">
        <v>104</v>
      </c>
      <c r="H50" s="51">
        <f t="shared" si="15"/>
        <v>186</v>
      </c>
      <c r="I50" s="51">
        <v>47</v>
      </c>
      <c r="J50" s="51">
        <v>139</v>
      </c>
      <c r="K50" s="51">
        <f t="shared" si="16"/>
        <v>220</v>
      </c>
      <c r="L50" s="51">
        <v>67</v>
      </c>
      <c r="M50" s="51">
        <v>153</v>
      </c>
      <c r="N50" s="51">
        <f t="shared" si="17"/>
        <v>183</v>
      </c>
      <c r="O50" s="51">
        <v>49</v>
      </c>
      <c r="P50" s="51">
        <v>134</v>
      </c>
      <c r="Q50" s="51">
        <f t="shared" si="18"/>
        <v>120</v>
      </c>
      <c r="R50" s="51">
        <v>36</v>
      </c>
      <c r="S50" s="51">
        <v>84</v>
      </c>
    </row>
    <row r="51" spans="1:19" ht="16.5" customHeight="1" x14ac:dyDescent="0.15">
      <c r="A51" s="65" t="s">
        <v>294</v>
      </c>
      <c r="B51" s="51">
        <f t="shared" si="13"/>
        <v>147</v>
      </c>
      <c r="C51" s="56">
        <v>49</v>
      </c>
      <c r="D51" s="56">
        <v>98</v>
      </c>
      <c r="E51" s="51">
        <f t="shared" si="14"/>
        <v>92</v>
      </c>
      <c r="F51" s="56">
        <v>36</v>
      </c>
      <c r="G51" s="56">
        <v>56</v>
      </c>
      <c r="H51" s="51">
        <f t="shared" si="15"/>
        <v>118</v>
      </c>
      <c r="I51" s="56">
        <v>34</v>
      </c>
      <c r="J51" s="56">
        <v>84</v>
      </c>
      <c r="K51" s="51">
        <f t="shared" si="16"/>
        <v>131</v>
      </c>
      <c r="L51" s="56">
        <v>43</v>
      </c>
      <c r="M51" s="56">
        <v>88</v>
      </c>
      <c r="N51" s="51">
        <f t="shared" si="17"/>
        <v>137</v>
      </c>
      <c r="O51" s="56">
        <v>52</v>
      </c>
      <c r="P51" s="56">
        <v>85</v>
      </c>
      <c r="Q51" s="51">
        <f t="shared" si="18"/>
        <v>97</v>
      </c>
      <c r="R51" s="56">
        <v>33</v>
      </c>
      <c r="S51" s="56">
        <v>64</v>
      </c>
    </row>
    <row r="52" spans="1:19" ht="16.5" customHeight="1" x14ac:dyDescent="0.15">
      <c r="A52" s="2" t="s">
        <v>278</v>
      </c>
      <c r="B52" s="51">
        <f t="shared" si="13"/>
        <v>158</v>
      </c>
      <c r="C52" s="56">
        <v>48</v>
      </c>
      <c r="D52" s="56">
        <v>110</v>
      </c>
      <c r="E52" s="51">
        <f t="shared" si="14"/>
        <v>216</v>
      </c>
      <c r="F52" s="56">
        <v>78</v>
      </c>
      <c r="G52" s="56">
        <v>138</v>
      </c>
      <c r="H52" s="51">
        <f t="shared" si="15"/>
        <v>218</v>
      </c>
      <c r="I52" s="56">
        <v>80</v>
      </c>
      <c r="J52" s="56">
        <v>138</v>
      </c>
      <c r="K52" s="51">
        <f t="shared" si="16"/>
        <v>164</v>
      </c>
      <c r="L52" s="56">
        <v>72</v>
      </c>
      <c r="M52" s="56">
        <v>92</v>
      </c>
      <c r="N52" s="51">
        <f t="shared" si="17"/>
        <v>112</v>
      </c>
      <c r="O52" s="56">
        <v>69</v>
      </c>
      <c r="P52" s="56">
        <v>43</v>
      </c>
      <c r="Q52" s="51">
        <f t="shared" si="18"/>
        <v>60</v>
      </c>
      <c r="R52" s="56">
        <v>45</v>
      </c>
      <c r="S52" s="56">
        <v>15</v>
      </c>
    </row>
    <row r="53" spans="1:19" ht="16.5" customHeight="1" x14ac:dyDescent="0.15">
      <c r="A53" s="50" t="s">
        <v>295</v>
      </c>
      <c r="B53" s="51">
        <f t="shared" si="13"/>
        <v>339</v>
      </c>
      <c r="C53" s="56">
        <v>55</v>
      </c>
      <c r="D53" s="56">
        <v>284</v>
      </c>
      <c r="E53" s="51">
        <f t="shared" si="14"/>
        <v>334</v>
      </c>
      <c r="F53" s="56">
        <v>48</v>
      </c>
      <c r="G53" s="56">
        <v>286</v>
      </c>
      <c r="H53" s="51">
        <f t="shared" si="15"/>
        <v>314</v>
      </c>
      <c r="I53" s="56">
        <v>50</v>
      </c>
      <c r="J53" s="56">
        <v>264</v>
      </c>
      <c r="K53" s="51">
        <f t="shared" si="16"/>
        <v>279</v>
      </c>
      <c r="L53" s="56">
        <v>49</v>
      </c>
      <c r="M53" s="56">
        <v>230</v>
      </c>
      <c r="N53" s="51">
        <f t="shared" si="17"/>
        <v>211</v>
      </c>
      <c r="O53" s="56">
        <v>58</v>
      </c>
      <c r="P53" s="56">
        <v>153</v>
      </c>
      <c r="Q53" s="51">
        <f t="shared" si="18"/>
        <v>89</v>
      </c>
      <c r="R53" s="56">
        <v>29</v>
      </c>
      <c r="S53" s="56">
        <v>60</v>
      </c>
    </row>
    <row r="54" spans="1:19" ht="16.5" customHeight="1" x14ac:dyDescent="0.15">
      <c r="A54" s="2" t="s">
        <v>280</v>
      </c>
      <c r="B54" s="51">
        <f t="shared" si="13"/>
        <v>37</v>
      </c>
      <c r="C54" s="56">
        <v>22</v>
      </c>
      <c r="D54" s="56">
        <v>15</v>
      </c>
      <c r="E54" s="51">
        <f t="shared" si="14"/>
        <v>37</v>
      </c>
      <c r="F54" s="56">
        <v>28</v>
      </c>
      <c r="G54" s="56">
        <v>9</v>
      </c>
      <c r="H54" s="51">
        <f t="shared" si="15"/>
        <v>33</v>
      </c>
      <c r="I54" s="56">
        <v>18</v>
      </c>
      <c r="J54" s="56">
        <v>15</v>
      </c>
      <c r="K54" s="51">
        <f t="shared" si="16"/>
        <v>22</v>
      </c>
      <c r="L54" s="56">
        <v>11</v>
      </c>
      <c r="M54" s="56">
        <v>11</v>
      </c>
      <c r="N54" s="51">
        <f t="shared" si="17"/>
        <v>13</v>
      </c>
      <c r="O54" s="56">
        <v>9</v>
      </c>
      <c r="P54" s="56">
        <v>4</v>
      </c>
      <c r="Q54" s="51">
        <f t="shared" si="18"/>
        <v>5</v>
      </c>
      <c r="R54" s="56">
        <v>4</v>
      </c>
      <c r="S54" s="56">
        <v>1</v>
      </c>
    </row>
    <row r="55" spans="1:19" ht="16.5" customHeight="1" x14ac:dyDescent="0.15">
      <c r="A55" s="65" t="s">
        <v>296</v>
      </c>
      <c r="B55" s="51">
        <f t="shared" si="13"/>
        <v>180</v>
      </c>
      <c r="C55" s="56">
        <v>107</v>
      </c>
      <c r="D55" s="56">
        <v>73</v>
      </c>
      <c r="E55" s="51">
        <f t="shared" si="14"/>
        <v>153</v>
      </c>
      <c r="F55" s="56">
        <v>97</v>
      </c>
      <c r="G55" s="56">
        <v>56</v>
      </c>
      <c r="H55" s="51">
        <f t="shared" si="15"/>
        <v>201</v>
      </c>
      <c r="I55" s="56">
        <v>104</v>
      </c>
      <c r="J55" s="56">
        <v>97</v>
      </c>
      <c r="K55" s="51">
        <f t="shared" si="16"/>
        <v>226</v>
      </c>
      <c r="L55" s="56">
        <v>137</v>
      </c>
      <c r="M55" s="56">
        <v>89</v>
      </c>
      <c r="N55" s="51">
        <f t="shared" si="17"/>
        <v>259</v>
      </c>
      <c r="O55" s="56">
        <v>160</v>
      </c>
      <c r="P55" s="56">
        <v>99</v>
      </c>
      <c r="Q55" s="51">
        <f t="shared" si="18"/>
        <v>153</v>
      </c>
      <c r="R55" s="56">
        <v>90</v>
      </c>
      <c r="S55" s="56">
        <v>63</v>
      </c>
    </row>
    <row r="56" spans="1:19" ht="16.5" customHeight="1" x14ac:dyDescent="0.15">
      <c r="A56" s="2" t="s">
        <v>282</v>
      </c>
      <c r="B56" s="51">
        <f t="shared" si="13"/>
        <v>132</v>
      </c>
      <c r="C56" s="51">
        <v>85</v>
      </c>
      <c r="D56" s="51">
        <v>47</v>
      </c>
      <c r="E56" s="51">
        <f t="shared" si="14"/>
        <v>106</v>
      </c>
      <c r="F56" s="51">
        <v>76</v>
      </c>
      <c r="G56" s="51">
        <v>30</v>
      </c>
      <c r="H56" s="51">
        <f t="shared" si="15"/>
        <v>122</v>
      </c>
      <c r="I56" s="51">
        <v>85</v>
      </c>
      <c r="J56" s="51">
        <v>37</v>
      </c>
      <c r="K56" s="51">
        <f t="shared" si="16"/>
        <v>152</v>
      </c>
      <c r="L56" s="51">
        <v>117</v>
      </c>
      <c r="M56" s="51">
        <v>35</v>
      </c>
      <c r="N56" s="51">
        <f t="shared" si="17"/>
        <v>65</v>
      </c>
      <c r="O56" s="51">
        <v>50</v>
      </c>
      <c r="P56" s="51">
        <v>15</v>
      </c>
      <c r="Q56" s="51">
        <f t="shared" si="18"/>
        <v>41</v>
      </c>
      <c r="R56" s="51">
        <v>30</v>
      </c>
      <c r="S56" s="51">
        <v>11</v>
      </c>
    </row>
    <row r="57" spans="1:19" ht="16.5" customHeight="1" x14ac:dyDescent="0.15">
      <c r="A57" s="49" t="s">
        <v>283</v>
      </c>
      <c r="B57" s="51">
        <f t="shared" si="13"/>
        <v>118</v>
      </c>
      <c r="C57" s="51">
        <v>87</v>
      </c>
      <c r="D57" s="51">
        <v>31</v>
      </c>
      <c r="E57" s="51">
        <f t="shared" si="14"/>
        <v>90</v>
      </c>
      <c r="F57" s="51">
        <v>66</v>
      </c>
      <c r="G57" s="51">
        <v>24</v>
      </c>
      <c r="H57" s="51">
        <f t="shared" si="15"/>
        <v>68</v>
      </c>
      <c r="I57" s="51">
        <v>38</v>
      </c>
      <c r="J57" s="51">
        <v>30</v>
      </c>
      <c r="K57" s="51">
        <f t="shared" si="16"/>
        <v>70</v>
      </c>
      <c r="L57" s="51">
        <v>48</v>
      </c>
      <c r="M57" s="51">
        <v>22</v>
      </c>
      <c r="N57" s="51">
        <f t="shared" si="17"/>
        <v>54</v>
      </c>
      <c r="O57" s="51">
        <v>42</v>
      </c>
      <c r="P57" s="51">
        <v>12</v>
      </c>
      <c r="Q57" s="51">
        <f t="shared" si="18"/>
        <v>27</v>
      </c>
      <c r="R57" s="51">
        <v>17</v>
      </c>
      <c r="S57" s="51">
        <v>10</v>
      </c>
    </row>
    <row r="58" spans="1:19" x14ac:dyDescent="0.15">
      <c r="A58" t="s">
        <v>438</v>
      </c>
    </row>
    <row r="59" spans="1:19" ht="17.25" x14ac:dyDescent="0.15">
      <c r="A59" s="160" t="s">
        <v>500</v>
      </c>
      <c r="B59" s="160"/>
      <c r="C59" s="160"/>
    </row>
    <row r="60" spans="1:19" ht="17.100000000000001" customHeight="1" x14ac:dyDescent="0.15"/>
    <row r="61" spans="1:19" ht="17.100000000000001" customHeight="1" x14ac:dyDescent="0.15">
      <c r="A61" s="137" t="s">
        <v>261</v>
      </c>
      <c r="B61" s="141" t="s">
        <v>254</v>
      </c>
      <c r="C61" s="142"/>
      <c r="D61" s="143"/>
      <c r="E61" s="141" t="s">
        <v>258</v>
      </c>
      <c r="F61" s="142"/>
      <c r="G61" s="143"/>
      <c r="H61" s="141" t="s">
        <v>241</v>
      </c>
      <c r="I61" s="142"/>
      <c r="J61" s="143"/>
      <c r="K61" s="157" t="s">
        <v>297</v>
      </c>
      <c r="L61" s="157"/>
      <c r="M61" s="157"/>
      <c r="N61" s="144"/>
      <c r="O61" s="144"/>
      <c r="P61" s="144"/>
      <c r="Q61" s="144"/>
      <c r="R61" s="144"/>
      <c r="S61" s="144"/>
    </row>
    <row r="62" spans="1:19" ht="17.100000000000001" customHeight="1" x14ac:dyDescent="0.15">
      <c r="A62" s="138"/>
      <c r="B62" s="1" t="s">
        <v>4</v>
      </c>
      <c r="C62" s="1" t="s">
        <v>5</v>
      </c>
      <c r="D62" s="1" t="s">
        <v>6</v>
      </c>
      <c r="E62" s="1" t="s">
        <v>4</v>
      </c>
      <c r="F62" s="1" t="s">
        <v>5</v>
      </c>
      <c r="G62" s="1" t="s">
        <v>6</v>
      </c>
      <c r="H62" s="1" t="s">
        <v>4</v>
      </c>
      <c r="I62" s="1" t="s">
        <v>5</v>
      </c>
      <c r="J62" s="1" t="s">
        <v>6</v>
      </c>
      <c r="K62" s="1" t="s">
        <v>4</v>
      </c>
      <c r="L62" s="1" t="s">
        <v>5</v>
      </c>
      <c r="M62" s="1" t="s">
        <v>6</v>
      </c>
      <c r="N62" s="9"/>
      <c r="O62" s="9"/>
      <c r="P62" s="9"/>
      <c r="Q62" s="9"/>
      <c r="R62" s="9"/>
      <c r="S62" s="9"/>
    </row>
    <row r="63" spans="1:19" ht="17.100000000000001" customHeight="1" x14ac:dyDescent="0.15">
      <c r="A63" s="2" t="s">
        <v>4</v>
      </c>
      <c r="B63" s="27">
        <f>SUM(D63)</f>
        <v>379</v>
      </c>
      <c r="C63" s="27">
        <v>567</v>
      </c>
      <c r="D63" s="27">
        <v>379</v>
      </c>
      <c r="E63" s="27">
        <f>SUM(F63:G63)</f>
        <v>533</v>
      </c>
      <c r="F63" s="27">
        <v>315</v>
      </c>
      <c r="G63" s="27">
        <v>218</v>
      </c>
      <c r="H63" s="27">
        <f>SUM(I63:J63)</f>
        <v>235</v>
      </c>
      <c r="I63" s="27">
        <v>150</v>
      </c>
      <c r="J63" s="27">
        <v>85</v>
      </c>
      <c r="K63" s="27">
        <f>SUM(L63:M63)</f>
        <v>104</v>
      </c>
      <c r="L63" s="27">
        <v>64</v>
      </c>
      <c r="M63" s="27">
        <v>40</v>
      </c>
      <c r="N63" s="30"/>
      <c r="O63" s="30"/>
      <c r="P63" s="15"/>
      <c r="Q63" s="30"/>
      <c r="R63" s="30"/>
      <c r="S63" s="30"/>
    </row>
    <row r="64" spans="1:19" ht="17.100000000000001" customHeight="1" x14ac:dyDescent="0.15">
      <c r="A64" s="49" t="s">
        <v>262</v>
      </c>
      <c r="B64" s="27">
        <f>SUM(B65:B67)</f>
        <v>297</v>
      </c>
      <c r="C64" s="27">
        <f t="shared" ref="C64:M64" si="21">SUM(C65:C67)</f>
        <v>164</v>
      </c>
      <c r="D64" s="27">
        <f t="shared" si="21"/>
        <v>133</v>
      </c>
      <c r="E64" s="27">
        <f t="shared" si="21"/>
        <v>243</v>
      </c>
      <c r="F64" s="27">
        <f t="shared" si="21"/>
        <v>138</v>
      </c>
      <c r="G64" s="27">
        <f t="shared" si="21"/>
        <v>105</v>
      </c>
      <c r="H64" s="27">
        <f t="shared" si="21"/>
        <v>140</v>
      </c>
      <c r="I64" s="27">
        <f t="shared" si="21"/>
        <v>95</v>
      </c>
      <c r="J64" s="27">
        <f t="shared" si="21"/>
        <v>45</v>
      </c>
      <c r="K64" s="27">
        <f t="shared" si="21"/>
        <v>45</v>
      </c>
      <c r="L64" s="27">
        <f t="shared" si="21"/>
        <v>31</v>
      </c>
      <c r="M64" s="27">
        <f t="shared" si="21"/>
        <v>14</v>
      </c>
      <c r="N64" s="15"/>
      <c r="O64" s="15"/>
      <c r="P64" s="15"/>
      <c r="Q64" s="30"/>
      <c r="R64" s="15"/>
      <c r="S64" s="15"/>
    </row>
    <row r="65" spans="1:19" ht="17.100000000000001" customHeight="1" x14ac:dyDescent="0.15">
      <c r="A65" s="50" t="s">
        <v>298</v>
      </c>
      <c r="B65" s="51">
        <f>SUM(C65:D65)</f>
        <v>296</v>
      </c>
      <c r="C65" s="27">
        <v>164</v>
      </c>
      <c r="D65" s="27">
        <v>132</v>
      </c>
      <c r="E65" s="51">
        <f>SUM(F65:G65)</f>
        <v>242</v>
      </c>
      <c r="F65" s="38">
        <v>137</v>
      </c>
      <c r="G65" s="38">
        <v>105</v>
      </c>
      <c r="H65" s="51">
        <f>SUM(I65:J65)</f>
        <v>140</v>
      </c>
      <c r="I65" s="38">
        <v>95</v>
      </c>
      <c r="J65" s="38">
        <v>45</v>
      </c>
      <c r="K65" s="51">
        <f>SUM(L65:M65)</f>
        <v>45</v>
      </c>
      <c r="L65" s="38">
        <v>31</v>
      </c>
      <c r="M65" s="38">
        <v>14</v>
      </c>
      <c r="N65" s="15"/>
      <c r="O65" s="15"/>
      <c r="P65" s="15"/>
      <c r="Q65" s="30"/>
      <c r="R65" s="15"/>
      <c r="S65" s="15"/>
    </row>
    <row r="66" spans="1:19" ht="17.100000000000001" customHeight="1" x14ac:dyDescent="0.15">
      <c r="A66" s="50" t="s">
        <v>299</v>
      </c>
      <c r="B66" s="51">
        <f t="shared" ref="B66:B87" si="22">SUM(C66:D66)</f>
        <v>0</v>
      </c>
      <c r="C66" s="38">
        <v>0</v>
      </c>
      <c r="D66" s="38">
        <v>0</v>
      </c>
      <c r="E66" s="51">
        <f t="shared" ref="E66:E87" si="23">SUM(F66:G66)</f>
        <v>0</v>
      </c>
      <c r="F66" s="38">
        <v>0</v>
      </c>
      <c r="G66" s="38">
        <v>0</v>
      </c>
      <c r="H66" s="51">
        <f t="shared" ref="H66:H87" si="24">SUM(I66:J66)</f>
        <v>0</v>
      </c>
      <c r="I66" s="38">
        <v>0</v>
      </c>
      <c r="J66" s="38">
        <v>0</v>
      </c>
      <c r="K66" s="51">
        <f t="shared" ref="K66:K87" si="25">SUM(L66:M66)</f>
        <v>0</v>
      </c>
      <c r="L66" s="38">
        <v>0</v>
      </c>
      <c r="M66" s="38">
        <v>0</v>
      </c>
      <c r="N66" s="15"/>
      <c r="O66" s="15"/>
      <c r="P66" s="15"/>
      <c r="Q66" s="15"/>
      <c r="R66" s="15"/>
      <c r="S66" s="15"/>
    </row>
    <row r="67" spans="1:19" ht="17.100000000000001" customHeight="1" x14ac:dyDescent="0.15">
      <c r="A67" s="50" t="s">
        <v>265</v>
      </c>
      <c r="B67" s="51">
        <f t="shared" si="22"/>
        <v>1</v>
      </c>
      <c r="C67" s="38">
        <v>0</v>
      </c>
      <c r="D67" s="38">
        <v>1</v>
      </c>
      <c r="E67" s="51">
        <f t="shared" si="23"/>
        <v>1</v>
      </c>
      <c r="F67" s="38">
        <v>1</v>
      </c>
      <c r="G67" s="38">
        <v>0</v>
      </c>
      <c r="H67" s="51">
        <f t="shared" si="24"/>
        <v>0</v>
      </c>
      <c r="I67" s="38">
        <v>0</v>
      </c>
      <c r="J67" s="38">
        <v>0</v>
      </c>
      <c r="K67" s="51">
        <f t="shared" si="25"/>
        <v>0</v>
      </c>
      <c r="L67" s="38">
        <v>0</v>
      </c>
      <c r="M67" s="38">
        <v>0</v>
      </c>
      <c r="N67" s="15"/>
      <c r="O67" s="15"/>
      <c r="P67" s="15"/>
      <c r="Q67" s="15"/>
      <c r="R67" s="15"/>
      <c r="S67" s="15"/>
    </row>
    <row r="68" spans="1:19" ht="17.100000000000001" customHeight="1" x14ac:dyDescent="0.15">
      <c r="A68" s="49" t="s">
        <v>266</v>
      </c>
      <c r="B68" s="51">
        <f>SUM(B69:B71)</f>
        <v>194</v>
      </c>
      <c r="C68" s="51">
        <f t="shared" ref="C68:M68" si="26">SUM(C69:C71)</f>
        <v>141</v>
      </c>
      <c r="D68" s="51">
        <f t="shared" si="26"/>
        <v>53</v>
      </c>
      <c r="E68" s="51">
        <f t="shared" si="26"/>
        <v>81</v>
      </c>
      <c r="F68" s="51">
        <f t="shared" si="26"/>
        <v>49</v>
      </c>
      <c r="G68" s="51">
        <f t="shared" si="26"/>
        <v>32</v>
      </c>
      <c r="H68" s="51">
        <f t="shared" si="26"/>
        <v>23</v>
      </c>
      <c r="I68" s="51">
        <f t="shared" si="26"/>
        <v>17</v>
      </c>
      <c r="J68" s="51">
        <f t="shared" si="26"/>
        <v>6</v>
      </c>
      <c r="K68" s="51">
        <f t="shared" si="26"/>
        <v>10</v>
      </c>
      <c r="L68" s="51">
        <f t="shared" si="26"/>
        <v>5</v>
      </c>
      <c r="M68" s="51">
        <f t="shared" si="26"/>
        <v>5</v>
      </c>
      <c r="N68" s="30"/>
      <c r="O68" s="30"/>
      <c r="P68" s="15"/>
      <c r="Q68" s="30"/>
      <c r="R68" s="30"/>
      <c r="S68" s="15"/>
    </row>
    <row r="69" spans="1:19" ht="17.100000000000001" customHeight="1" x14ac:dyDescent="0.15">
      <c r="A69" s="2" t="s">
        <v>267</v>
      </c>
      <c r="B69" s="51">
        <f t="shared" si="22"/>
        <v>1</v>
      </c>
      <c r="C69" s="38">
        <v>1</v>
      </c>
      <c r="D69" s="38">
        <v>0</v>
      </c>
      <c r="E69" s="51">
        <f t="shared" si="23"/>
        <v>0</v>
      </c>
      <c r="F69" s="38">
        <v>0</v>
      </c>
      <c r="G69" s="38">
        <v>0</v>
      </c>
      <c r="H69" s="51">
        <f t="shared" si="24"/>
        <v>0</v>
      </c>
      <c r="I69" s="38">
        <v>0</v>
      </c>
      <c r="J69" s="38">
        <v>0</v>
      </c>
      <c r="K69" s="51">
        <f t="shared" si="25"/>
        <v>0</v>
      </c>
      <c r="L69" s="38">
        <v>0</v>
      </c>
      <c r="M69" s="38">
        <v>0</v>
      </c>
      <c r="N69" s="15"/>
      <c r="O69" s="15"/>
      <c r="P69" s="15"/>
      <c r="Q69" s="15"/>
      <c r="R69" s="15"/>
      <c r="S69" s="15"/>
    </row>
    <row r="70" spans="1:19" ht="17.100000000000001" customHeight="1" x14ac:dyDescent="0.15">
      <c r="A70" s="2" t="s">
        <v>268</v>
      </c>
      <c r="B70" s="51">
        <f t="shared" si="22"/>
        <v>67</v>
      </c>
      <c r="C70" s="27">
        <v>53</v>
      </c>
      <c r="D70" s="38">
        <v>14</v>
      </c>
      <c r="E70" s="51">
        <f t="shared" si="23"/>
        <v>23</v>
      </c>
      <c r="F70" s="38">
        <v>18</v>
      </c>
      <c r="G70" s="38">
        <v>5</v>
      </c>
      <c r="H70" s="51">
        <f t="shared" si="24"/>
        <v>5</v>
      </c>
      <c r="I70" s="38">
        <v>4</v>
      </c>
      <c r="J70" s="38">
        <v>1</v>
      </c>
      <c r="K70" s="51">
        <f t="shared" si="25"/>
        <v>5</v>
      </c>
      <c r="L70" s="38">
        <v>3</v>
      </c>
      <c r="M70" s="38">
        <v>2</v>
      </c>
      <c r="N70" s="15"/>
      <c r="O70" s="15"/>
      <c r="P70" s="15"/>
      <c r="Q70" s="15"/>
      <c r="R70" s="15"/>
      <c r="S70" s="15"/>
    </row>
    <row r="71" spans="1:19" ht="17.100000000000001" customHeight="1" x14ac:dyDescent="0.15">
      <c r="A71" s="2" t="s">
        <v>269</v>
      </c>
      <c r="B71" s="51">
        <f t="shared" si="22"/>
        <v>126</v>
      </c>
      <c r="C71" s="27">
        <v>87</v>
      </c>
      <c r="D71" s="27">
        <v>39</v>
      </c>
      <c r="E71" s="51">
        <f t="shared" si="23"/>
        <v>58</v>
      </c>
      <c r="F71" s="38">
        <v>31</v>
      </c>
      <c r="G71" s="38">
        <v>27</v>
      </c>
      <c r="H71" s="51">
        <f t="shared" si="24"/>
        <v>18</v>
      </c>
      <c r="I71" s="38">
        <v>13</v>
      </c>
      <c r="J71" s="38">
        <v>5</v>
      </c>
      <c r="K71" s="51">
        <f t="shared" si="25"/>
        <v>5</v>
      </c>
      <c r="L71" s="38">
        <v>2</v>
      </c>
      <c r="M71" s="38">
        <v>3</v>
      </c>
      <c r="N71" s="30"/>
      <c r="O71" s="15"/>
      <c r="P71" s="15"/>
      <c r="Q71" s="30"/>
      <c r="R71" s="15"/>
      <c r="S71" s="15"/>
    </row>
    <row r="72" spans="1:19" ht="17.100000000000001" customHeight="1" x14ac:dyDescent="0.15">
      <c r="A72" s="49" t="s">
        <v>270</v>
      </c>
      <c r="B72" s="66">
        <f>SUM(B73:B86)</f>
        <v>443</v>
      </c>
      <c r="C72" s="66">
        <f t="shared" ref="C72:M72" si="27">SUM(C73:C86)</f>
        <v>255</v>
      </c>
      <c r="D72" s="66">
        <f t="shared" si="27"/>
        <v>188</v>
      </c>
      <c r="E72" s="66">
        <f t="shared" si="27"/>
        <v>203</v>
      </c>
      <c r="F72" s="66">
        <f t="shared" si="27"/>
        <v>122</v>
      </c>
      <c r="G72" s="66">
        <f t="shared" si="27"/>
        <v>81</v>
      </c>
      <c r="H72" s="66">
        <f t="shared" si="27"/>
        <v>69</v>
      </c>
      <c r="I72" s="66">
        <f t="shared" si="27"/>
        <v>37</v>
      </c>
      <c r="J72" s="66">
        <f t="shared" si="27"/>
        <v>32</v>
      </c>
      <c r="K72" s="66">
        <f t="shared" si="27"/>
        <v>44</v>
      </c>
      <c r="L72" s="66">
        <f t="shared" si="27"/>
        <v>26</v>
      </c>
      <c r="M72" s="66">
        <f t="shared" si="27"/>
        <v>18</v>
      </c>
      <c r="N72" s="30"/>
      <c r="O72" s="15"/>
      <c r="P72" s="15"/>
      <c r="Q72" s="30"/>
      <c r="R72" s="15"/>
      <c r="S72" s="15"/>
    </row>
    <row r="73" spans="1:19" ht="16.5" customHeight="1" x14ac:dyDescent="0.15">
      <c r="A73" s="58" t="s">
        <v>271</v>
      </c>
      <c r="B73" s="51">
        <f t="shared" si="22"/>
        <v>1</v>
      </c>
      <c r="C73" s="57">
        <v>1</v>
      </c>
      <c r="D73" s="57">
        <v>0</v>
      </c>
      <c r="E73" s="51">
        <f t="shared" si="23"/>
        <v>1</v>
      </c>
      <c r="F73" s="57">
        <v>1</v>
      </c>
      <c r="G73" s="57">
        <v>0</v>
      </c>
      <c r="H73" s="51">
        <f t="shared" si="24"/>
        <v>0</v>
      </c>
      <c r="I73" s="57">
        <v>0</v>
      </c>
      <c r="J73" s="57">
        <v>0</v>
      </c>
      <c r="K73" s="51">
        <f t="shared" si="25"/>
        <v>0</v>
      </c>
      <c r="L73" s="57">
        <v>0</v>
      </c>
      <c r="M73" s="59">
        <v>0</v>
      </c>
      <c r="N73" s="67"/>
      <c r="O73" s="67"/>
      <c r="P73" s="68"/>
      <c r="Q73" s="68"/>
      <c r="R73" s="68"/>
      <c r="S73" s="68"/>
    </row>
    <row r="74" spans="1:19" ht="16.5" customHeight="1" x14ac:dyDescent="0.15">
      <c r="A74" s="2" t="s">
        <v>272</v>
      </c>
      <c r="B74" s="51">
        <f t="shared" si="22"/>
        <v>1</v>
      </c>
      <c r="C74" s="56">
        <v>1</v>
      </c>
      <c r="D74" s="56">
        <v>0</v>
      </c>
      <c r="E74" s="51">
        <f t="shared" si="23"/>
        <v>3</v>
      </c>
      <c r="F74" s="56">
        <v>2</v>
      </c>
      <c r="G74" s="56">
        <v>1</v>
      </c>
      <c r="H74" s="51">
        <f t="shared" si="24"/>
        <v>0</v>
      </c>
      <c r="I74" s="56">
        <v>0</v>
      </c>
      <c r="J74" s="57">
        <v>0</v>
      </c>
      <c r="K74" s="51">
        <f t="shared" si="25"/>
        <v>0</v>
      </c>
      <c r="L74" s="56">
        <v>0</v>
      </c>
      <c r="M74" s="56">
        <v>0</v>
      </c>
      <c r="N74" s="69"/>
      <c r="O74" s="69"/>
      <c r="P74" s="69"/>
      <c r="Q74" s="69"/>
      <c r="R74" s="69"/>
      <c r="S74" s="68"/>
    </row>
    <row r="75" spans="1:19" ht="16.5" customHeight="1" x14ac:dyDescent="0.15">
      <c r="A75" s="2" t="s">
        <v>285</v>
      </c>
      <c r="B75" s="51">
        <f t="shared" si="22"/>
        <v>37</v>
      </c>
      <c r="C75" s="56">
        <v>31</v>
      </c>
      <c r="D75" s="56">
        <v>6</v>
      </c>
      <c r="E75" s="51">
        <f t="shared" si="23"/>
        <v>9</v>
      </c>
      <c r="F75" s="56">
        <v>7</v>
      </c>
      <c r="G75" s="56">
        <v>2</v>
      </c>
      <c r="H75" s="51">
        <f t="shared" si="24"/>
        <v>3</v>
      </c>
      <c r="I75" s="56">
        <v>2</v>
      </c>
      <c r="J75" s="56">
        <v>1</v>
      </c>
      <c r="K75" s="51">
        <f t="shared" si="25"/>
        <v>1</v>
      </c>
      <c r="L75" s="56">
        <v>1</v>
      </c>
      <c r="M75" s="56">
        <v>0</v>
      </c>
      <c r="N75" s="69"/>
      <c r="O75" s="69"/>
      <c r="P75" s="69"/>
      <c r="Q75" s="69"/>
      <c r="R75" s="69"/>
      <c r="S75" s="69"/>
    </row>
    <row r="76" spans="1:19" ht="17.100000000000001" customHeight="1" x14ac:dyDescent="0.15">
      <c r="A76" s="58" t="s">
        <v>273</v>
      </c>
      <c r="B76" s="51">
        <f t="shared" si="22"/>
        <v>123</v>
      </c>
      <c r="C76" s="27">
        <v>68</v>
      </c>
      <c r="D76" s="27">
        <v>55</v>
      </c>
      <c r="E76" s="51">
        <f t="shared" si="23"/>
        <v>62</v>
      </c>
      <c r="F76" s="38">
        <v>38</v>
      </c>
      <c r="G76" s="38">
        <v>24</v>
      </c>
      <c r="H76" s="51">
        <f t="shared" si="24"/>
        <v>27</v>
      </c>
      <c r="I76" s="38">
        <v>14</v>
      </c>
      <c r="J76" s="38">
        <v>13</v>
      </c>
      <c r="K76" s="51">
        <f t="shared" si="25"/>
        <v>21</v>
      </c>
      <c r="L76" s="38">
        <v>8</v>
      </c>
      <c r="M76" s="38">
        <v>13</v>
      </c>
      <c r="N76" s="15"/>
      <c r="O76" s="15"/>
      <c r="P76" s="15"/>
      <c r="Q76" s="15"/>
      <c r="R76" s="15"/>
      <c r="S76" s="15"/>
    </row>
    <row r="77" spans="1:19" ht="17.100000000000001" customHeight="1" x14ac:dyDescent="0.15">
      <c r="A77" s="2" t="s">
        <v>274</v>
      </c>
      <c r="B77" s="51">
        <f t="shared" si="22"/>
        <v>3</v>
      </c>
      <c r="C77" s="38">
        <v>1</v>
      </c>
      <c r="D77" s="38">
        <v>2</v>
      </c>
      <c r="E77" s="51">
        <f t="shared" si="23"/>
        <v>0</v>
      </c>
      <c r="F77" s="38">
        <v>0</v>
      </c>
      <c r="G77" s="38">
        <v>0</v>
      </c>
      <c r="H77" s="51">
        <f t="shared" si="24"/>
        <v>1</v>
      </c>
      <c r="I77" s="38">
        <v>1</v>
      </c>
      <c r="J77" s="38">
        <v>0</v>
      </c>
      <c r="K77" s="51">
        <f t="shared" si="25"/>
        <v>0</v>
      </c>
      <c r="L77" s="38">
        <v>0</v>
      </c>
      <c r="M77" s="38">
        <v>0</v>
      </c>
      <c r="N77" s="15"/>
      <c r="O77" s="15"/>
      <c r="P77" s="15"/>
      <c r="Q77" s="15"/>
      <c r="R77" s="15"/>
      <c r="S77" s="15"/>
    </row>
    <row r="78" spans="1:19" ht="17.100000000000001" customHeight="1" x14ac:dyDescent="0.15">
      <c r="A78" s="2" t="s">
        <v>275</v>
      </c>
      <c r="B78" s="51">
        <f t="shared" si="22"/>
        <v>26</v>
      </c>
      <c r="C78" s="38">
        <v>15</v>
      </c>
      <c r="D78" s="38">
        <v>11</v>
      </c>
      <c r="E78" s="51">
        <f t="shared" si="23"/>
        <v>19</v>
      </c>
      <c r="F78" s="38">
        <v>12</v>
      </c>
      <c r="G78" s="38">
        <v>7</v>
      </c>
      <c r="H78" s="51">
        <f t="shared" si="24"/>
        <v>8</v>
      </c>
      <c r="I78" s="38">
        <v>5</v>
      </c>
      <c r="J78" s="38">
        <v>3</v>
      </c>
      <c r="K78" s="51">
        <f t="shared" si="25"/>
        <v>7</v>
      </c>
      <c r="L78" s="38">
        <v>6</v>
      </c>
      <c r="M78" s="38">
        <v>1</v>
      </c>
      <c r="N78" s="15"/>
      <c r="O78" s="15"/>
      <c r="P78" s="15"/>
      <c r="Q78" s="15"/>
      <c r="R78" s="15"/>
      <c r="S78" s="15"/>
    </row>
    <row r="79" spans="1:19" ht="17.100000000000001" customHeight="1" x14ac:dyDescent="0.15">
      <c r="A79" s="65" t="s">
        <v>292</v>
      </c>
      <c r="B79" s="51">
        <f t="shared" si="22"/>
        <v>14</v>
      </c>
      <c r="C79" s="27">
        <v>9</v>
      </c>
      <c r="D79" s="38">
        <v>5</v>
      </c>
      <c r="E79" s="51">
        <f t="shared" si="23"/>
        <v>7</v>
      </c>
      <c r="F79" s="38">
        <v>3</v>
      </c>
      <c r="G79" s="38">
        <v>4</v>
      </c>
      <c r="H79" s="51">
        <f t="shared" si="24"/>
        <v>3</v>
      </c>
      <c r="I79" s="38">
        <v>2</v>
      </c>
      <c r="J79" s="38">
        <v>1</v>
      </c>
      <c r="K79" s="51">
        <f t="shared" si="25"/>
        <v>2</v>
      </c>
      <c r="L79" s="38">
        <v>2</v>
      </c>
      <c r="M79" s="38">
        <v>0</v>
      </c>
      <c r="N79" s="15"/>
      <c r="O79" s="15"/>
      <c r="P79" s="15"/>
      <c r="Q79" s="15"/>
      <c r="R79" s="15"/>
      <c r="S79" s="15"/>
    </row>
    <row r="80" spans="1:19" ht="17.100000000000001" customHeight="1" x14ac:dyDescent="0.15">
      <c r="A80" s="65" t="s">
        <v>293</v>
      </c>
      <c r="B80" s="51">
        <f t="shared" si="22"/>
        <v>36</v>
      </c>
      <c r="C80" s="38">
        <v>11</v>
      </c>
      <c r="D80" s="38">
        <v>25</v>
      </c>
      <c r="E80" s="51">
        <f t="shared" si="23"/>
        <v>20</v>
      </c>
      <c r="F80" s="38">
        <v>10</v>
      </c>
      <c r="G80" s="38">
        <v>10</v>
      </c>
      <c r="H80" s="51">
        <f t="shared" si="24"/>
        <v>3</v>
      </c>
      <c r="I80" s="38">
        <v>1</v>
      </c>
      <c r="J80" s="38">
        <v>2</v>
      </c>
      <c r="K80" s="51">
        <f t="shared" si="25"/>
        <v>1</v>
      </c>
      <c r="L80" s="38">
        <v>1</v>
      </c>
      <c r="M80" s="38">
        <v>0</v>
      </c>
      <c r="N80" s="15"/>
      <c r="O80" s="15"/>
      <c r="P80" s="15"/>
      <c r="Q80" s="15"/>
      <c r="R80" s="15"/>
      <c r="S80" s="15"/>
    </row>
    <row r="81" spans="1:19" ht="17.100000000000001" customHeight="1" x14ac:dyDescent="0.15">
      <c r="A81" s="65" t="s">
        <v>294</v>
      </c>
      <c r="B81" s="51">
        <f t="shared" si="22"/>
        <v>67</v>
      </c>
      <c r="C81" s="27">
        <v>36</v>
      </c>
      <c r="D81" s="27">
        <v>31</v>
      </c>
      <c r="E81" s="51">
        <f t="shared" si="23"/>
        <v>19</v>
      </c>
      <c r="F81" s="38">
        <v>10</v>
      </c>
      <c r="G81" s="38">
        <v>9</v>
      </c>
      <c r="H81" s="51">
        <f t="shared" si="24"/>
        <v>5</v>
      </c>
      <c r="I81" s="38">
        <v>1</v>
      </c>
      <c r="J81" s="38">
        <v>4</v>
      </c>
      <c r="K81" s="51">
        <f t="shared" si="25"/>
        <v>2</v>
      </c>
      <c r="L81" s="38">
        <v>1</v>
      </c>
      <c r="M81" s="38">
        <v>1</v>
      </c>
      <c r="N81" s="15"/>
      <c r="O81" s="15"/>
      <c r="P81" s="15"/>
      <c r="Q81" s="15"/>
      <c r="R81" s="15"/>
      <c r="S81" s="15"/>
    </row>
    <row r="82" spans="1:19" ht="17.100000000000001" customHeight="1" x14ac:dyDescent="0.15">
      <c r="A82" s="2" t="s">
        <v>278</v>
      </c>
      <c r="B82" s="51">
        <f t="shared" si="22"/>
        <v>15</v>
      </c>
      <c r="C82" s="38">
        <v>12</v>
      </c>
      <c r="D82" s="38">
        <v>3</v>
      </c>
      <c r="E82" s="51">
        <f t="shared" si="23"/>
        <v>8</v>
      </c>
      <c r="F82" s="38">
        <v>4</v>
      </c>
      <c r="G82" s="38">
        <v>4</v>
      </c>
      <c r="H82" s="51">
        <f t="shared" si="24"/>
        <v>4</v>
      </c>
      <c r="I82" s="38">
        <v>1</v>
      </c>
      <c r="J82" s="38">
        <v>3</v>
      </c>
      <c r="K82" s="51">
        <f t="shared" si="25"/>
        <v>0</v>
      </c>
      <c r="L82" s="38">
        <v>0</v>
      </c>
      <c r="M82" s="38">
        <v>0</v>
      </c>
      <c r="N82" s="15"/>
      <c r="O82" s="15"/>
      <c r="P82" s="15"/>
      <c r="Q82" s="15"/>
      <c r="R82" s="15"/>
      <c r="S82" s="15"/>
    </row>
    <row r="83" spans="1:19" ht="17.100000000000001" customHeight="1" x14ac:dyDescent="0.15">
      <c r="A83" s="50" t="s">
        <v>295</v>
      </c>
      <c r="B83" s="51">
        <f t="shared" si="22"/>
        <v>31</v>
      </c>
      <c r="C83" s="38">
        <v>11</v>
      </c>
      <c r="D83" s="38">
        <v>20</v>
      </c>
      <c r="E83" s="51">
        <f t="shared" si="23"/>
        <v>16</v>
      </c>
      <c r="F83" s="38">
        <v>8</v>
      </c>
      <c r="G83" s="38">
        <v>8</v>
      </c>
      <c r="H83" s="51">
        <f t="shared" si="24"/>
        <v>3</v>
      </c>
      <c r="I83" s="38">
        <v>2</v>
      </c>
      <c r="J83" s="38">
        <v>1</v>
      </c>
      <c r="K83" s="51">
        <f t="shared" si="25"/>
        <v>3</v>
      </c>
      <c r="L83" s="38">
        <v>3</v>
      </c>
      <c r="M83" s="38">
        <v>0</v>
      </c>
      <c r="N83" s="15"/>
      <c r="O83" s="15"/>
      <c r="P83" s="15"/>
      <c r="Q83" s="15"/>
      <c r="R83" s="15"/>
      <c r="S83" s="15"/>
    </row>
    <row r="84" spans="1:19" ht="17.100000000000001" customHeight="1" x14ac:dyDescent="0.15">
      <c r="A84" s="2" t="s">
        <v>280</v>
      </c>
      <c r="B84" s="51">
        <f t="shared" si="22"/>
        <v>2</v>
      </c>
      <c r="C84" s="38">
        <v>2</v>
      </c>
      <c r="D84" s="38">
        <v>0</v>
      </c>
      <c r="E84" s="51">
        <f t="shared" si="23"/>
        <v>0</v>
      </c>
      <c r="F84" s="38">
        <v>0</v>
      </c>
      <c r="G84" s="38">
        <v>0</v>
      </c>
      <c r="H84" s="51">
        <f t="shared" si="24"/>
        <v>0</v>
      </c>
      <c r="I84" s="38">
        <v>0</v>
      </c>
      <c r="J84" s="38">
        <v>0</v>
      </c>
      <c r="K84" s="51">
        <f t="shared" si="25"/>
        <v>0</v>
      </c>
      <c r="L84" s="38">
        <v>0</v>
      </c>
      <c r="M84" s="38">
        <v>0</v>
      </c>
      <c r="N84" s="15"/>
      <c r="O84" s="15"/>
      <c r="P84" s="15"/>
      <c r="Q84" s="15"/>
      <c r="R84" s="15"/>
      <c r="S84" s="15"/>
    </row>
    <row r="85" spans="1:19" ht="17.100000000000001" customHeight="1" x14ac:dyDescent="0.15">
      <c r="A85" s="65" t="s">
        <v>296</v>
      </c>
      <c r="B85" s="51">
        <f t="shared" si="22"/>
        <v>73</v>
      </c>
      <c r="C85" s="38">
        <v>46</v>
      </c>
      <c r="D85" s="38">
        <v>27</v>
      </c>
      <c r="E85" s="51">
        <f t="shared" si="23"/>
        <v>35</v>
      </c>
      <c r="F85" s="38">
        <v>24</v>
      </c>
      <c r="G85" s="38">
        <v>11</v>
      </c>
      <c r="H85" s="51">
        <f t="shared" si="24"/>
        <v>11</v>
      </c>
      <c r="I85" s="38">
        <v>8</v>
      </c>
      <c r="J85" s="38">
        <v>3</v>
      </c>
      <c r="K85" s="51">
        <f t="shared" si="25"/>
        <v>7</v>
      </c>
      <c r="L85" s="38">
        <v>4</v>
      </c>
      <c r="M85" s="38">
        <v>3</v>
      </c>
      <c r="N85" s="15"/>
      <c r="O85" s="15"/>
      <c r="P85" s="15"/>
      <c r="Q85" s="15"/>
      <c r="R85" s="15"/>
      <c r="S85" s="15"/>
    </row>
    <row r="86" spans="1:19" ht="17.100000000000001" customHeight="1" x14ac:dyDescent="0.15">
      <c r="A86" s="2" t="s">
        <v>282</v>
      </c>
      <c r="B86" s="51">
        <f t="shared" si="22"/>
        <v>14</v>
      </c>
      <c r="C86" s="38">
        <v>11</v>
      </c>
      <c r="D86" s="38">
        <v>3</v>
      </c>
      <c r="E86" s="51">
        <f t="shared" si="23"/>
        <v>4</v>
      </c>
      <c r="F86" s="38">
        <v>3</v>
      </c>
      <c r="G86" s="38">
        <v>1</v>
      </c>
      <c r="H86" s="51">
        <f t="shared" si="24"/>
        <v>1</v>
      </c>
      <c r="I86" s="38">
        <v>0</v>
      </c>
      <c r="J86" s="38">
        <v>1</v>
      </c>
      <c r="K86" s="51">
        <f t="shared" si="25"/>
        <v>0</v>
      </c>
      <c r="L86" s="38">
        <v>0</v>
      </c>
      <c r="M86" s="38">
        <v>0</v>
      </c>
      <c r="N86" s="15"/>
      <c r="O86" s="15"/>
      <c r="P86" s="15"/>
      <c r="Q86" s="15"/>
      <c r="R86" s="15"/>
      <c r="S86" s="15"/>
    </row>
    <row r="87" spans="1:19" ht="17.100000000000001" customHeight="1" x14ac:dyDescent="0.15">
      <c r="A87" s="49" t="s">
        <v>283</v>
      </c>
      <c r="B87" s="51">
        <f t="shared" si="22"/>
        <v>12</v>
      </c>
      <c r="C87" s="38">
        <v>7</v>
      </c>
      <c r="D87" s="38">
        <v>5</v>
      </c>
      <c r="E87" s="51">
        <f t="shared" si="23"/>
        <v>6</v>
      </c>
      <c r="F87" s="38">
        <v>6</v>
      </c>
      <c r="G87" s="38">
        <v>0</v>
      </c>
      <c r="H87" s="51">
        <f t="shared" si="24"/>
        <v>3</v>
      </c>
      <c r="I87" s="38">
        <v>1</v>
      </c>
      <c r="J87" s="38">
        <v>2</v>
      </c>
      <c r="K87" s="51">
        <f t="shared" si="25"/>
        <v>5</v>
      </c>
      <c r="L87" s="38">
        <v>2</v>
      </c>
      <c r="M87" s="38">
        <v>3</v>
      </c>
      <c r="N87" s="15"/>
      <c r="O87" s="15"/>
      <c r="P87" s="15"/>
      <c r="Q87" s="15"/>
      <c r="R87" s="15"/>
      <c r="S87" s="15"/>
    </row>
    <row r="88" spans="1:19" ht="17.100000000000001" customHeight="1" x14ac:dyDescent="0.15">
      <c r="A88" t="s">
        <v>438</v>
      </c>
    </row>
  </sheetData>
  <mergeCells count="23">
    <mergeCell ref="A59:C59"/>
    <mergeCell ref="A61:A62"/>
    <mergeCell ref="B61:D61"/>
    <mergeCell ref="E61:G61"/>
    <mergeCell ref="H61:J61"/>
    <mergeCell ref="N61:P61"/>
    <mergeCell ref="Q61:S61"/>
    <mergeCell ref="K61:M61"/>
    <mergeCell ref="H31:J31"/>
    <mergeCell ref="K31:M31"/>
    <mergeCell ref="N31:P31"/>
    <mergeCell ref="A1:C1"/>
    <mergeCell ref="A3:A4"/>
    <mergeCell ref="B3:D3"/>
    <mergeCell ref="E3:G3"/>
    <mergeCell ref="Q31:S31"/>
    <mergeCell ref="H3:J3"/>
    <mergeCell ref="K3:M3"/>
    <mergeCell ref="N3:P3"/>
    <mergeCell ref="Q3:S3"/>
    <mergeCell ref="A31:A32"/>
    <mergeCell ref="B31:D31"/>
    <mergeCell ref="E31:G31"/>
  </mergeCells>
  <phoneticPr fontId="3"/>
  <pageMargins left="0.70866141732283472" right="0.70866141732283472" top="0.74803149606299213" bottom="0.74803149606299213" header="0.31496062992125984" footer="0.31496062992125984"/>
  <pageSetup paperSize="9" scale="52" orientation="landscape" horizontalDpi="300" verticalDpi="300" r:id="rId1"/>
  <headerFooter scaleWithDoc="0" alignWithMargins="0">
    <oddFooter>&amp;C&amp;A</oddFooter>
  </headerFooter>
  <rowBreaks count="1" manualBreakCount="1"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17</vt:i4>
      </vt:variant>
    </vt:vector>
  </HeadingPairs>
  <TitlesOfParts>
    <vt:vector size="35" baseType="lpstr">
      <vt:lpstr>（１）人口推移（住民基本台帳）</vt:lpstr>
      <vt:lpstr>（１）人口推移（国勢調査地区別）</vt:lpstr>
      <vt:lpstr>（２）人口動態</vt:lpstr>
      <vt:lpstr>（３）人口動態率</vt:lpstr>
      <vt:lpstr>（４）住民登録からみた地区別世帯数・人口の推移</vt:lpstr>
      <vt:lpstr>（５）外国人登録人口</vt:lpstr>
      <vt:lpstr>（６）年齢別人口</vt:lpstr>
      <vt:lpstr>（７）産業別人口(H17)</vt:lpstr>
      <vt:lpstr>（７）産業別人口 (H22)</vt:lpstr>
      <vt:lpstr>（７）産業別人口 (H27)</vt:lpstr>
      <vt:lpstr>（７）産業別人口 (R2)</vt:lpstr>
      <vt:lpstr>（８）市町村別流出・流入人口</vt:lpstr>
      <vt:lpstr>（９）昼間人口の推移</vt:lpstr>
      <vt:lpstr>（１０）労働力状態累年比較（１５才以上）</vt:lpstr>
      <vt:lpstr>（１１）住宅種類別世帯数および一世帯当たり人員</vt:lpstr>
      <vt:lpstr>（１２）世帯人員別世帯数</vt:lpstr>
      <vt:lpstr>（１３）人口集中地区（DID)における人口及び面積等　</vt:lpstr>
      <vt:lpstr>（１４）県内各市の人口</vt:lpstr>
      <vt:lpstr>'（１）人口推移（国勢調査地区別）'!Print_Area</vt:lpstr>
      <vt:lpstr>'（１）人口推移（住民基本台帳）'!Print_Area</vt:lpstr>
      <vt:lpstr>'（１０）労働力状態累年比較（１５才以上）'!Print_Area</vt:lpstr>
      <vt:lpstr>'（１１）住宅種類別世帯数および一世帯当たり人員'!Print_Area</vt:lpstr>
      <vt:lpstr>'（１２）世帯人員別世帯数'!Print_Area</vt:lpstr>
      <vt:lpstr>'（１３）人口集中地区（DID)における人口及び面積等　'!Print_Area</vt:lpstr>
      <vt:lpstr>'（１４）県内各市の人口'!Print_Area</vt:lpstr>
      <vt:lpstr>'（２）人口動態'!Print_Area</vt:lpstr>
      <vt:lpstr>'（３）人口動態率'!Print_Area</vt:lpstr>
      <vt:lpstr>'（４）住民登録からみた地区別世帯数・人口の推移'!Print_Area</vt:lpstr>
      <vt:lpstr>'（５）外国人登録人口'!Print_Area</vt:lpstr>
      <vt:lpstr>'（６）年齢別人口'!Print_Area</vt:lpstr>
      <vt:lpstr>'（７）産業別人口 (H27)'!Print_Area</vt:lpstr>
      <vt:lpstr>'（７）産業別人口 (R2)'!Print_Area</vt:lpstr>
      <vt:lpstr>'（７）産業別人口(H17)'!Print_Area</vt:lpstr>
      <vt:lpstr>'（８）市町村別流出・流入人口'!Print_Area</vt:lpstr>
      <vt:lpstr>'（９）昼間人口の推移'!Print_Area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三島　恵美子</dc:creator>
  <cp:lastModifiedBy>篠﨑真寿美</cp:lastModifiedBy>
  <cp:lastPrinted>2026-05-12T23:15:02Z</cp:lastPrinted>
  <dcterms:created xsi:type="dcterms:W3CDTF">2001-04-29T04:03:42Z</dcterms:created>
  <dcterms:modified xsi:type="dcterms:W3CDTF">2026-08-19T08:14:04Z</dcterms:modified>
</cp:coreProperties>
</file>