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１）一般会計歳入歳出決算額の推移" sheetId="1" r:id="rId1"/>
    <sheet name="（２）普通会計歳入歳出決算額の推移" sheetId="2" r:id="rId2"/>
    <sheet name="（３）特別会計、企業会計歳入歳出決算額の推移" sheetId="3" r:id="rId3"/>
    <sheet name="（４）市税徴収実績" sheetId="4" r:id="rId4"/>
    <sheet name="（５）普通会計財政関係主要指標" sheetId="5" r:id="rId5"/>
    <sheet name="（６）地方交付税の状況" sheetId="6" r:id="rId6"/>
    <sheet name="（７）市債、企業債の状況" sheetId="7" r:id="rId7"/>
    <sheet name="（８）一般会計借入先別市債現在高" sheetId="8" r:id="rId8"/>
    <sheet name="（９）健全化判断比率の状況、財政力指数の推移" sheetId="9" r:id="rId9"/>
    <sheet name="（１０）市有財産" sheetId="10" r:id="rId10"/>
  </sheets>
  <definedNames>
    <definedName name="_xlnm.Print_Area" localSheetId="0">'（１）一般会計歳入歳出決算額の推移'!$A$1:$N$169</definedName>
    <definedName name="_xlnm.Print_Area" localSheetId="9">'（１０）市有財産'!$A$1:$K$32</definedName>
    <definedName name="_xlnm.Print_Area" localSheetId="1">'（２）普通会計歳入歳出決算額の推移'!$A$1:$R$104</definedName>
    <definedName name="_xlnm.Print_Area" localSheetId="2">'（３）特別会計、企業会計歳入歳出決算額の推移'!$A$1:$K$145</definedName>
    <definedName name="_xlnm.Print_Area" localSheetId="3">'（４）市税徴収実績'!$A$1:$L$101</definedName>
    <definedName name="_xlnm.Print_Area" localSheetId="4">'（５）普通会計財政関係主要指標'!$A$1:$O$48</definedName>
    <definedName name="_xlnm.Print_Area" localSheetId="5">'（６）地方交付税の状況'!$A$1:$K$42</definedName>
    <definedName name="_xlnm.Print_Area" localSheetId="6">'（７）市債、企業債の状況'!$A$1:$S$68</definedName>
    <definedName name="_xlnm.Print_Area" localSheetId="7">'（８）一般会計借入先別市債現在高'!$A$1:$L$39</definedName>
    <definedName name="_xlnm.Print_Area" localSheetId="8">'（９）健全化判断比率の状況、財政力指数の推移'!$A$1:$K$70</definedName>
  </definedNames>
  <calcPr fullCalcOnLoad="1"/>
</workbook>
</file>

<file path=xl/comments1.xml><?xml version="1.0" encoding="utf-8"?>
<comments xmlns="http://schemas.openxmlformats.org/spreadsheetml/2006/main">
  <authors>
    <author> </author>
  </authors>
  <commentList>
    <comment ref="K100" authorId="0">
      <text>
        <r>
          <rPr>
            <b/>
            <sz val="9"/>
            <rFont val="ＭＳ Ｐゴシック"/>
            <family val="3"/>
          </rPr>
          <t xml:space="preserve">端数調整のため－１
</t>
        </r>
      </text>
    </comment>
  </commentList>
</comments>
</file>

<file path=xl/comments7.xml><?xml version="1.0" encoding="utf-8"?>
<comments xmlns="http://schemas.openxmlformats.org/spreadsheetml/2006/main">
  <authors>
    <author> </author>
  </authors>
  <commentList>
    <comment ref="C12" authorId="0">
      <text>
        <r>
          <rPr>
            <b/>
            <sz val="9"/>
            <rFont val="ＭＳ Ｐゴシック"/>
            <family val="3"/>
          </rPr>
          <t>送付してもらった様式には存在しないが、入力されていた数値的に
一般廃棄物処理事業債が入るはず→以下県貸付金まで1行ずつズレが生じていた</t>
        </r>
      </text>
    </comment>
    <comment ref="C49" authorId="0">
      <text>
        <r>
          <rPr>
            <b/>
            <sz val="9"/>
            <rFont val="ＭＳ Ｐゴシック"/>
            <family val="3"/>
          </rPr>
          <t>送付してもらった様式には存在しないが、入力されていた数値的に
一般廃棄物処理事業債が入るはず→以下県貸付金まで1行ずつズレが生じていた</t>
        </r>
      </text>
    </comment>
  </commentList>
</comments>
</file>

<file path=xl/sharedStrings.xml><?xml version="1.0" encoding="utf-8"?>
<sst xmlns="http://schemas.openxmlformats.org/spreadsheetml/2006/main" count="1165" uniqueCount="325">
  <si>
    <t>区分</t>
  </si>
  <si>
    <t>平成１７年度</t>
  </si>
  <si>
    <t>総額</t>
  </si>
  <si>
    <t>市税</t>
  </si>
  <si>
    <t>地方譲与税</t>
  </si>
  <si>
    <t>利子割交付金</t>
  </si>
  <si>
    <t>地方消費税交付金</t>
  </si>
  <si>
    <t>ゴルフ場利用税交付金</t>
  </si>
  <si>
    <t>特別地方消費税交付金</t>
  </si>
  <si>
    <t>地方特例交付金</t>
  </si>
  <si>
    <t>交通安全対策特別交付金</t>
  </si>
  <si>
    <t>国庫支出金</t>
  </si>
  <si>
    <t>県支出金</t>
  </si>
  <si>
    <t>繰入金</t>
  </si>
  <si>
    <t>繰越金</t>
  </si>
  <si>
    <t>諸収入</t>
  </si>
  <si>
    <t>市債</t>
  </si>
  <si>
    <t>（歳入）</t>
  </si>
  <si>
    <t>寄附金</t>
  </si>
  <si>
    <t>（歳出）</t>
  </si>
  <si>
    <t>議会費</t>
  </si>
  <si>
    <t>総務費</t>
  </si>
  <si>
    <t>民生費</t>
  </si>
  <si>
    <t>衛生費</t>
  </si>
  <si>
    <t>労働費</t>
  </si>
  <si>
    <t>商工費</t>
  </si>
  <si>
    <t>土木費</t>
  </si>
  <si>
    <t>消防費</t>
  </si>
  <si>
    <t>教育費</t>
  </si>
  <si>
    <t>災害復旧費</t>
  </si>
  <si>
    <t>公債費</t>
  </si>
  <si>
    <t>（単位：千円）</t>
  </si>
  <si>
    <t>自動車取得税交付金</t>
  </si>
  <si>
    <t>分担金及び負担金</t>
  </si>
  <si>
    <t>使用料及び手数料</t>
  </si>
  <si>
    <t>財産収入</t>
  </si>
  <si>
    <t>農林水産業費</t>
  </si>
  <si>
    <t>決算額</t>
  </si>
  <si>
    <t>構成比</t>
  </si>
  <si>
    <t>繰入金</t>
  </si>
  <si>
    <t>国県支出金</t>
  </si>
  <si>
    <t>うち</t>
  </si>
  <si>
    <t>自主財源</t>
  </si>
  <si>
    <t>依存財源</t>
  </si>
  <si>
    <t>人件費</t>
  </si>
  <si>
    <t>扶助費</t>
  </si>
  <si>
    <t>普通建設</t>
  </si>
  <si>
    <t>災害復旧</t>
  </si>
  <si>
    <t>物件費</t>
  </si>
  <si>
    <t>維持補修費</t>
  </si>
  <si>
    <t>補助費等</t>
  </si>
  <si>
    <t>積立金</t>
  </si>
  <si>
    <t>投資・出資及び貸付金</t>
  </si>
  <si>
    <t>繰出金</t>
  </si>
  <si>
    <t>義務的経費</t>
  </si>
  <si>
    <t>投資的経費</t>
  </si>
  <si>
    <t>その他</t>
  </si>
  <si>
    <t>（単位：千円・％）</t>
  </si>
  <si>
    <t>国民健康保険</t>
  </si>
  <si>
    <t>簡易水道事業</t>
  </si>
  <si>
    <t>土地取得</t>
  </si>
  <si>
    <t>老人保健</t>
  </si>
  <si>
    <t>公共下水道事業</t>
  </si>
  <si>
    <t>駐車場事業</t>
  </si>
  <si>
    <t>農業集落排水事業</t>
  </si>
  <si>
    <t>特別会計</t>
  </si>
  <si>
    <t>収益的収入</t>
  </si>
  <si>
    <t>資本的収入</t>
  </si>
  <si>
    <t>水道事業</t>
  </si>
  <si>
    <t>病院事業</t>
  </si>
  <si>
    <t>企業会計</t>
  </si>
  <si>
    <t>訪問看護事業</t>
  </si>
  <si>
    <t>年度</t>
  </si>
  <si>
    <t>個人</t>
  </si>
  <si>
    <t>法人</t>
  </si>
  <si>
    <t>市民税</t>
  </si>
  <si>
    <t>固定資産税</t>
  </si>
  <si>
    <t>軽自動車税</t>
  </si>
  <si>
    <t>市たばこ</t>
  </si>
  <si>
    <t>都市計画税</t>
  </si>
  <si>
    <t>特別土地保有税</t>
  </si>
  <si>
    <t>調定額</t>
  </si>
  <si>
    <t>収納額</t>
  </si>
  <si>
    <t>収納率</t>
  </si>
  <si>
    <t>＊滞納繰越額を含む</t>
  </si>
  <si>
    <t>＊国有財産所在市町村交付金及び納付金は固定資産税に含む</t>
  </si>
  <si>
    <t>資本的支出</t>
  </si>
  <si>
    <t>収益的支出</t>
  </si>
  <si>
    <t>介護保険</t>
  </si>
  <si>
    <t>区　　　　分</t>
  </si>
  <si>
    <t>歳　　入</t>
  </si>
  <si>
    <t>合　　　　　　　　計</t>
  </si>
  <si>
    <t>歳　入　・　歳　出　差　引</t>
  </si>
  <si>
    <t>区　　　　　　　　　　　　　　分</t>
  </si>
  <si>
    <t>-</t>
  </si>
  <si>
    <t>入湯税</t>
  </si>
  <si>
    <t>-</t>
  </si>
  <si>
    <t>株式等譲渡所得割交付金</t>
  </si>
  <si>
    <t>配当割交付金</t>
  </si>
  <si>
    <t>平成１８年度</t>
  </si>
  <si>
    <t>平成１９年度</t>
  </si>
  <si>
    <t>歳　　出</t>
  </si>
  <si>
    <t>地方交付税</t>
  </si>
  <si>
    <t>うち</t>
  </si>
  <si>
    <t>-</t>
  </si>
  <si>
    <t>平成２０年度</t>
  </si>
  <si>
    <t>後期高齢者医療</t>
  </si>
  <si>
    <t>水道
事業</t>
  </si>
  <si>
    <t>平成２１年度</t>
  </si>
  <si>
    <t>-</t>
  </si>
  <si>
    <t>平成２２年度</t>
  </si>
  <si>
    <t>平成２３年度</t>
  </si>
  <si>
    <t>平成２４年度</t>
  </si>
  <si>
    <t>平成２５年度</t>
  </si>
  <si>
    <t>平成２６年度</t>
  </si>
  <si>
    <t>袋井市</t>
  </si>
  <si>
    <t>平成23年度</t>
  </si>
  <si>
    <t>-</t>
  </si>
  <si>
    <r>
      <t>平成2</t>
    </r>
    <r>
      <rPr>
        <sz val="11"/>
        <rFont val="ＭＳ Ｐゴシック"/>
        <family val="3"/>
      </rPr>
      <t>4</t>
    </r>
    <r>
      <rPr>
        <sz val="11"/>
        <rFont val="ＭＳ Ｐゴシック"/>
        <family val="3"/>
      </rPr>
      <t>年度</t>
    </r>
  </si>
  <si>
    <r>
      <t>平成26年度</t>
    </r>
  </si>
  <si>
    <r>
      <t>平成27年度</t>
    </r>
  </si>
  <si>
    <r>
      <t>平成28年度</t>
    </r>
  </si>
  <si>
    <r>
      <t>平成29年度</t>
    </r>
  </si>
  <si>
    <r>
      <t>平成30年度</t>
    </r>
  </si>
  <si>
    <t>平成24年12月廃止</t>
  </si>
  <si>
    <t>-</t>
  </si>
  <si>
    <t>病院事業（旧市民病院）</t>
  </si>
  <si>
    <t>病院事業（聖隷病院）</t>
  </si>
  <si>
    <t>※平成25年４月閉院</t>
  </si>
  <si>
    <t>平成２７年度</t>
  </si>
  <si>
    <t>基地事業</t>
  </si>
  <si>
    <t>（１）一般会計歳入歳出決算額の推移</t>
  </si>
  <si>
    <t>（２）普通会計歳入歳出決算額の推移</t>
  </si>
  <si>
    <t>（３）特別会計、企業会計歳入歳出決算額の推移</t>
  </si>
  <si>
    <t>（４）市税徴収実績</t>
  </si>
  <si>
    <t>平成２８年度</t>
  </si>
  <si>
    <t>－</t>
  </si>
  <si>
    <t>※平成28年3月廃止</t>
  </si>
  <si>
    <t>※25年4月閉院</t>
  </si>
  <si>
    <t>（５）普通会計財政関係主要指標</t>
  </si>
  <si>
    <t>平成１７年度</t>
  </si>
  <si>
    <t>平成１８年度</t>
  </si>
  <si>
    <t>平成１９年度</t>
  </si>
  <si>
    <t>平成２０年度</t>
  </si>
  <si>
    <t>平成２１年度</t>
  </si>
  <si>
    <t>平成２２年度</t>
  </si>
  <si>
    <t>平成２３年度</t>
  </si>
  <si>
    <t>平成２４年度</t>
  </si>
  <si>
    <t>平成２５年度</t>
  </si>
  <si>
    <t>平成26年度</t>
  </si>
  <si>
    <t>平成２７年度</t>
  </si>
  <si>
    <t>平成２８年度</t>
  </si>
  <si>
    <t>歳入総額</t>
  </si>
  <si>
    <t>歳出総額</t>
  </si>
  <si>
    <t>実質収支</t>
  </si>
  <si>
    <t>単年度収支</t>
  </si>
  <si>
    <t>実質単年度収支</t>
  </si>
  <si>
    <t>基準財政需要額</t>
  </si>
  <si>
    <t>基準財政収入額</t>
  </si>
  <si>
    <t>標準財政規模</t>
  </si>
  <si>
    <t>経常一般財源</t>
  </si>
  <si>
    <t>経常経費充当一般財源</t>
  </si>
  <si>
    <t>財政力指数</t>
  </si>
  <si>
    <t>経常収支比率</t>
  </si>
  <si>
    <t>経常一般財源比率</t>
  </si>
  <si>
    <t>経常一般財源比率＝</t>
  </si>
  <si>
    <t>経常一般財源収入額</t>
  </si>
  <si>
    <t>×１００％</t>
  </si>
  <si>
    <t>（６）地方交付税の状況</t>
  </si>
  <si>
    <t>普通交付税</t>
  </si>
  <si>
    <t>特別交付税</t>
  </si>
  <si>
    <t>基準財政需要額(一本算定)</t>
  </si>
  <si>
    <t>基準財政収入額(一本算定)</t>
  </si>
  <si>
    <t>交付基準額(一本算定)</t>
  </si>
  <si>
    <t>（７）市債、企業債の状況</t>
  </si>
  <si>
    <r>
      <t>平成2</t>
    </r>
    <r>
      <rPr>
        <sz val="11"/>
        <rFont val="ＭＳ Ｐゴシック"/>
        <family val="3"/>
      </rPr>
      <t>2</t>
    </r>
    <r>
      <rPr>
        <sz val="11"/>
        <rFont val="ＭＳ Ｐゴシック"/>
        <family val="3"/>
      </rPr>
      <t>年度</t>
    </r>
  </si>
  <si>
    <r>
      <t>平成23年度</t>
    </r>
  </si>
  <si>
    <r>
      <t>平成24年度</t>
    </r>
  </si>
  <si>
    <r>
      <t>平成25年度</t>
    </r>
  </si>
  <si>
    <r>
      <t>平成26年度</t>
    </r>
  </si>
  <si>
    <r>
      <t>平成27年度</t>
    </r>
  </si>
  <si>
    <r>
      <t>平成28年度</t>
    </r>
  </si>
  <si>
    <t>一般会計</t>
  </si>
  <si>
    <r>
      <t>総</t>
    </r>
    <r>
      <rPr>
        <sz val="11"/>
        <rFont val="ＭＳ Ｐゴシック"/>
        <family val="3"/>
      </rPr>
      <t>額</t>
    </r>
  </si>
  <si>
    <t>１．普通債</t>
  </si>
  <si>
    <t>（１）一般公共事業債</t>
  </si>
  <si>
    <t>（２）一般単独事業債</t>
  </si>
  <si>
    <t>（３）公営住宅建設事業債</t>
  </si>
  <si>
    <t>（４）義務教育施設設備事業債</t>
  </si>
  <si>
    <t>（５）厚生福祉施設設備事業債</t>
  </si>
  <si>
    <t>（６）一般廃棄物処理事業</t>
  </si>
  <si>
    <t>２．災害復旧事業債</t>
  </si>
  <si>
    <t>（１）単独災害復旧事業債</t>
  </si>
  <si>
    <t>（２）補助災害復旧事業債</t>
  </si>
  <si>
    <t>-</t>
  </si>
  <si>
    <r>
      <t>３．緊急防災・減債事業</t>
    </r>
    <r>
      <rPr>
        <sz val="11"/>
        <rFont val="ＭＳ Ｐゴシック"/>
        <family val="3"/>
      </rPr>
      <t>債</t>
    </r>
  </si>
  <si>
    <t>１．簡易水道事業</t>
  </si>
  <si>
    <t>２．公共下水道事業</t>
  </si>
  <si>
    <t>３．駐車場事業</t>
  </si>
  <si>
    <t>４．農業集落排水事業</t>
  </si>
  <si>
    <t xml:space="preserve">５．墓地事業 </t>
  </si>
  <si>
    <t>１．水道事業</t>
  </si>
  <si>
    <t>２．病院事業</t>
  </si>
  <si>
    <t>-</t>
  </si>
  <si>
    <t>－</t>
  </si>
  <si>
    <t>３．減税補填債</t>
  </si>
  <si>
    <t>４．減収補填債</t>
  </si>
  <si>
    <r>
      <t>５．地域改善</t>
    </r>
    <r>
      <rPr>
        <sz val="11"/>
        <rFont val="ＭＳ Ｐゴシック"/>
        <family val="3"/>
      </rPr>
      <t>対策特定事業債</t>
    </r>
  </si>
  <si>
    <t>６．県貸付金</t>
  </si>
  <si>
    <r>
      <t>７．上水道</t>
    </r>
    <r>
      <rPr>
        <sz val="11"/>
        <rFont val="ＭＳ Ｐゴシック"/>
        <family val="3"/>
      </rPr>
      <t>事業出資債</t>
    </r>
  </si>
  <si>
    <t>８．臨時税収補填債</t>
  </si>
  <si>
    <t>９．臨時財政対策債</t>
  </si>
  <si>
    <t>（８）一般会計借入先別市債現在高</t>
  </si>
  <si>
    <t>借入先</t>
  </si>
  <si>
    <t>平成22年度</t>
  </si>
  <si>
    <t>平成23年度</t>
  </si>
  <si>
    <t>平成24年度</t>
  </si>
  <si>
    <t>平成25年度</t>
  </si>
  <si>
    <t>平成27年度</t>
  </si>
  <si>
    <t>平成28年度</t>
  </si>
  <si>
    <t>財務省</t>
  </si>
  <si>
    <t>郵便貯金・簡易生命保険管理機構</t>
  </si>
  <si>
    <t>静岡銀行</t>
  </si>
  <si>
    <t>地方公共団体金融機構</t>
  </si>
  <si>
    <t>静岡県</t>
  </si>
  <si>
    <t>市町村振興協会</t>
  </si>
  <si>
    <t>都市自治振興協会</t>
  </si>
  <si>
    <t>全国市有物件共済組合</t>
  </si>
  <si>
    <t>掛川信用金庫</t>
  </si>
  <si>
    <t>遠州中央農業協同組合</t>
  </si>
  <si>
    <t>清水銀行</t>
  </si>
  <si>
    <t>磐田信用金庫</t>
  </si>
  <si>
    <t>静岡県労働金庫</t>
  </si>
  <si>
    <t>市町村職員共済組合</t>
  </si>
  <si>
    <t>静岡県市町村振興資金</t>
  </si>
  <si>
    <t>計</t>
  </si>
  <si>
    <t>（単位：％）</t>
  </si>
  <si>
    <t>実質赤字比率</t>
  </si>
  <si>
    <r>
      <t>-</t>
    </r>
    <r>
      <rPr>
        <sz val="11"/>
        <rFont val="ＭＳ Ｐゴシック"/>
        <family val="3"/>
      </rPr>
      <t xml:space="preserve"> </t>
    </r>
    <r>
      <rPr>
        <sz val="11"/>
        <rFont val="ＭＳ Ｐゴシック"/>
        <family val="3"/>
      </rPr>
      <t>(黒字)</t>
    </r>
  </si>
  <si>
    <r>
      <t>-</t>
    </r>
    <r>
      <rPr>
        <sz val="11"/>
        <rFont val="ＭＳ Ｐゴシック"/>
        <family val="3"/>
      </rPr>
      <t xml:space="preserve"> </t>
    </r>
    <r>
      <rPr>
        <sz val="11"/>
        <rFont val="ＭＳ Ｐゴシック"/>
        <family val="3"/>
      </rPr>
      <t>(黒字)</t>
    </r>
  </si>
  <si>
    <t>- (黒字)</t>
  </si>
  <si>
    <t>連結実質赤字比率</t>
  </si>
  <si>
    <t>実質公債費比率（３ヶ年）</t>
  </si>
  <si>
    <t>将来負担比率</t>
  </si>
  <si>
    <t>公債費比率（通常分）</t>
  </si>
  <si>
    <t>（単位：土地、建物・㎡）</t>
  </si>
  <si>
    <t>各年度末現在</t>
  </si>
  <si>
    <t>（単位：基金、有価証券、出資金等・千円）</t>
  </si>
  <si>
    <t>区　　　　　　　　　　分</t>
  </si>
  <si>
    <t>土地</t>
  </si>
  <si>
    <t>公用財産</t>
  </si>
  <si>
    <t>公共用財産</t>
  </si>
  <si>
    <t>普通財産</t>
  </si>
  <si>
    <t>建物</t>
  </si>
  <si>
    <t>平成２９年度</t>
  </si>
  <si>
    <t>※金額は千円未満の値を四捨五入して表示しているため各項目の和は合計と一致しない場合があります。以下「17財政」全ての表において同じ。</t>
  </si>
  <si>
    <t>平成２９年度</t>
  </si>
  <si>
    <t>平成29年度</t>
  </si>
  <si>
    <t>平成３０年度</t>
  </si>
  <si>
    <t>平成３０年度</t>
  </si>
  <si>
    <t>平成30年度</t>
  </si>
  <si>
    <t>（１０）市有財産　　</t>
  </si>
  <si>
    <t>（９ー１）健全化判断比率の状況</t>
  </si>
  <si>
    <t>（９ー２）財政力指数の推移</t>
  </si>
  <si>
    <t>出典：財政課</t>
  </si>
  <si>
    <t>出典：財政課</t>
  </si>
  <si>
    <t>環境性能割交付金</t>
  </si>
  <si>
    <t>令和元年度</t>
  </si>
  <si>
    <t>*令和元年度については、軽自動車税はR1年９月30日分までを計上</t>
  </si>
  <si>
    <t>環境性能割</t>
  </si>
  <si>
    <t>令和元年度</t>
  </si>
  <si>
    <t>令和２年度</t>
  </si>
  <si>
    <t>法人事業税交付金</t>
  </si>
  <si>
    <t>令和元年</t>
  </si>
  <si>
    <t>下水道
事業</t>
  </si>
  <si>
    <t>経常収支比率＝</t>
  </si>
  <si>
    <t>経常経費充当一般財源</t>
  </si>
  <si>
    <t>経常一般財源＋減収補填債＋臨時財政対策債</t>
  </si>
  <si>
    <t>４．防災・減災・国土強靭化緊急対策事業債</t>
  </si>
  <si>
    <t>５．減税補填債</t>
  </si>
  <si>
    <t>６．減収補填債</t>
  </si>
  <si>
    <r>
      <t>７．地域改善</t>
    </r>
    <r>
      <rPr>
        <sz val="11"/>
        <rFont val="ＭＳ Ｐゴシック"/>
        <family val="3"/>
      </rPr>
      <t>対策特定事業債</t>
    </r>
  </si>
  <si>
    <t>８．県貸付金</t>
  </si>
  <si>
    <r>
      <t>９．上水道</t>
    </r>
    <r>
      <rPr>
        <sz val="11"/>
        <rFont val="ＭＳ Ｐゴシック"/>
        <family val="3"/>
      </rPr>
      <t>事業出資債</t>
    </r>
  </si>
  <si>
    <t>10．臨時税収補填債</t>
  </si>
  <si>
    <t>11．臨時財政対策債</t>
  </si>
  <si>
    <t>12．公営企業債</t>
  </si>
  <si>
    <t xml:space="preserve">13．全国防災事業債 </t>
  </si>
  <si>
    <t>２．下水道事業</t>
  </si>
  <si>
    <t>３．病院事業</t>
  </si>
  <si>
    <t>令和３年度</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</si>
  <si>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</si>
  <si>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</si>
  <si>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</si>
  <si>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</si>
  <si>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</si>
  <si>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</si>
  <si>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</si>
  <si>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</si>
  <si>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</si>
  <si>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</si>
  <si>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</si>
  <si>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</si>
  <si>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</si>
  <si>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</si>
  <si>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令和２年</t>
  </si>
  <si>
    <t>令和３年</t>
  </si>
  <si>
    <t>（単位：千円、％）</t>
  </si>
  <si>
    <t>平成17年度</t>
  </si>
  <si>
    <t>平成18年度</t>
  </si>
  <si>
    <t>平成19年度</t>
  </si>
  <si>
    <t>平成20年度</t>
  </si>
  <si>
    <t>平成21年度</t>
  </si>
  <si>
    <t>平成22年度</t>
  </si>
  <si>
    <t>　　各年度末現在</t>
  </si>
  <si>
    <t>（単位：千円）</t>
  </si>
  <si>
    <t>令和２年</t>
  </si>
  <si>
    <t>令和３年</t>
  </si>
  <si>
    <r>
      <t>平成25年度</t>
    </r>
  </si>
  <si>
    <t>１７　財政</t>
  </si>
  <si>
    <t>令和４年度</t>
  </si>
  <si>
    <t>令和４年</t>
  </si>
  <si>
    <t>令和４年</t>
  </si>
  <si>
    <t>令和３年度</t>
  </si>
  <si>
    <t>令和４年度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</si>
</sst>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quot;△ &quot;#,##0"/>
    <numFmt numFmtId="180" formatCode="#\ ?/4"/>
    <numFmt numFmtId="181" formatCode="#,##0.0_ ;[Red]\-#,##0.0\ "/>
    <numFmt numFmtId="182" formatCode="0.0_ "/>
    <numFmt numFmtId="183" formatCode="0.0_);[Red]\(0.0\)"/>
    <numFmt numFmtId="184" formatCode="0.0%"/>
    <numFmt numFmtId="185" formatCode="#,##0.000_ "/>
    <numFmt numFmtId="186" formatCode="0.0"/>
    <numFmt numFmtId="187" formatCode="0_ "/>
    <numFmt numFmtId="188" formatCode="0.000_ "/>
    <numFmt numFmtId="189" formatCode="#,##0_ "/>
  </numFmts>
  <fonts count="30">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11"/>
      <color indexed="10"/>
      <name val="ＭＳ Ｐゴシック"/>
      <family val="3"/>
    </font>
    <font>
      <sz val="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sz val="9"/>
      <name val="ＭＳ Ｐゴシック"/>
      <family val="3"/>
    </font>
    <font>
      <b/>
      <sz val="1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diagonalDown="1">
      <left style="thin"/>
      <right style="thin"/>
      <top style="thin"/>
      <bottom style="thin"/>
      <diagonal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color indexed="63"/>
      </left>
      <right style="thin"/>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0" borderId="1" applyNumberFormat="0" applyAlignment="0" applyProtection="0"/>
    <xf numFmtId="0" fontId="13" fillId="20" borderId="1" applyNumberFormat="0" applyAlignment="0" applyProtection="0"/>
    <xf numFmtId="0" fontId="14" fillId="21" borderId="0" applyNumberFormat="0" applyBorder="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5" fillId="0" borderId="3" applyNumberFormat="0" applyFill="0" applyAlignment="0" applyProtection="0"/>
    <xf numFmtId="0" fontId="15" fillId="0" borderId="3" applyNumberFormat="0" applyFill="0" applyAlignment="0" applyProtection="0"/>
    <xf numFmtId="0" fontId="16" fillId="3" borderId="0" applyNumberFormat="0" applyBorder="0" applyAlignment="0" applyProtection="0"/>
    <xf numFmtId="0" fontId="16" fillId="3"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22" fillId="23" borderId="9" applyNumberFormat="0" applyAlignment="0" applyProtection="0"/>
    <xf numFmtId="0" fontId="22" fillId="23" borderId="9"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4" fillId="7" borderId="4" applyNumberFormat="0" applyAlignment="0" applyProtection="0"/>
    <xf numFmtId="0" fontId="0" fillId="0" borderId="0">
      <alignment/>
      <protection/>
    </xf>
    <xf numFmtId="0" fontId="9"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273">
    <xf numFmtId="0" fontId="0" fillId="0" borderId="0" xfId="0" applyAlignment="1">
      <alignment/>
    </xf>
    <xf numFmtId="0" fontId="0" fillId="0" borderId="0" xfId="0" applyFill="1" applyBorder="1" applyAlignment="1">
      <alignment/>
    </xf>
    <xf numFmtId="0" fontId="0" fillId="0" borderId="0" xfId="0" applyFill="1" applyBorder="1" applyAlignment="1">
      <alignment horizontal="distributed"/>
    </xf>
    <xf numFmtId="0" fontId="0" fillId="0" borderId="10" xfId="0" applyFill="1" applyBorder="1" applyAlignment="1">
      <alignment horizontal="distributed"/>
    </xf>
    <xf numFmtId="0" fontId="0" fillId="0" borderId="11" xfId="0" applyFill="1" applyBorder="1" applyAlignment="1">
      <alignment horizontal="distributed"/>
    </xf>
    <xf numFmtId="38" fontId="0" fillId="0" borderId="11" xfId="81" applyFont="1" applyFill="1" applyBorder="1" applyAlignment="1">
      <alignment/>
    </xf>
    <xf numFmtId="0" fontId="0" fillId="0" borderId="0" xfId="0" applyFill="1" applyAlignment="1">
      <alignment/>
    </xf>
    <xf numFmtId="38" fontId="0" fillId="0" borderId="11" xfId="81" applyFont="1" applyFill="1" applyBorder="1" applyAlignment="1">
      <alignment horizontal="right"/>
    </xf>
    <xf numFmtId="0" fontId="2" fillId="0" borderId="0" xfId="0" applyFont="1" applyFill="1" applyAlignment="1">
      <alignment/>
    </xf>
    <xf numFmtId="0" fontId="4" fillId="0" borderId="11" xfId="0" applyFont="1" applyFill="1" applyBorder="1" applyAlignment="1">
      <alignment horizontal="center"/>
    </xf>
    <xf numFmtId="0" fontId="3" fillId="0" borderId="0" xfId="0" applyFont="1" applyFill="1" applyAlignment="1">
      <alignment/>
    </xf>
    <xf numFmtId="0" fontId="0" fillId="0" borderId="11" xfId="0" applyFill="1" applyBorder="1" applyAlignment="1">
      <alignment horizontal="center"/>
    </xf>
    <xf numFmtId="38" fontId="0" fillId="0" borderId="0" xfId="81" applyFont="1" applyFill="1" applyBorder="1" applyAlignment="1">
      <alignment/>
    </xf>
    <xf numFmtId="183" fontId="0" fillId="0" borderId="11" xfId="81" applyNumberFormat="1" applyFont="1" applyFill="1" applyBorder="1" applyAlignment="1">
      <alignment horizontal="right"/>
    </xf>
    <xf numFmtId="0" fontId="2" fillId="0" borderId="0" xfId="0" applyFont="1" applyFill="1" applyAlignment="1">
      <alignment vertical="center"/>
    </xf>
    <xf numFmtId="0" fontId="0" fillId="0" borderId="0" xfId="0" applyFont="1" applyFill="1" applyAlignment="1">
      <alignment/>
    </xf>
    <xf numFmtId="0" fontId="3" fillId="0" borderId="11" xfId="0" applyFont="1" applyFill="1" applyBorder="1" applyAlignment="1">
      <alignment horizontal="center"/>
    </xf>
    <xf numFmtId="0" fontId="0" fillId="0" borderId="0" xfId="0" applyFont="1" applyFill="1" applyBorder="1" applyAlignment="1">
      <alignment/>
    </xf>
    <xf numFmtId="0" fontId="0" fillId="0" borderId="12" xfId="0" applyFill="1" applyBorder="1" applyAlignment="1">
      <alignment/>
    </xf>
    <xf numFmtId="38" fontId="0" fillId="0" borderId="11" xfId="81" applyFill="1" applyBorder="1" applyAlignment="1">
      <alignment/>
    </xf>
    <xf numFmtId="38" fontId="0" fillId="0" borderId="11" xfId="81" applyFont="1" applyFill="1" applyBorder="1" applyAlignment="1">
      <alignment horizontal="right"/>
    </xf>
    <xf numFmtId="38" fontId="0" fillId="0" borderId="11" xfId="81" applyFont="1" applyFill="1" applyBorder="1" applyAlignment="1">
      <alignment horizontal="center"/>
    </xf>
    <xf numFmtId="184" fontId="0" fillId="0" borderId="11" xfId="69" applyNumberFormat="1" applyFill="1" applyBorder="1" applyAlignment="1">
      <alignment/>
    </xf>
    <xf numFmtId="0" fontId="0" fillId="0" borderId="11" xfId="0" applyFont="1" applyFill="1" applyBorder="1" applyAlignment="1">
      <alignment horizontal="center"/>
    </xf>
    <xf numFmtId="0" fontId="0" fillId="0" borderId="0" xfId="0" applyFont="1" applyFill="1" applyBorder="1" applyAlignment="1">
      <alignment/>
    </xf>
    <xf numFmtId="0" fontId="0" fillId="0" borderId="13" xfId="0" applyFont="1" applyFill="1" applyBorder="1" applyAlignment="1">
      <alignment horizontal="distributed"/>
    </xf>
    <xf numFmtId="38" fontId="0" fillId="0" borderId="11" xfId="81" applyFont="1" applyFill="1" applyBorder="1" applyAlignment="1">
      <alignment/>
    </xf>
    <xf numFmtId="176" fontId="0" fillId="0" borderId="11" xfId="81" applyNumberFormat="1" applyFont="1" applyFill="1" applyBorder="1" applyAlignment="1">
      <alignment/>
    </xf>
    <xf numFmtId="183" fontId="0" fillId="0" borderId="11" xfId="81" applyNumberFormat="1" applyFont="1" applyFill="1" applyBorder="1" applyAlignment="1">
      <alignment/>
    </xf>
    <xf numFmtId="0" fontId="0" fillId="0" borderId="14" xfId="0" applyFont="1" applyFill="1" applyBorder="1" applyAlignment="1">
      <alignment horizontal="distributed"/>
    </xf>
    <xf numFmtId="0" fontId="0" fillId="0" borderId="12" xfId="0" applyFont="1" applyFill="1" applyBorder="1" applyAlignment="1">
      <alignment horizontal="distributed"/>
    </xf>
    <xf numFmtId="0" fontId="0" fillId="0" borderId="0" xfId="0" applyFont="1" applyFill="1" applyBorder="1" applyAlignment="1">
      <alignment vertical="center"/>
    </xf>
    <xf numFmtId="0" fontId="0" fillId="0" borderId="15" xfId="0" applyFont="1" applyFill="1" applyBorder="1" applyAlignment="1">
      <alignment horizontal="distributed"/>
    </xf>
    <xf numFmtId="0" fontId="0" fillId="0" borderId="10" xfId="0" applyFont="1" applyFill="1" applyBorder="1" applyAlignment="1">
      <alignment horizontal="distributed"/>
    </xf>
    <xf numFmtId="0" fontId="0" fillId="0" borderId="0" xfId="0" applyFont="1" applyFill="1" applyAlignment="1">
      <alignment/>
    </xf>
    <xf numFmtId="0" fontId="0" fillId="0" borderId="0" xfId="0" applyFont="1" applyFill="1" applyBorder="1" applyAlignment="1">
      <alignment horizontal="distributed"/>
    </xf>
    <xf numFmtId="0" fontId="0" fillId="0" borderId="11" xfId="0" applyFont="1" applyFill="1" applyBorder="1" applyAlignment="1">
      <alignment horizontal="distributed"/>
    </xf>
    <xf numFmtId="38" fontId="0" fillId="0" borderId="16" xfId="81" applyFont="1" applyFill="1" applyBorder="1" applyAlignment="1">
      <alignment horizontal="right"/>
    </xf>
    <xf numFmtId="0" fontId="0" fillId="0" borderId="13" xfId="0" applyFill="1" applyBorder="1" applyAlignment="1">
      <alignment/>
    </xf>
    <xf numFmtId="38" fontId="0" fillId="0" borderId="16" xfId="81" applyFill="1" applyBorder="1" applyAlignment="1">
      <alignment/>
    </xf>
    <xf numFmtId="184" fontId="0" fillId="0" borderId="16" xfId="69" applyNumberFormat="1" applyFill="1" applyBorder="1" applyAlignment="1">
      <alignment/>
    </xf>
    <xf numFmtId="38" fontId="0" fillId="0" borderId="11" xfId="81" applyFont="1" applyFill="1" applyBorder="1" applyAlignment="1">
      <alignment/>
    </xf>
    <xf numFmtId="38" fontId="0" fillId="0" borderId="11" xfId="81" applyFont="1" applyFill="1" applyBorder="1" applyAlignment="1">
      <alignment horizontal="right"/>
    </xf>
    <xf numFmtId="183" fontId="0" fillId="0" borderId="11" xfId="81" applyNumberFormat="1" applyFont="1" applyFill="1" applyBorder="1" applyAlignment="1">
      <alignment/>
    </xf>
    <xf numFmtId="183" fontId="0" fillId="0" borderId="11" xfId="81" applyNumberFormat="1" applyFont="1" applyFill="1" applyBorder="1" applyAlignment="1">
      <alignment horizontal="right"/>
    </xf>
    <xf numFmtId="38" fontId="0" fillId="0" borderId="16" xfId="81" applyFont="1" applyFill="1" applyBorder="1" applyAlignment="1">
      <alignment/>
    </xf>
    <xf numFmtId="38" fontId="0" fillId="0" borderId="16" xfId="81" applyFont="1" applyFill="1" applyBorder="1" applyAlignment="1">
      <alignment/>
    </xf>
    <xf numFmtId="38" fontId="0" fillId="0" borderId="11" xfId="81" applyFont="1" applyFill="1" applyBorder="1" applyAlignment="1">
      <alignment/>
    </xf>
    <xf numFmtId="184" fontId="0" fillId="0" borderId="11" xfId="69" applyNumberFormat="1" applyFont="1" applyFill="1" applyBorder="1" applyAlignment="1">
      <alignment/>
    </xf>
    <xf numFmtId="184" fontId="0" fillId="0" borderId="16" xfId="69" applyNumberFormat="1" applyFont="1" applyFill="1" applyBorder="1" applyAlignment="1">
      <alignment/>
    </xf>
    <xf numFmtId="38" fontId="0" fillId="0" borderId="16" xfId="81" applyFont="1" applyFill="1" applyBorder="1" applyAlignment="1">
      <alignment/>
    </xf>
    <xf numFmtId="184" fontId="0" fillId="0" borderId="11" xfId="69" applyNumberFormat="1" applyFont="1" applyFill="1" applyBorder="1" applyAlignment="1">
      <alignment/>
    </xf>
    <xf numFmtId="184" fontId="0" fillId="0" borderId="16" xfId="69" applyNumberFormat="1" applyFont="1" applyFill="1" applyBorder="1" applyAlignment="1">
      <alignment/>
    </xf>
    <xf numFmtId="38" fontId="0" fillId="0" borderId="10" xfId="81" applyFont="1" applyFill="1" applyBorder="1" applyAlignment="1">
      <alignment/>
    </xf>
    <xf numFmtId="38" fontId="0" fillId="0" borderId="11" xfId="81" applyFont="1" applyFill="1" applyBorder="1" applyAlignment="1">
      <alignment/>
    </xf>
    <xf numFmtId="38" fontId="0" fillId="0" borderId="16" xfId="81" applyFont="1" applyFill="1" applyBorder="1" applyAlignment="1">
      <alignment/>
    </xf>
    <xf numFmtId="0" fontId="0" fillId="0" borderId="11" xfId="0" applyFill="1" applyBorder="1" applyAlignment="1">
      <alignment/>
    </xf>
    <xf numFmtId="183" fontId="0" fillId="0" borderId="11" xfId="81" applyNumberFormat="1" applyFont="1" applyFill="1" applyBorder="1" applyAlignment="1">
      <alignment horizontal="right"/>
    </xf>
    <xf numFmtId="38" fontId="0" fillId="0" borderId="0" xfId="81" applyFont="1" applyFill="1" applyBorder="1" applyAlignment="1">
      <alignment/>
    </xf>
    <xf numFmtId="0" fontId="3" fillId="0" borderId="0" xfId="0" applyFont="1" applyFill="1" applyBorder="1" applyAlignment="1">
      <alignment horizontal="center"/>
    </xf>
    <xf numFmtId="0" fontId="0" fillId="0" borderId="10" xfId="0" applyFont="1" applyFill="1" applyBorder="1" applyAlignment="1">
      <alignment shrinkToFit="1"/>
    </xf>
    <xf numFmtId="38" fontId="0" fillId="0" borderId="0" xfId="8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38" fontId="0" fillId="0" borderId="0" xfId="81" applyFont="1" applyFill="1" applyBorder="1" applyAlignment="1">
      <alignment/>
    </xf>
    <xf numFmtId="184" fontId="0" fillId="0" borderId="0" xfId="69" applyNumberFormat="1" applyFont="1" applyFill="1" applyBorder="1" applyAlignment="1">
      <alignment/>
    </xf>
    <xf numFmtId="0" fontId="0" fillId="0" borderId="11" xfId="101" applyFill="1" applyBorder="1" applyAlignment="1">
      <alignment horizontal="center"/>
      <protection/>
    </xf>
    <xf numFmtId="0" fontId="3" fillId="0" borderId="0" xfId="101" applyFont="1" applyFill="1">
      <alignment/>
      <protection/>
    </xf>
    <xf numFmtId="38" fontId="0" fillId="0" borderId="17" xfId="81" applyFont="1" applyFill="1" applyBorder="1" applyAlignment="1">
      <alignment/>
    </xf>
    <xf numFmtId="0" fontId="0" fillId="0" borderId="11" xfId="101" applyFill="1" applyBorder="1" applyAlignment="1">
      <alignment horizontal="distributed"/>
      <protection/>
    </xf>
    <xf numFmtId="38" fontId="0" fillId="0" borderId="10" xfId="81" applyFill="1" applyBorder="1" applyAlignment="1">
      <alignment/>
    </xf>
    <xf numFmtId="0" fontId="0" fillId="0" borderId="0" xfId="0" applyFill="1" applyBorder="1" applyAlignment="1">
      <alignment vertical="center" textRotation="255"/>
    </xf>
    <xf numFmtId="0" fontId="0" fillId="0" borderId="0" xfId="0" applyFill="1" applyBorder="1" applyAlignment="1">
      <alignment horizontal="center" vertical="center" textRotation="255" wrapText="1"/>
    </xf>
    <xf numFmtId="0" fontId="0" fillId="0" borderId="14" xfId="0" applyFill="1" applyBorder="1" applyAlignment="1">
      <alignment/>
    </xf>
    <xf numFmtId="0" fontId="0" fillId="0" borderId="0" xfId="0" applyFill="1" applyAlignment="1">
      <alignment horizontal="right"/>
    </xf>
    <xf numFmtId="0" fontId="0" fillId="0" borderId="0" xfId="0" applyFill="1" applyAlignment="1">
      <alignment horizontal="center"/>
    </xf>
    <xf numFmtId="0" fontId="0" fillId="0" borderId="0" xfId="0" applyFill="1" applyBorder="1" applyAlignment="1">
      <alignment vertical="center"/>
    </xf>
    <xf numFmtId="0" fontId="0" fillId="0" borderId="0" xfId="0" applyFill="1" applyBorder="1" applyAlignment="1">
      <alignment horizontal="center"/>
    </xf>
    <xf numFmtId="0" fontId="0" fillId="0" borderId="11" xfId="0" applyFill="1" applyBorder="1" applyAlignment="1">
      <alignment horizontal="center" vertical="center"/>
    </xf>
    <xf numFmtId="3" fontId="0" fillId="0" borderId="11" xfId="0" applyNumberFormat="1" applyFill="1" applyBorder="1" applyAlignment="1">
      <alignment/>
    </xf>
    <xf numFmtId="38" fontId="0" fillId="0" borderId="16" xfId="0" applyNumberFormat="1" applyFill="1" applyBorder="1" applyAlignment="1">
      <alignment/>
    </xf>
    <xf numFmtId="179" fontId="0" fillId="0" borderId="11" xfId="0" applyNumberFormat="1" applyFont="1" applyFill="1" applyBorder="1" applyAlignment="1">
      <alignment/>
    </xf>
    <xf numFmtId="179" fontId="0" fillId="0" borderId="11" xfId="81" applyNumberFormat="1" applyFill="1" applyBorder="1" applyAlignment="1">
      <alignment/>
    </xf>
    <xf numFmtId="179" fontId="0" fillId="0" borderId="11" xfId="81" applyNumberFormat="1" applyFont="1" applyFill="1" applyBorder="1" applyAlignment="1">
      <alignment/>
    </xf>
    <xf numFmtId="0" fontId="0" fillId="0" borderId="11" xfId="0" applyFill="1" applyBorder="1" applyAlignment="1">
      <alignment horizontal="distributed" vertical="distributed"/>
    </xf>
    <xf numFmtId="177" fontId="0" fillId="0" borderId="11" xfId="81" applyNumberFormat="1" applyFill="1" applyBorder="1" applyAlignment="1">
      <alignment/>
    </xf>
    <xf numFmtId="177" fontId="0" fillId="0" borderId="11" xfId="81" applyNumberFormat="1" applyFont="1" applyFill="1" applyBorder="1" applyAlignment="1">
      <alignment/>
    </xf>
    <xf numFmtId="185" fontId="0" fillId="0" borderId="11" xfId="0" applyNumberFormat="1" applyFont="1" applyFill="1" applyBorder="1" applyAlignment="1">
      <alignment/>
    </xf>
    <xf numFmtId="176" fontId="0" fillId="0" borderId="11" xfId="81" applyNumberFormat="1" applyFill="1" applyBorder="1" applyAlignment="1">
      <alignment/>
    </xf>
    <xf numFmtId="0" fontId="0" fillId="0" borderId="11" xfId="0" applyNumberFormat="1" applyFont="1" applyFill="1" applyBorder="1" applyAlignment="1">
      <alignment/>
    </xf>
    <xf numFmtId="186" fontId="0" fillId="0" borderId="11" xfId="0" applyNumberFormat="1" applyFont="1" applyFill="1" applyBorder="1" applyAlignment="1">
      <alignment/>
    </xf>
    <xf numFmtId="0" fontId="0" fillId="0" borderId="0" xfId="0" applyFill="1" applyAlignment="1">
      <alignment horizontal="center" vertical="center"/>
    </xf>
    <xf numFmtId="0" fontId="0" fillId="0" borderId="0" xfId="0" applyFill="1" applyAlignment="1">
      <alignment horizontal="right" shrinkToFit="1"/>
    </xf>
    <xf numFmtId="0" fontId="0" fillId="0" borderId="11" xfId="0" applyFont="1" applyFill="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shrinkToFit="1"/>
    </xf>
    <xf numFmtId="0" fontId="0" fillId="0" borderId="12" xfId="0" applyFont="1" applyFill="1" applyBorder="1" applyAlignment="1">
      <alignment shrinkToFit="1"/>
    </xf>
    <xf numFmtId="0" fontId="0" fillId="0" borderId="19" xfId="0" applyFont="1" applyFill="1" applyBorder="1" applyAlignment="1">
      <alignment/>
    </xf>
    <xf numFmtId="0" fontId="0" fillId="0" borderId="20" xfId="0" applyFont="1" applyFill="1" applyBorder="1" applyAlignment="1">
      <alignment/>
    </xf>
    <xf numFmtId="0" fontId="0" fillId="0" borderId="12" xfId="0" applyFont="1" applyFill="1" applyBorder="1" applyAlignment="1">
      <alignment/>
    </xf>
    <xf numFmtId="0" fontId="0" fillId="0" borderId="21" xfId="0" applyFont="1" applyFill="1" applyBorder="1" applyAlignment="1">
      <alignment/>
    </xf>
    <xf numFmtId="38" fontId="0" fillId="0" borderId="0" xfId="81" applyFill="1" applyBorder="1" applyAlignment="1">
      <alignment/>
    </xf>
    <xf numFmtId="0" fontId="0" fillId="0" borderId="11" xfId="0" applyFont="1" applyFill="1" applyBorder="1" applyAlignment="1">
      <alignment horizontal="distributed"/>
    </xf>
    <xf numFmtId="40" fontId="0" fillId="0" borderId="11" xfId="81" applyNumberFormat="1" applyFont="1" applyFill="1" applyBorder="1" applyAlignment="1" quotePrefix="1">
      <alignment horizontal="center"/>
    </xf>
    <xf numFmtId="0" fontId="4" fillId="0" borderId="11" xfId="0" applyFont="1" applyFill="1" applyBorder="1" applyAlignment="1">
      <alignment horizontal="distributed"/>
    </xf>
    <xf numFmtId="0" fontId="0" fillId="0" borderId="11" xfId="0" applyFill="1" applyBorder="1" applyAlignment="1">
      <alignment horizontal="right"/>
    </xf>
    <xf numFmtId="186" fontId="0" fillId="0" borderId="11" xfId="0" applyNumberFormat="1" applyFill="1" applyBorder="1" applyAlignment="1">
      <alignment/>
    </xf>
    <xf numFmtId="0" fontId="4" fillId="0" borderId="11" xfId="0" applyFont="1" applyFill="1" applyBorder="1" applyAlignment="1">
      <alignment horizontal="right"/>
    </xf>
    <xf numFmtId="40" fontId="0" fillId="0" borderId="11" xfId="81" applyNumberFormat="1" applyFill="1" applyBorder="1" applyAlignment="1">
      <alignment/>
    </xf>
    <xf numFmtId="40" fontId="0" fillId="0" borderId="11" xfId="81" applyNumberFormat="1" applyFont="1" applyFill="1" applyBorder="1" applyAlignment="1">
      <alignment/>
    </xf>
    <xf numFmtId="188" fontId="0" fillId="0" borderId="11" xfId="0" applyNumberFormat="1" applyFill="1" applyBorder="1" applyAlignment="1">
      <alignment/>
    </xf>
    <xf numFmtId="0" fontId="4" fillId="0" borderId="0" xfId="0" applyFont="1" applyFill="1" applyBorder="1" applyAlignment="1">
      <alignment horizontal="center"/>
    </xf>
    <xf numFmtId="0" fontId="0" fillId="0" borderId="11" xfId="0" applyFill="1" applyBorder="1" applyAlignment="1">
      <alignment shrinkToFit="1"/>
    </xf>
    <xf numFmtId="38" fontId="0" fillId="0" borderId="0" xfId="81" applyFont="1" applyFill="1" applyBorder="1" applyAlignment="1">
      <alignment horizontal="right"/>
    </xf>
    <xf numFmtId="38" fontId="0" fillId="0" borderId="11" xfId="0" applyNumberFormat="1" applyFill="1" applyBorder="1" applyAlignment="1">
      <alignment/>
    </xf>
    <xf numFmtId="0" fontId="2" fillId="0" borderId="0" xfId="0" applyFont="1" applyFill="1" applyBorder="1" applyAlignment="1">
      <alignment vertical="center"/>
    </xf>
    <xf numFmtId="3" fontId="0" fillId="0" borderId="0" xfId="0" applyNumberFormat="1" applyFill="1" applyBorder="1" applyAlignment="1">
      <alignment/>
    </xf>
    <xf numFmtId="189" fontId="0" fillId="0" borderId="0" xfId="0" applyNumberFormat="1" applyFill="1" applyBorder="1" applyAlignment="1">
      <alignment/>
    </xf>
    <xf numFmtId="0" fontId="0" fillId="0" borderId="11" xfId="0" applyFont="1" applyFill="1" applyBorder="1" applyAlignment="1">
      <alignment horizontal="center"/>
    </xf>
    <xf numFmtId="188" fontId="0" fillId="0" borderId="0" xfId="0" applyNumberFormat="1" applyFill="1" applyBorder="1" applyAlignment="1">
      <alignment/>
    </xf>
    <xf numFmtId="0" fontId="0" fillId="0" borderId="22" xfId="0" applyFill="1" applyBorder="1" applyAlignment="1">
      <alignment horizontal="distributed"/>
    </xf>
    <xf numFmtId="38" fontId="0" fillId="0" borderId="22" xfId="81" applyFill="1" applyBorder="1" applyAlignment="1">
      <alignment/>
    </xf>
    <xf numFmtId="38" fontId="0" fillId="0" borderId="22" xfId="81" applyFont="1" applyFill="1" applyBorder="1" applyAlignment="1">
      <alignment/>
    </xf>
    <xf numFmtId="0" fontId="4" fillId="0" borderId="17" xfId="0" applyFont="1" applyFill="1" applyBorder="1" applyAlignment="1">
      <alignment horizontal="center"/>
    </xf>
    <xf numFmtId="3" fontId="0" fillId="0" borderId="11" xfId="0" applyNumberFormat="1" applyFont="1" applyFill="1" applyBorder="1" applyAlignment="1">
      <alignment/>
    </xf>
    <xf numFmtId="0" fontId="6" fillId="0" borderId="11" xfId="0" applyFont="1" applyFill="1" applyBorder="1" applyAlignment="1">
      <alignment shrinkToFit="1"/>
    </xf>
    <xf numFmtId="0" fontId="0" fillId="0" borderId="10" xfId="0" applyFill="1" applyBorder="1" applyAlignment="1">
      <alignment horizontal="center"/>
    </xf>
    <xf numFmtId="38" fontId="0" fillId="0" borderId="21" xfId="81" applyFont="1" applyFill="1" applyBorder="1" applyAlignment="1">
      <alignment/>
    </xf>
    <xf numFmtId="0" fontId="0" fillId="0" borderId="0" xfId="0" applyFill="1" applyBorder="1" applyAlignment="1">
      <alignment/>
    </xf>
    <xf numFmtId="40" fontId="0" fillId="0" borderId="0" xfId="81" applyNumberFormat="1" applyFont="1" applyFill="1" applyBorder="1" applyAlignment="1" quotePrefix="1">
      <alignment horizontal="center"/>
    </xf>
    <xf numFmtId="186" fontId="0" fillId="0" borderId="0" xfId="0" applyNumberFormat="1" applyFill="1" applyBorder="1" applyAlignment="1">
      <alignment/>
    </xf>
    <xf numFmtId="0" fontId="0" fillId="0" borderId="10" xfId="0" applyFont="1" applyFill="1" applyBorder="1" applyAlignment="1">
      <alignment horizontal="distributed"/>
    </xf>
    <xf numFmtId="0" fontId="4" fillId="0" borderId="10" xfId="0" applyFont="1" applyFill="1" applyBorder="1" applyAlignment="1">
      <alignment horizontal="distributed"/>
    </xf>
    <xf numFmtId="38" fontId="0" fillId="0" borderId="16" xfId="81" applyNumberFormat="1" applyFont="1" applyFill="1" applyBorder="1" applyAlignment="1">
      <alignment/>
    </xf>
    <xf numFmtId="189" fontId="0" fillId="0" borderId="11" xfId="0" applyNumberFormat="1" applyFill="1" applyBorder="1" applyAlignment="1">
      <alignment/>
    </xf>
    <xf numFmtId="0" fontId="0" fillId="0" borderId="11" xfId="0" applyFill="1" applyBorder="1" applyAlignment="1">
      <alignment vertical="center"/>
    </xf>
    <xf numFmtId="0" fontId="0" fillId="0" borderId="11" xfId="0" applyBorder="1" applyAlignment="1">
      <alignment horizontal="center"/>
    </xf>
    <xf numFmtId="0" fontId="0" fillId="0" borderId="11" xfId="69" applyNumberFormat="1" applyFont="1" applyFill="1" applyBorder="1" applyAlignment="1">
      <alignment/>
    </xf>
    <xf numFmtId="38" fontId="3" fillId="0" borderId="11" xfId="81" applyFont="1" applyFill="1" applyBorder="1" applyAlignment="1">
      <alignment/>
    </xf>
    <xf numFmtId="0" fontId="0" fillId="0" borderId="11" xfId="0" applyBorder="1" applyAlignment="1">
      <alignment horizontal="distributed"/>
    </xf>
    <xf numFmtId="0" fontId="0" fillId="0" borderId="0" xfId="101" applyFill="1" applyBorder="1" applyAlignment="1">
      <alignment horizontal="center"/>
      <protection/>
    </xf>
    <xf numFmtId="0" fontId="0" fillId="0" borderId="0" xfId="0" applyFont="1" applyFill="1" applyBorder="1" applyAlignment="1">
      <alignment/>
    </xf>
    <xf numFmtId="183" fontId="0" fillId="0" borderId="0" xfId="81" applyNumberFormat="1" applyFont="1" applyFill="1" applyBorder="1" applyAlignment="1">
      <alignment/>
    </xf>
    <xf numFmtId="183" fontId="0" fillId="0" borderId="0" xfId="81" applyNumberFormat="1" applyFont="1" applyFill="1" applyBorder="1" applyAlignment="1">
      <alignment horizontal="right"/>
    </xf>
    <xf numFmtId="183" fontId="0" fillId="0" borderId="0" xfId="81" applyNumberFormat="1" applyFont="1" applyFill="1" applyBorder="1" applyAlignment="1">
      <alignment horizontal="right"/>
    </xf>
    <xf numFmtId="0" fontId="0" fillId="0" borderId="12" xfId="0" applyFont="1" applyFill="1" applyBorder="1" applyAlignment="1">
      <alignment/>
    </xf>
    <xf numFmtId="179" fontId="0" fillId="0" borderId="0" xfId="0" applyNumberFormat="1" applyFont="1" applyFill="1" applyBorder="1" applyAlignment="1">
      <alignment/>
    </xf>
    <xf numFmtId="179" fontId="0" fillId="0" borderId="0" xfId="81" applyNumberFormat="1" applyFill="1" applyBorder="1" applyAlignment="1">
      <alignment/>
    </xf>
    <xf numFmtId="179" fontId="0" fillId="0" borderId="0" xfId="81" applyNumberFormat="1" applyFont="1" applyFill="1" applyBorder="1" applyAlignment="1">
      <alignment/>
    </xf>
    <xf numFmtId="177" fontId="0" fillId="0" borderId="0" xfId="81" applyNumberFormat="1" applyFont="1" applyFill="1" applyBorder="1" applyAlignment="1">
      <alignment/>
    </xf>
    <xf numFmtId="185" fontId="0" fillId="0" borderId="0" xfId="0" applyNumberFormat="1" applyFont="1" applyFill="1" applyBorder="1" applyAlignment="1">
      <alignment/>
    </xf>
    <xf numFmtId="176" fontId="0" fillId="0" borderId="0" xfId="81" applyNumberFormat="1" applyFont="1" applyFill="1" applyBorder="1" applyAlignment="1">
      <alignment/>
    </xf>
    <xf numFmtId="0" fontId="0" fillId="0" borderId="0" xfId="0" applyNumberFormat="1" applyFont="1" applyFill="1" applyBorder="1" applyAlignment="1">
      <alignment/>
    </xf>
    <xf numFmtId="186" fontId="0" fillId="0" borderId="0" xfId="0" applyNumberFormat="1" applyFont="1" applyFill="1" applyBorder="1" applyAlignment="1">
      <alignment/>
    </xf>
    <xf numFmtId="0" fontId="0" fillId="0" borderId="0" xfId="0" applyFill="1" applyAlignment="1">
      <alignment vertical="center"/>
    </xf>
    <xf numFmtId="0" fontId="26" fillId="0" borderId="0" xfId="0" applyFont="1" applyFill="1" applyAlignment="1">
      <alignment/>
    </xf>
    <xf numFmtId="0" fontId="0" fillId="0" borderId="0" xfId="0" applyFill="1" applyAlignment="1">
      <alignment/>
    </xf>
    <xf numFmtId="3" fontId="0" fillId="0" borderId="16" xfId="0" applyNumberFormat="1" applyFill="1" applyBorder="1" applyAlignment="1">
      <alignment/>
    </xf>
    <xf numFmtId="0" fontId="0" fillId="0" borderId="11" xfId="0" applyFont="1" applyFill="1" applyBorder="1" applyAlignment="1">
      <alignment/>
    </xf>
    <xf numFmtId="3" fontId="3" fillId="0" borderId="11" xfId="0" applyNumberFormat="1" applyFont="1" applyFill="1" applyBorder="1" applyAlignment="1">
      <alignment/>
    </xf>
    <xf numFmtId="0" fontId="4" fillId="0" borderId="11" xfId="0" applyFont="1" applyFill="1" applyBorder="1" applyAlignment="1">
      <alignment horizontal="center" vertical="center"/>
    </xf>
    <xf numFmtId="38" fontId="0" fillId="0" borderId="11" xfId="0" applyNumberFormat="1" applyFont="1" applyFill="1" applyBorder="1" applyAlignment="1">
      <alignment/>
    </xf>
    <xf numFmtId="38" fontId="0" fillId="0" borderId="16" xfId="0" applyNumberFormat="1" applyFont="1" applyFill="1" applyBorder="1" applyAlignment="1">
      <alignment/>
    </xf>
    <xf numFmtId="0" fontId="0" fillId="0" borderId="14" xfId="0" applyFill="1" applyBorder="1" applyAlignment="1">
      <alignment horizontal="right" vertical="center"/>
    </xf>
    <xf numFmtId="0" fontId="0" fillId="0" borderId="0" xfId="0" applyFill="1" applyAlignment="1">
      <alignment horizontal="right" vertical="center"/>
    </xf>
    <xf numFmtId="189" fontId="0" fillId="0" borderId="11" xfId="0" applyNumberFormat="1" applyFont="1" applyFill="1" applyBorder="1" applyAlignment="1">
      <alignment/>
    </xf>
    <xf numFmtId="40" fontId="0" fillId="0" borderId="11" xfId="81" applyNumberFormat="1" applyFont="1" applyFill="1" applyBorder="1" applyAlignment="1" quotePrefix="1">
      <alignment horizontal="center"/>
    </xf>
    <xf numFmtId="0" fontId="4" fillId="0" borderId="11" xfId="0" applyFont="1" applyFill="1" applyBorder="1" applyAlignment="1">
      <alignment horizontal="center" vertical="center" shrinkToFit="1"/>
    </xf>
    <xf numFmtId="0" fontId="28" fillId="0" borderId="0" xfId="0" applyFont="1" applyFill="1" applyAlignment="1">
      <alignment/>
    </xf>
    <xf numFmtId="38" fontId="0" fillId="0" borderId="23" xfId="81" applyFont="1" applyFill="1" applyBorder="1" applyAlignment="1">
      <alignment/>
    </xf>
    <xf numFmtId="38" fontId="0" fillId="0" borderId="23" xfId="81" applyFont="1" applyFill="1" applyBorder="1" applyAlignment="1">
      <alignment/>
    </xf>
    <xf numFmtId="40" fontId="0" fillId="0" borderId="16" xfId="81" applyNumberFormat="1" applyFont="1" applyFill="1" applyBorder="1" applyAlignment="1" quotePrefix="1">
      <alignment horizontal="center"/>
    </xf>
    <xf numFmtId="0" fontId="0" fillId="0" borderId="16" xfId="0" applyFont="1" applyFill="1" applyBorder="1" applyAlignment="1">
      <alignment/>
    </xf>
    <xf numFmtId="0" fontId="28" fillId="0" borderId="0" xfId="0" applyFont="1" applyFill="1" applyAlignment="1">
      <alignment vertical="center"/>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0" borderId="13" xfId="0" applyFont="1" applyFill="1" applyBorder="1" applyAlignment="1">
      <alignment horizontal="center"/>
    </xf>
    <xf numFmtId="0" fontId="0" fillId="0" borderId="22"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11" xfId="0" applyFont="1" applyFill="1" applyBorder="1" applyAlignment="1">
      <alignment horizontal="center" vertical="top" textRotation="255" wrapText="1"/>
    </xf>
    <xf numFmtId="0" fontId="0" fillId="0" borderId="11"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10"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11" xfId="0" applyFill="1" applyBorder="1" applyAlignment="1">
      <alignment horizontal="distributed"/>
    </xf>
    <xf numFmtId="0" fontId="0" fillId="0" borderId="10" xfId="0" applyFill="1" applyBorder="1" applyAlignment="1">
      <alignment horizontal="distributed"/>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0" xfId="0" applyFill="1" applyBorder="1" applyAlignment="1">
      <alignment horizontal="distributed" vertical="center"/>
    </xf>
    <xf numFmtId="0" fontId="0" fillId="0" borderId="13" xfId="0" applyFill="1" applyBorder="1" applyAlignment="1">
      <alignment horizontal="distributed" vertical="center"/>
    </xf>
    <xf numFmtId="0" fontId="0" fillId="0" borderId="0" xfId="0" applyFill="1" applyBorder="1" applyAlignment="1">
      <alignment horizontal="center"/>
    </xf>
    <xf numFmtId="0" fontId="0" fillId="0" borderId="13" xfId="0" applyFill="1" applyBorder="1" applyAlignment="1">
      <alignment horizontal="distributed"/>
    </xf>
    <xf numFmtId="0" fontId="0" fillId="0" borderId="11" xfId="0" applyFont="1" applyFill="1" applyBorder="1" applyAlignment="1">
      <alignment horizontal="distributed"/>
    </xf>
    <xf numFmtId="0" fontId="0" fillId="0" borderId="10" xfId="0" applyFont="1" applyFill="1" applyBorder="1" applyAlignment="1">
      <alignment horizontal="distributed"/>
    </xf>
    <xf numFmtId="38" fontId="0" fillId="0" borderId="0" xfId="81" applyFont="1" applyFill="1" applyBorder="1" applyAlignment="1">
      <alignment horizontal="right"/>
    </xf>
    <xf numFmtId="0" fontId="0" fillId="0" borderId="11" xfId="0" applyFill="1" applyBorder="1" applyAlignment="1">
      <alignment horizontal="center" vertical="center" textRotation="255" wrapText="1"/>
    </xf>
    <xf numFmtId="0" fontId="0" fillId="0" borderId="17" xfId="0" applyFill="1" applyBorder="1" applyAlignment="1">
      <alignment horizontal="distributed" vertical="center"/>
    </xf>
    <xf numFmtId="0" fontId="0" fillId="0" borderId="17" xfId="0" applyFill="1" applyBorder="1" applyAlignment="1">
      <alignment horizontal="distributed"/>
    </xf>
    <xf numFmtId="0" fontId="0" fillId="0" borderId="17" xfId="0" applyFill="1" applyBorder="1" applyAlignment="1">
      <alignment horizontal="center"/>
    </xf>
    <xf numFmtId="0" fontId="0" fillId="0" borderId="0" xfId="0" applyFill="1" applyBorder="1" applyAlignment="1">
      <alignment horizontal="distributed"/>
    </xf>
    <xf numFmtId="0" fontId="0" fillId="0" borderId="0" xfId="0" applyFont="1" applyFill="1" applyBorder="1" applyAlignment="1">
      <alignment horizontal="distributed"/>
    </xf>
    <xf numFmtId="0" fontId="0" fillId="0" borderId="0" xfId="0" applyFill="1" applyBorder="1" applyAlignment="1">
      <alignment horizontal="distributed" vertical="center"/>
    </xf>
    <xf numFmtId="0" fontId="0" fillId="0" borderId="0" xfId="0" applyFill="1" applyBorder="1" applyAlignment="1">
      <alignment horizontal="center" vertical="center" textRotation="255" wrapText="1"/>
    </xf>
    <xf numFmtId="0" fontId="0" fillId="0" borderId="17" xfId="0" applyFont="1" applyFill="1" applyBorder="1" applyAlignment="1">
      <alignment horizontal="distributed"/>
    </xf>
    <xf numFmtId="0" fontId="4"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vertical="center"/>
    </xf>
    <xf numFmtId="0" fontId="26"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0" borderId="12" xfId="0" applyFill="1" applyBorder="1" applyAlignment="1">
      <alignment horizontal="center" vertical="top"/>
    </xf>
    <xf numFmtId="0" fontId="2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ill="1" applyBorder="1" applyAlignment="1">
      <alignment vertical="center"/>
    </xf>
    <xf numFmtId="0" fontId="0" fillId="0" borderId="13" xfId="0" applyFont="1" applyFill="1" applyBorder="1" applyAlignment="1">
      <alignment horizontal="distributed"/>
    </xf>
    <xf numFmtId="0" fontId="0" fillId="0" borderId="17" xfId="0" applyFont="1" applyFill="1" applyBorder="1" applyAlignment="1">
      <alignment horizontal="distributed"/>
    </xf>
    <xf numFmtId="0" fontId="0" fillId="0" borderId="10"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12" xfId="0" applyFont="1" applyFill="1" applyBorder="1" applyAlignment="1">
      <alignment horizontal="left"/>
    </xf>
    <xf numFmtId="0" fontId="0" fillId="0" borderId="25"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0" xfId="0" applyFont="1" applyFill="1" applyBorder="1" applyAlignment="1">
      <alignment horizontal="left"/>
    </xf>
    <xf numFmtId="0" fontId="0" fillId="0" borderId="17" xfId="0" applyFill="1" applyBorder="1" applyAlignment="1">
      <alignment horizontal="left"/>
    </xf>
    <xf numFmtId="0" fontId="0" fillId="0" borderId="10" xfId="0" applyFont="1" applyFill="1" applyBorder="1" applyAlignment="1">
      <alignment horizontal="left"/>
    </xf>
    <xf numFmtId="0" fontId="0" fillId="0" borderId="17" xfId="0" applyFill="1" applyBorder="1" applyAlignment="1">
      <alignment horizontal="left" shrinkToFit="1"/>
    </xf>
    <xf numFmtId="0" fontId="0" fillId="0" borderId="10" xfId="0" applyFont="1" applyFill="1" applyBorder="1" applyAlignment="1">
      <alignment horizontal="left" shrinkToFit="1"/>
    </xf>
    <xf numFmtId="3" fontId="0" fillId="0" borderId="26" xfId="0" applyNumberFormat="1" applyFill="1" applyBorder="1" applyAlignment="1">
      <alignment horizontal="center"/>
    </xf>
    <xf numFmtId="3" fontId="0" fillId="0" borderId="27" xfId="0" applyNumberFormat="1" applyFill="1" applyBorder="1" applyAlignment="1">
      <alignment horizontal="center"/>
    </xf>
    <xf numFmtId="3" fontId="0" fillId="0" borderId="28" xfId="0" applyNumberFormat="1" applyFill="1" applyBorder="1" applyAlignment="1">
      <alignment horizontal="center"/>
    </xf>
    <xf numFmtId="0" fontId="0" fillId="0" borderId="10" xfId="0" applyFill="1" applyBorder="1" applyAlignment="1">
      <alignment horizontal="left"/>
    </xf>
    <xf numFmtId="0" fontId="0" fillId="0" borderId="10" xfId="0" applyFill="1" applyBorder="1" applyAlignment="1">
      <alignment/>
    </xf>
    <xf numFmtId="0" fontId="0" fillId="0" borderId="17" xfId="0" applyFill="1" applyBorder="1" applyAlignment="1">
      <alignment/>
    </xf>
    <xf numFmtId="0" fontId="0" fillId="0" borderId="10" xfId="0" applyFont="1" applyFill="1" applyBorder="1" applyAlignment="1">
      <alignment horizontal="distributed"/>
    </xf>
    <xf numFmtId="0" fontId="0" fillId="0" borderId="11" xfId="0" applyFont="1" applyFill="1" applyBorder="1" applyAlignment="1">
      <alignment horizontal="left"/>
    </xf>
    <xf numFmtId="0" fontId="0" fillId="0" borderId="17" xfId="0" applyFont="1" applyFill="1" applyBorder="1" applyAlignment="1">
      <alignment/>
    </xf>
    <xf numFmtId="0" fontId="27" fillId="0" borderId="22" xfId="0" applyFont="1" applyFill="1" applyBorder="1" applyAlignment="1">
      <alignment horizontal="center" vertical="center" textRotation="255" wrapText="1"/>
    </xf>
    <xf numFmtId="0" fontId="27" fillId="0" borderId="24" xfId="0" applyFont="1" applyFill="1" applyBorder="1" applyAlignment="1">
      <alignment horizontal="center" vertical="center" textRotation="255" wrapText="1"/>
    </xf>
    <xf numFmtId="0" fontId="27" fillId="0" borderId="21" xfId="0" applyFont="1" applyFill="1" applyBorder="1" applyAlignment="1">
      <alignment horizontal="center" vertical="center" textRotation="255" wrapText="1"/>
    </xf>
    <xf numFmtId="0" fontId="0" fillId="0" borderId="17" xfId="0" applyFont="1" applyFill="1" applyBorder="1" applyAlignment="1">
      <alignment horizontal="left"/>
    </xf>
    <xf numFmtId="0" fontId="0" fillId="0" borderId="11" xfId="0" applyFont="1" applyFill="1" applyBorder="1" applyAlignment="1">
      <alignment horizontal="center" vertical="center" textRotation="255" wrapText="1"/>
    </xf>
    <xf numFmtId="0" fontId="0" fillId="0" borderId="0" xfId="0" applyFont="1" applyFill="1" applyAlignment="1">
      <alignment/>
    </xf>
    <xf numFmtId="0" fontId="0" fillId="0" borderId="14" xfId="0"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textRotation="255"/>
    </xf>
    <xf numFmtId="0" fontId="0" fillId="0" borderId="0" xfId="0" applyFont="1" applyFill="1" applyAlignment="1">
      <alignment horizontal="right"/>
    </xf>
    <xf numFmtId="3" fontId="0" fillId="0" borderId="11" xfId="81" applyNumberFormat="1" applyFont="1" applyFill="1" applyBorder="1" applyAlignment="1">
      <alignment/>
    </xf>
    <xf numFmtId="0" fontId="3" fillId="0" borderId="0" xfId="0" applyFont="1" applyFill="1" applyAlignment="1">
      <alignment vertical="center" wrapText="1"/>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_Sheet1" xfId="101"/>
    <cellStyle name="Followed Hyperlink" xfId="102"/>
    <cellStyle name="良い" xfId="103"/>
    <cellStyle name="良い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9"/>
  <sheetViews>
    <sheetView tabSelected="1" view="pageBreakPreview" zoomScaleNormal="60" zoomScaleSheetLayoutView="100" zoomScalePageLayoutView="0" workbookViewId="0" topLeftCell="A1">
      <selection activeCell="A1" sqref="A1"/>
    </sheetView>
  </sheetViews>
  <sheetFormatPr defaultColWidth="9.00390625" defaultRowHeight="13.5"/>
  <cols>
    <col min="1" max="1" width="32.875" style="6" customWidth="1"/>
    <col min="2" max="6" width="10.625" style="6" customWidth="1"/>
    <col min="7" max="7" width="2.125" style="6" customWidth="1"/>
    <col min="8" max="8" width="1.75390625" style="6" customWidth="1"/>
    <col min="9" max="9" width="27.00390625" style="6" customWidth="1"/>
    <col min="10" max="15" width="10.625" style="6" customWidth="1"/>
    <col min="16" max="16384" width="9.00390625" style="6" customWidth="1"/>
  </cols>
  <sheetData>
    <row r="1" spans="1:14" ht="21" customHeight="1">
      <c r="A1" s="175" t="s">
        <v>319</v>
      </c>
      <c r="C1" s="272" t="s">
        <v>255</v>
      </c>
      <c r="D1" s="272"/>
      <c r="E1" s="272"/>
      <c r="F1" s="272"/>
      <c r="G1" s="272"/>
      <c r="H1" s="272"/>
      <c r="I1" s="272"/>
      <c r="J1" s="272"/>
      <c r="K1" s="272"/>
      <c r="L1" s="272"/>
      <c r="M1" s="272"/>
      <c r="N1" s="272"/>
    </row>
    <row r="2" spans="1:14" ht="17.25" customHeight="1">
      <c r="A2" s="117" t="s">
        <v>131</v>
      </c>
      <c r="B2" s="8"/>
      <c r="C2" s="272"/>
      <c r="D2" s="272"/>
      <c r="E2" s="272"/>
      <c r="F2" s="272"/>
      <c r="G2" s="272"/>
      <c r="H2" s="272"/>
      <c r="I2" s="272"/>
      <c r="J2" s="272"/>
      <c r="K2" s="272"/>
      <c r="L2" s="272"/>
      <c r="M2" s="272"/>
      <c r="N2" s="272"/>
    </row>
    <row r="3" spans="1:4" ht="12.75" customHeight="1">
      <c r="A3" s="62"/>
      <c r="B3" s="8"/>
      <c r="C3" s="10"/>
      <c r="D3" s="8"/>
    </row>
    <row r="4" spans="1:13" ht="15.75" customHeight="1">
      <c r="A4" s="73"/>
      <c r="B4" s="10" t="s">
        <v>17</v>
      </c>
      <c r="D4" s="74" t="s">
        <v>31</v>
      </c>
      <c r="I4" s="73"/>
      <c r="J4" s="10" t="s">
        <v>19</v>
      </c>
      <c r="L4" s="74" t="s">
        <v>31</v>
      </c>
      <c r="M4" s="74"/>
    </row>
    <row r="5" spans="1:14" ht="15.75" customHeight="1">
      <c r="A5" s="11" t="s">
        <v>0</v>
      </c>
      <c r="B5" s="9" t="s">
        <v>271</v>
      </c>
      <c r="C5" s="9" t="s">
        <v>290</v>
      </c>
      <c r="D5" s="9" t="s">
        <v>320</v>
      </c>
      <c r="E5" s="1"/>
      <c r="F5" s="77"/>
      <c r="I5" s="4" t="s">
        <v>0</v>
      </c>
      <c r="J5" s="9" t="s">
        <v>271</v>
      </c>
      <c r="K5" s="9" t="s">
        <v>290</v>
      </c>
      <c r="L5" s="9" t="s">
        <v>320</v>
      </c>
      <c r="M5" s="1"/>
      <c r="N5" s="77"/>
    </row>
    <row r="6" spans="1:12" ht="15.75" customHeight="1">
      <c r="A6" s="4" t="s">
        <v>2</v>
      </c>
      <c r="B6" s="26">
        <v>47041388</v>
      </c>
      <c r="C6" s="56">
        <v>41519256</v>
      </c>
      <c r="D6" s="56">
        <v>39848404</v>
      </c>
      <c r="I6" s="4" t="s">
        <v>2</v>
      </c>
      <c r="J6" s="56">
        <v>45568037</v>
      </c>
      <c r="K6" s="56">
        <v>39867505</v>
      </c>
      <c r="L6" s="56">
        <v>37834148</v>
      </c>
    </row>
    <row r="7" spans="1:12" ht="15.75" customHeight="1">
      <c r="A7" s="4" t="s">
        <v>3</v>
      </c>
      <c r="B7" s="26">
        <v>15214539</v>
      </c>
      <c r="C7" s="56">
        <v>14933301</v>
      </c>
      <c r="D7" s="56">
        <v>15427563</v>
      </c>
      <c r="I7" s="4" t="s">
        <v>20</v>
      </c>
      <c r="J7" s="56">
        <v>223623</v>
      </c>
      <c r="K7" s="56">
        <v>221998</v>
      </c>
      <c r="L7" s="56">
        <v>233579</v>
      </c>
    </row>
    <row r="8" spans="1:12" ht="15.75" customHeight="1">
      <c r="A8" s="4" t="s">
        <v>4</v>
      </c>
      <c r="B8" s="26">
        <v>393582</v>
      </c>
      <c r="C8" s="56">
        <v>399973</v>
      </c>
      <c r="D8" s="56">
        <v>395054</v>
      </c>
      <c r="I8" s="4" t="s">
        <v>21</v>
      </c>
      <c r="J8" s="56">
        <v>13087916</v>
      </c>
      <c r="K8" s="56">
        <v>4779930</v>
      </c>
      <c r="L8" s="56">
        <v>4415337</v>
      </c>
    </row>
    <row r="9" spans="1:12" ht="15.75" customHeight="1">
      <c r="A9" s="4" t="s">
        <v>5</v>
      </c>
      <c r="B9" s="26">
        <v>11527</v>
      </c>
      <c r="C9" s="56">
        <v>8859</v>
      </c>
      <c r="D9" s="56">
        <v>6258</v>
      </c>
      <c r="I9" s="4" t="s">
        <v>22</v>
      </c>
      <c r="J9" s="56">
        <v>10594039</v>
      </c>
      <c r="K9" s="56">
        <v>13761862</v>
      </c>
      <c r="L9" s="56">
        <v>11937549</v>
      </c>
    </row>
    <row r="10" spans="1:12" ht="15.75" customHeight="1">
      <c r="A10" s="4" t="s">
        <v>98</v>
      </c>
      <c r="B10" s="20">
        <v>49175</v>
      </c>
      <c r="C10" s="56">
        <v>75421</v>
      </c>
      <c r="D10" s="56">
        <v>69858</v>
      </c>
      <c r="I10" s="4" t="s">
        <v>23</v>
      </c>
      <c r="J10" s="56">
        <v>5000570</v>
      </c>
      <c r="K10" s="56">
        <v>5376096</v>
      </c>
      <c r="L10" s="56">
        <v>5605511</v>
      </c>
    </row>
    <row r="11" spans="1:12" ht="15.75" customHeight="1">
      <c r="A11" s="4" t="s">
        <v>97</v>
      </c>
      <c r="B11" s="20">
        <v>66937</v>
      </c>
      <c r="C11" s="56">
        <v>107723</v>
      </c>
      <c r="D11" s="56">
        <v>71018</v>
      </c>
      <c r="I11" s="4" t="s">
        <v>24</v>
      </c>
      <c r="J11" s="56">
        <v>71762</v>
      </c>
      <c r="K11" s="56">
        <v>76123</v>
      </c>
      <c r="L11" s="56">
        <v>81537</v>
      </c>
    </row>
    <row r="12" spans="1:12" ht="15.75" customHeight="1">
      <c r="A12" s="4" t="s">
        <v>6</v>
      </c>
      <c r="B12" s="26">
        <v>1896999</v>
      </c>
      <c r="C12" s="56">
        <v>243490</v>
      </c>
      <c r="D12" s="56">
        <v>258761</v>
      </c>
      <c r="I12" s="4" t="s">
        <v>36</v>
      </c>
      <c r="J12" s="56">
        <v>682124</v>
      </c>
      <c r="K12" s="56">
        <v>718405</v>
      </c>
      <c r="L12" s="56">
        <v>610757</v>
      </c>
    </row>
    <row r="13" spans="1:12" ht="15.75" customHeight="1">
      <c r="A13" s="141" t="s">
        <v>272</v>
      </c>
      <c r="B13" s="56">
        <v>150314</v>
      </c>
      <c r="C13" s="56">
        <v>2082924</v>
      </c>
      <c r="D13" s="56">
        <v>2218839</v>
      </c>
      <c r="I13" s="4" t="s">
        <v>25</v>
      </c>
      <c r="J13" s="56">
        <v>1180916</v>
      </c>
      <c r="K13" s="56">
        <v>925443</v>
      </c>
      <c r="L13" s="56">
        <v>687876</v>
      </c>
    </row>
    <row r="14" spans="1:12" ht="15.75" customHeight="1">
      <c r="A14" s="4" t="s">
        <v>7</v>
      </c>
      <c r="B14" s="26">
        <v>1896999</v>
      </c>
      <c r="C14" s="56">
        <v>30464</v>
      </c>
      <c r="D14" s="56">
        <v>32589</v>
      </c>
      <c r="I14" s="4" t="s">
        <v>26</v>
      </c>
      <c r="J14" s="56">
        <v>4149234</v>
      </c>
      <c r="K14" s="56">
        <v>3971292</v>
      </c>
      <c r="L14" s="56">
        <v>3985815</v>
      </c>
    </row>
    <row r="15" spans="1:12" ht="15.75" customHeight="1">
      <c r="A15" s="4" t="s">
        <v>8</v>
      </c>
      <c r="B15" s="20">
        <v>0</v>
      </c>
      <c r="C15" s="56">
        <v>0</v>
      </c>
      <c r="D15" s="56">
        <v>0</v>
      </c>
      <c r="I15" s="4" t="s">
        <v>27</v>
      </c>
      <c r="J15" s="56">
        <v>1495763</v>
      </c>
      <c r="K15" s="56">
        <v>1671922</v>
      </c>
      <c r="L15" s="56">
        <v>2014905</v>
      </c>
    </row>
    <row r="16" spans="1:12" ht="15.75" customHeight="1">
      <c r="A16" s="4" t="s">
        <v>32</v>
      </c>
      <c r="B16" s="26">
        <v>0</v>
      </c>
      <c r="C16" s="56">
        <v>0</v>
      </c>
      <c r="D16" s="56">
        <v>0</v>
      </c>
      <c r="I16" s="4" t="s">
        <v>28</v>
      </c>
      <c r="J16" s="56">
        <v>6063012</v>
      </c>
      <c r="K16" s="56">
        <v>5396636</v>
      </c>
      <c r="L16" s="56">
        <v>5020503</v>
      </c>
    </row>
    <row r="17" spans="1:12" ht="15.75" customHeight="1">
      <c r="A17" s="4" t="s">
        <v>266</v>
      </c>
      <c r="B17" s="26">
        <v>44419</v>
      </c>
      <c r="C17" s="56">
        <v>43728</v>
      </c>
      <c r="D17" s="56">
        <v>53602</v>
      </c>
      <c r="I17" s="4" t="s">
        <v>29</v>
      </c>
      <c r="J17" s="56">
        <v>29456</v>
      </c>
      <c r="K17" s="56">
        <v>75286</v>
      </c>
      <c r="L17" s="56">
        <v>351162</v>
      </c>
    </row>
    <row r="18" spans="1:12" ht="15.75" customHeight="1">
      <c r="A18" s="4" t="s">
        <v>9</v>
      </c>
      <c r="B18" s="26">
        <v>136949</v>
      </c>
      <c r="C18" s="56">
        <v>315023</v>
      </c>
      <c r="D18" s="56">
        <v>144080</v>
      </c>
      <c r="I18" s="4" t="s">
        <v>30</v>
      </c>
      <c r="J18" s="56">
        <v>2989623</v>
      </c>
      <c r="K18" s="56">
        <v>2892515</v>
      </c>
      <c r="L18" s="56">
        <v>2889618</v>
      </c>
    </row>
    <row r="19" spans="1:9" ht="15.75" customHeight="1">
      <c r="A19" s="36" t="s">
        <v>102</v>
      </c>
      <c r="B19" s="26">
        <v>2557168</v>
      </c>
      <c r="C19" s="56">
        <v>3559576</v>
      </c>
      <c r="D19" s="56">
        <v>3773039</v>
      </c>
      <c r="I19" s="1" t="s">
        <v>264</v>
      </c>
    </row>
    <row r="20" spans="1:4" ht="15.75" customHeight="1">
      <c r="A20" s="4" t="s">
        <v>10</v>
      </c>
      <c r="B20" s="26">
        <v>18362</v>
      </c>
      <c r="C20" s="56">
        <v>17421</v>
      </c>
      <c r="D20" s="56">
        <v>20395</v>
      </c>
    </row>
    <row r="21" spans="1:4" ht="15.75" customHeight="1">
      <c r="A21" s="4" t="s">
        <v>33</v>
      </c>
      <c r="B21" s="26">
        <v>209666</v>
      </c>
      <c r="C21" s="56">
        <v>202911</v>
      </c>
      <c r="D21" s="56">
        <v>172224</v>
      </c>
    </row>
    <row r="22" spans="1:4" ht="15.75" customHeight="1">
      <c r="A22" s="4" t="s">
        <v>34</v>
      </c>
      <c r="B22" s="26">
        <v>188117</v>
      </c>
      <c r="C22" s="56">
        <v>185144</v>
      </c>
      <c r="D22" s="56">
        <v>217950</v>
      </c>
    </row>
    <row r="23" spans="1:4" ht="15.75" customHeight="1">
      <c r="A23" s="4" t="s">
        <v>11</v>
      </c>
      <c r="B23" s="26">
        <v>15374624</v>
      </c>
      <c r="C23" s="56">
        <v>9295980</v>
      </c>
      <c r="D23" s="56">
        <v>7144624</v>
      </c>
    </row>
    <row r="24" spans="1:4" ht="15.75" customHeight="1">
      <c r="A24" s="4" t="s">
        <v>12</v>
      </c>
      <c r="B24" s="26">
        <v>2609838</v>
      </c>
      <c r="C24" s="56">
        <v>2621771</v>
      </c>
      <c r="D24" s="56">
        <v>2640568</v>
      </c>
    </row>
    <row r="25" spans="1:4" ht="15.75" customHeight="1">
      <c r="A25" s="4" t="s">
        <v>35</v>
      </c>
      <c r="B25" s="26">
        <v>87586</v>
      </c>
      <c r="C25" s="56">
        <v>46813</v>
      </c>
      <c r="D25" s="56">
        <v>36946</v>
      </c>
    </row>
    <row r="26" spans="1:4" ht="15.75" customHeight="1">
      <c r="A26" s="4" t="s">
        <v>18</v>
      </c>
      <c r="B26" s="26">
        <v>822999</v>
      </c>
      <c r="C26" s="56">
        <v>1014868</v>
      </c>
      <c r="D26" s="56">
        <v>1150288</v>
      </c>
    </row>
    <row r="27" spans="1:4" ht="15.75" customHeight="1">
      <c r="A27" s="4" t="s">
        <v>13</v>
      </c>
      <c r="B27" s="26">
        <v>796751</v>
      </c>
      <c r="C27" s="56">
        <v>617892</v>
      </c>
      <c r="D27" s="56">
        <v>475936</v>
      </c>
    </row>
    <row r="28" spans="1:4" ht="15.75" customHeight="1">
      <c r="A28" s="4" t="s">
        <v>14</v>
      </c>
      <c r="B28" s="26">
        <v>1388121</v>
      </c>
      <c r="C28" s="56">
        <v>1473350</v>
      </c>
      <c r="D28" s="56">
        <v>1651751</v>
      </c>
    </row>
    <row r="29" spans="1:4" ht="15.75" customHeight="1">
      <c r="A29" s="4" t="s">
        <v>15</v>
      </c>
      <c r="B29" s="26">
        <v>896163</v>
      </c>
      <c r="C29" s="56">
        <v>897324</v>
      </c>
      <c r="D29" s="56">
        <v>1046861</v>
      </c>
    </row>
    <row r="30" spans="1:4" ht="15.75" customHeight="1">
      <c r="A30" s="4" t="s">
        <v>16</v>
      </c>
      <c r="B30" s="26">
        <v>4101400</v>
      </c>
      <c r="C30" s="56">
        <v>3345300</v>
      </c>
      <c r="D30" s="56">
        <v>2840200</v>
      </c>
    </row>
    <row r="31" ht="13.5">
      <c r="A31" s="1" t="s">
        <v>264</v>
      </c>
    </row>
    <row r="32" ht="13.5"/>
    <row r="33" spans="1:3" ht="21">
      <c r="A33" s="170"/>
      <c r="C33" s="10"/>
    </row>
    <row r="34" spans="1:3" ht="21">
      <c r="A34" s="170"/>
      <c r="C34" s="10"/>
    </row>
    <row r="35" spans="1:3" ht="21">
      <c r="A35" s="170"/>
      <c r="C35" s="10"/>
    </row>
    <row r="36" spans="1:3" ht="21">
      <c r="A36" s="170"/>
      <c r="C36" s="10"/>
    </row>
    <row r="37" spans="1:3" ht="21">
      <c r="A37" s="170"/>
      <c r="C37" s="10"/>
    </row>
    <row r="38" spans="1:3" ht="21">
      <c r="A38" s="170"/>
      <c r="C38" s="10"/>
    </row>
    <row r="39" spans="1:3" ht="21">
      <c r="A39" s="170"/>
      <c r="C39" s="10"/>
    </row>
    <row r="40" spans="1:3" ht="21">
      <c r="A40" s="170"/>
      <c r="C40" s="10"/>
    </row>
    <row r="41" spans="1:3" ht="21">
      <c r="A41" s="170"/>
      <c r="C41" s="10"/>
    </row>
    <row r="42" spans="1:3" ht="21">
      <c r="A42" s="170"/>
      <c r="C42" s="10"/>
    </row>
    <row r="43" spans="1:4" ht="15.75" customHeight="1">
      <c r="A43" s="62" t="s">
        <v>131</v>
      </c>
      <c r="B43" s="8"/>
      <c r="C43" s="10"/>
      <c r="D43" s="8"/>
    </row>
    <row r="44" spans="1:4" ht="12.75" customHeight="1">
      <c r="A44" s="62"/>
      <c r="B44" s="8"/>
      <c r="C44" s="10"/>
      <c r="D44" s="8"/>
    </row>
    <row r="45" spans="1:14" ht="15.75" customHeight="1">
      <c r="A45" s="73"/>
      <c r="B45" s="10" t="s">
        <v>17</v>
      </c>
      <c r="F45" s="74" t="s">
        <v>31</v>
      </c>
      <c r="I45" s="73"/>
      <c r="J45" s="10" t="s">
        <v>19</v>
      </c>
      <c r="M45" s="74"/>
      <c r="N45" s="74" t="s">
        <v>31</v>
      </c>
    </row>
    <row r="46" spans="1:14" ht="15.75" customHeight="1">
      <c r="A46" s="11" t="s">
        <v>0</v>
      </c>
      <c r="B46" s="9" t="s">
        <v>129</v>
      </c>
      <c r="C46" s="56" t="s">
        <v>135</v>
      </c>
      <c r="D46" s="56" t="s">
        <v>254</v>
      </c>
      <c r="E46" s="56" t="s">
        <v>258</v>
      </c>
      <c r="F46" s="11" t="s">
        <v>267</v>
      </c>
      <c r="I46" s="4" t="s">
        <v>0</v>
      </c>
      <c r="J46" s="9" t="s">
        <v>129</v>
      </c>
      <c r="K46" s="56" t="s">
        <v>135</v>
      </c>
      <c r="L46" s="56" t="s">
        <v>254</v>
      </c>
      <c r="M46" s="56" t="s">
        <v>258</v>
      </c>
      <c r="N46" s="11" t="s">
        <v>267</v>
      </c>
    </row>
    <row r="47" spans="1:14" ht="15.75" customHeight="1">
      <c r="A47" s="4" t="s">
        <v>2</v>
      </c>
      <c r="B47" s="26">
        <v>33780473</v>
      </c>
      <c r="C47" s="5">
        <v>33505845</v>
      </c>
      <c r="D47" s="116">
        <f>SUM(D48:D70)</f>
        <v>33979713.05</v>
      </c>
      <c r="E47" s="26">
        <v>34093100</v>
      </c>
      <c r="F47" s="26">
        <v>36558072</v>
      </c>
      <c r="I47" s="4" t="s">
        <v>2</v>
      </c>
      <c r="J47" s="26">
        <v>32508049</v>
      </c>
      <c r="K47" s="79">
        <v>32597472</v>
      </c>
      <c r="L47" s="79">
        <f>SUM(L48:L59)</f>
        <v>32707288.997</v>
      </c>
      <c r="M47" s="79">
        <v>32986982</v>
      </c>
      <c r="N47" s="26">
        <v>35169951</v>
      </c>
    </row>
    <row r="48" spans="1:14" ht="15.75" customHeight="1">
      <c r="A48" s="4" t="s">
        <v>3</v>
      </c>
      <c r="B48" s="26">
        <v>14606048</v>
      </c>
      <c r="C48" s="5">
        <v>14874470</v>
      </c>
      <c r="D48" s="26">
        <v>15181968.317</v>
      </c>
      <c r="E48" s="26">
        <v>15370473</v>
      </c>
      <c r="F48" s="26">
        <v>15497457</v>
      </c>
      <c r="I48" s="4" t="s">
        <v>20</v>
      </c>
      <c r="J48" s="26">
        <v>245120</v>
      </c>
      <c r="K48" s="79">
        <v>254795</v>
      </c>
      <c r="L48" s="79">
        <v>238188.77</v>
      </c>
      <c r="M48" s="79">
        <v>240705</v>
      </c>
      <c r="N48" s="26">
        <v>254546</v>
      </c>
    </row>
    <row r="49" spans="1:14" ht="15.75" customHeight="1">
      <c r="A49" s="4" t="s">
        <v>4</v>
      </c>
      <c r="B49" s="26">
        <v>387453</v>
      </c>
      <c r="C49" s="5">
        <v>383285</v>
      </c>
      <c r="D49" s="26">
        <v>381283</v>
      </c>
      <c r="E49" s="26">
        <v>392927</v>
      </c>
      <c r="F49" s="26">
        <v>392855</v>
      </c>
      <c r="I49" s="4" t="s">
        <v>21</v>
      </c>
      <c r="J49" s="26">
        <v>2806154</v>
      </c>
      <c r="K49" s="79">
        <v>3218244</v>
      </c>
      <c r="L49" s="79">
        <v>3026700.417</v>
      </c>
      <c r="M49" s="79">
        <v>3658839</v>
      </c>
      <c r="N49" s="26">
        <v>4020449</v>
      </c>
    </row>
    <row r="50" spans="1:14" ht="15.75" customHeight="1">
      <c r="A50" s="4" t="s">
        <v>5</v>
      </c>
      <c r="B50" s="26">
        <v>23610</v>
      </c>
      <c r="C50" s="5">
        <v>13839</v>
      </c>
      <c r="D50" s="26">
        <v>23421</v>
      </c>
      <c r="E50" s="26">
        <v>23935</v>
      </c>
      <c r="F50" s="26">
        <v>11513</v>
      </c>
      <c r="I50" s="4" t="s">
        <v>22</v>
      </c>
      <c r="J50" s="26">
        <v>8569954</v>
      </c>
      <c r="K50" s="79">
        <v>9487899</v>
      </c>
      <c r="L50" s="79">
        <v>9285627.596</v>
      </c>
      <c r="M50" s="79">
        <v>9430434</v>
      </c>
      <c r="N50" s="26">
        <v>9598352</v>
      </c>
    </row>
    <row r="51" spans="1:14" ht="15.75" customHeight="1">
      <c r="A51" s="4" t="s">
        <v>98</v>
      </c>
      <c r="B51" s="20">
        <v>66609</v>
      </c>
      <c r="C51" s="5">
        <v>41339</v>
      </c>
      <c r="D51" s="20">
        <v>58495</v>
      </c>
      <c r="E51" s="20">
        <v>45654</v>
      </c>
      <c r="F51" s="26">
        <v>53580</v>
      </c>
      <c r="I51" s="4" t="s">
        <v>23</v>
      </c>
      <c r="J51" s="26">
        <v>5319396</v>
      </c>
      <c r="K51" s="79">
        <v>4914815</v>
      </c>
      <c r="L51" s="79">
        <v>4969724.535</v>
      </c>
      <c r="M51" s="79">
        <v>4803136</v>
      </c>
      <c r="N51" s="26">
        <v>4879356</v>
      </c>
    </row>
    <row r="52" spans="1:14" ht="15.75" customHeight="1">
      <c r="A52" s="4" t="s">
        <v>97</v>
      </c>
      <c r="B52" s="20">
        <v>70868</v>
      </c>
      <c r="C52" s="5">
        <v>31498</v>
      </c>
      <c r="D52" s="20">
        <v>68532</v>
      </c>
      <c r="E52" s="20">
        <v>45703</v>
      </c>
      <c r="F52" s="26">
        <v>36163</v>
      </c>
      <c r="I52" s="4" t="s">
        <v>24</v>
      </c>
      <c r="J52" s="26">
        <v>71056</v>
      </c>
      <c r="K52" s="79">
        <v>66639</v>
      </c>
      <c r="L52" s="79">
        <v>88140.476</v>
      </c>
      <c r="M52" s="79">
        <v>88944</v>
      </c>
      <c r="N52" s="26">
        <v>89597</v>
      </c>
    </row>
    <row r="53" spans="1:14" ht="15.75" customHeight="1">
      <c r="A53" s="4" t="s">
        <v>6</v>
      </c>
      <c r="B53" s="26">
        <v>1710648</v>
      </c>
      <c r="C53" s="5">
        <v>1536106</v>
      </c>
      <c r="D53" s="26">
        <v>1619178</v>
      </c>
      <c r="E53" s="26">
        <v>1669533</v>
      </c>
      <c r="F53" s="26">
        <v>1550205</v>
      </c>
      <c r="I53" s="4" t="s">
        <v>36</v>
      </c>
      <c r="J53" s="26">
        <v>601156</v>
      </c>
      <c r="K53" s="79">
        <v>727200</v>
      </c>
      <c r="L53" s="79">
        <v>712705.273</v>
      </c>
      <c r="M53" s="79">
        <v>614766</v>
      </c>
      <c r="N53" s="26">
        <v>730236</v>
      </c>
    </row>
    <row r="54" spans="1:14" ht="15.75" customHeight="1">
      <c r="A54" s="4" t="s">
        <v>7</v>
      </c>
      <c r="B54" s="26">
        <v>45152</v>
      </c>
      <c r="C54" s="5">
        <v>44220</v>
      </c>
      <c r="D54" s="26">
        <v>42074.163</v>
      </c>
      <c r="E54" s="26">
        <v>39423</v>
      </c>
      <c r="F54" s="26">
        <v>36443</v>
      </c>
      <c r="I54" s="4" t="s">
        <v>25</v>
      </c>
      <c r="J54" s="26">
        <v>626313</v>
      </c>
      <c r="K54" s="79">
        <v>441925</v>
      </c>
      <c r="L54" s="79">
        <v>332460.646</v>
      </c>
      <c r="M54" s="79">
        <v>245544</v>
      </c>
      <c r="N54" s="26">
        <v>274334</v>
      </c>
    </row>
    <row r="55" spans="1:14" ht="15.75" customHeight="1">
      <c r="A55" s="4" t="s">
        <v>8</v>
      </c>
      <c r="B55" s="20">
        <v>0</v>
      </c>
      <c r="C55" s="5">
        <v>0</v>
      </c>
      <c r="D55" s="20">
        <v>0</v>
      </c>
      <c r="E55" s="20">
        <v>0</v>
      </c>
      <c r="F55" s="26">
        <v>0</v>
      </c>
      <c r="I55" s="4" t="s">
        <v>26</v>
      </c>
      <c r="J55" s="26">
        <v>4135762</v>
      </c>
      <c r="K55" s="79">
        <v>3673586</v>
      </c>
      <c r="L55" s="79">
        <v>3463011.563</v>
      </c>
      <c r="M55" s="79">
        <v>3446604</v>
      </c>
      <c r="N55" s="26">
        <v>3694033</v>
      </c>
    </row>
    <row r="56" spans="1:14" ht="15.75" customHeight="1">
      <c r="A56" s="4" t="s">
        <v>32</v>
      </c>
      <c r="B56" s="26">
        <v>99543</v>
      </c>
      <c r="C56" s="5">
        <v>104616</v>
      </c>
      <c r="D56" s="26">
        <v>140960</v>
      </c>
      <c r="E56" s="26">
        <v>151525</v>
      </c>
      <c r="F56" s="26">
        <v>76886</v>
      </c>
      <c r="I56" s="4" t="s">
        <v>27</v>
      </c>
      <c r="J56" s="26">
        <v>2232615</v>
      </c>
      <c r="K56" s="79">
        <v>2684143</v>
      </c>
      <c r="L56" s="79">
        <v>2226629.191</v>
      </c>
      <c r="M56" s="79">
        <v>1943090</v>
      </c>
      <c r="N56" s="26">
        <v>2324196</v>
      </c>
    </row>
    <row r="57" spans="1:14" ht="15.75" customHeight="1">
      <c r="A57" s="4" t="s">
        <v>266</v>
      </c>
      <c r="B57" s="171"/>
      <c r="C57" s="172"/>
      <c r="D57" s="171"/>
      <c r="E57" s="171"/>
      <c r="F57" s="26">
        <v>22024</v>
      </c>
      <c r="I57" s="4" t="s">
        <v>28</v>
      </c>
      <c r="J57" s="26">
        <v>4177725</v>
      </c>
      <c r="K57" s="79">
        <v>3820908</v>
      </c>
      <c r="L57" s="79">
        <v>5147042.459</v>
      </c>
      <c r="M57" s="79">
        <v>5313144</v>
      </c>
      <c r="N57" s="26">
        <v>6289891</v>
      </c>
    </row>
    <row r="58" spans="1:14" ht="15.75" customHeight="1">
      <c r="A58" s="4" t="s">
        <v>9</v>
      </c>
      <c r="B58" s="26">
        <v>71305</v>
      </c>
      <c r="C58" s="5">
        <v>75657</v>
      </c>
      <c r="D58" s="26">
        <v>82667</v>
      </c>
      <c r="E58" s="26">
        <v>95068</v>
      </c>
      <c r="F58" s="26">
        <v>305643</v>
      </c>
      <c r="I58" s="4" t="s">
        <v>29</v>
      </c>
      <c r="J58" s="26">
        <v>10530</v>
      </c>
      <c r="K58" s="79">
        <v>830</v>
      </c>
      <c r="L58" s="79">
        <v>8285.935</v>
      </c>
      <c r="M58" s="79">
        <v>74732</v>
      </c>
      <c r="N58" s="26">
        <v>55262</v>
      </c>
    </row>
    <row r="59" spans="1:14" ht="15.75" customHeight="1">
      <c r="A59" s="36" t="s">
        <v>102</v>
      </c>
      <c r="B59" s="26">
        <v>3000777</v>
      </c>
      <c r="C59" s="5">
        <v>2592803</v>
      </c>
      <c r="D59" s="26">
        <v>2514663</v>
      </c>
      <c r="E59" s="26">
        <v>2282059</v>
      </c>
      <c r="F59" s="26">
        <v>2425945</v>
      </c>
      <c r="I59" s="4" t="s">
        <v>30</v>
      </c>
      <c r="J59" s="26">
        <v>3712268</v>
      </c>
      <c r="K59" s="79">
        <v>3306488</v>
      </c>
      <c r="L59" s="79">
        <v>3208772.136</v>
      </c>
      <c r="M59" s="79">
        <v>3127043</v>
      </c>
      <c r="N59" s="26">
        <v>2959700</v>
      </c>
    </row>
    <row r="60" spans="1:9" ht="15.75" customHeight="1">
      <c r="A60" s="4" t="s">
        <v>10</v>
      </c>
      <c r="B60" s="26">
        <v>18797</v>
      </c>
      <c r="C60" s="5">
        <v>18850</v>
      </c>
      <c r="D60" s="26">
        <v>18382</v>
      </c>
      <c r="E60" s="26">
        <v>17585</v>
      </c>
      <c r="F60" s="26">
        <v>17130</v>
      </c>
      <c r="I60" s="1" t="s">
        <v>264</v>
      </c>
    </row>
    <row r="61" spans="1:6" ht="15.75" customHeight="1">
      <c r="A61" s="4" t="s">
        <v>33</v>
      </c>
      <c r="B61" s="26">
        <v>480134</v>
      </c>
      <c r="C61" s="5">
        <v>467691</v>
      </c>
      <c r="D61" s="26">
        <v>466240.121</v>
      </c>
      <c r="E61" s="26">
        <v>480319</v>
      </c>
      <c r="F61" s="26">
        <v>377552</v>
      </c>
    </row>
    <row r="62" spans="1:6" ht="15.75" customHeight="1">
      <c r="A62" s="4" t="s">
        <v>34</v>
      </c>
      <c r="B62" s="26">
        <v>322151</v>
      </c>
      <c r="C62" s="5">
        <v>314874</v>
      </c>
      <c r="D62" s="26">
        <v>330758.888</v>
      </c>
      <c r="E62" s="26">
        <v>325060</v>
      </c>
      <c r="F62" s="26">
        <v>258454</v>
      </c>
    </row>
    <row r="63" spans="1:6" ht="15.75" customHeight="1">
      <c r="A63" s="4" t="s">
        <v>11</v>
      </c>
      <c r="B63" s="26">
        <v>4315650</v>
      </c>
      <c r="C63" s="5">
        <v>4363059</v>
      </c>
      <c r="D63" s="26">
        <v>4094621.65</v>
      </c>
      <c r="E63" s="26">
        <v>4096195</v>
      </c>
      <c r="F63" s="26">
        <v>4937242</v>
      </c>
    </row>
    <row r="64" spans="1:6" ht="15.75" customHeight="1">
      <c r="A64" s="4" t="s">
        <v>12</v>
      </c>
      <c r="B64" s="26">
        <v>2027450</v>
      </c>
      <c r="C64" s="5">
        <v>2227615</v>
      </c>
      <c r="D64" s="26">
        <v>2314872.381</v>
      </c>
      <c r="E64" s="26">
        <v>2140407</v>
      </c>
      <c r="F64" s="26">
        <v>2255096</v>
      </c>
    </row>
    <row r="65" spans="1:6" ht="15.75" customHeight="1">
      <c r="A65" s="4" t="s">
        <v>35</v>
      </c>
      <c r="B65" s="26">
        <v>60984</v>
      </c>
      <c r="C65" s="5">
        <v>35922</v>
      </c>
      <c r="D65" s="26">
        <v>35286.496</v>
      </c>
      <c r="E65" s="26">
        <v>127234</v>
      </c>
      <c r="F65" s="26">
        <v>467000</v>
      </c>
    </row>
    <row r="66" spans="1:6" ht="15.75" customHeight="1">
      <c r="A66" s="4" t="s">
        <v>18</v>
      </c>
      <c r="B66" s="26">
        <v>100953</v>
      </c>
      <c r="C66" s="5">
        <v>239434</v>
      </c>
      <c r="D66" s="26">
        <v>111298.931</v>
      </c>
      <c r="E66" s="26">
        <v>74759</v>
      </c>
      <c r="F66" s="26">
        <v>216311</v>
      </c>
    </row>
    <row r="67" spans="1:6" ht="15.75" customHeight="1">
      <c r="A67" s="4" t="s">
        <v>13</v>
      </c>
      <c r="B67" s="26">
        <v>965106</v>
      </c>
      <c r="C67" s="5">
        <v>582805</v>
      </c>
      <c r="D67" s="26">
        <v>690806.308</v>
      </c>
      <c r="E67" s="26">
        <v>559277</v>
      </c>
      <c r="F67" s="26">
        <v>565179</v>
      </c>
    </row>
    <row r="68" spans="1:6" ht="15.75" customHeight="1">
      <c r="A68" s="4" t="s">
        <v>14</v>
      </c>
      <c r="B68" s="26">
        <v>1297046</v>
      </c>
      <c r="C68" s="5">
        <v>1272424</v>
      </c>
      <c r="D68" s="26">
        <v>908373.2</v>
      </c>
      <c r="E68" s="26">
        <v>1272424</v>
      </c>
      <c r="F68" s="26">
        <v>1106118</v>
      </c>
    </row>
    <row r="69" spans="1:6" ht="15.75" customHeight="1">
      <c r="A69" s="4" t="s">
        <v>15</v>
      </c>
      <c r="B69" s="26">
        <v>994389</v>
      </c>
      <c r="C69" s="5">
        <v>1207038</v>
      </c>
      <c r="D69" s="26">
        <v>880131.595</v>
      </c>
      <c r="E69" s="26">
        <v>952941</v>
      </c>
      <c r="F69" s="26">
        <v>932276</v>
      </c>
    </row>
    <row r="70" spans="1:6" ht="15.75" customHeight="1">
      <c r="A70" s="4" t="s">
        <v>16</v>
      </c>
      <c r="B70" s="26">
        <v>3115800</v>
      </c>
      <c r="C70" s="5">
        <v>3078300</v>
      </c>
      <c r="D70" s="26">
        <v>4015700</v>
      </c>
      <c r="E70" s="26">
        <v>3930600</v>
      </c>
      <c r="F70" s="26">
        <v>5017000</v>
      </c>
    </row>
    <row r="71" ht="15.75" customHeight="1">
      <c r="A71" s="1" t="s">
        <v>264</v>
      </c>
    </row>
    <row r="72" spans="1:3" ht="21">
      <c r="A72" s="170"/>
      <c r="C72" s="10"/>
    </row>
    <row r="73" spans="1:3" ht="21">
      <c r="A73" s="170"/>
      <c r="C73" s="10"/>
    </row>
    <row r="74" spans="1:3" ht="21">
      <c r="A74" s="170"/>
      <c r="C74" s="10"/>
    </row>
    <row r="75" spans="1:3" ht="21">
      <c r="A75" s="170"/>
      <c r="C75" s="10"/>
    </row>
    <row r="76" spans="1:3" ht="21">
      <c r="A76" s="170"/>
      <c r="C76" s="10"/>
    </row>
    <row r="77" spans="1:3" ht="21">
      <c r="A77" s="170"/>
      <c r="C77" s="10"/>
    </row>
    <row r="78" spans="1:3" ht="21">
      <c r="A78" s="170"/>
      <c r="C78" s="10"/>
    </row>
    <row r="79" spans="1:3" ht="21">
      <c r="A79" s="170"/>
      <c r="C79" s="10"/>
    </row>
    <row r="80" spans="1:3" ht="21">
      <c r="A80" s="170"/>
      <c r="C80" s="10"/>
    </row>
    <row r="81" spans="1:3" ht="21">
      <c r="A81" s="170"/>
      <c r="C81" s="10"/>
    </row>
    <row r="82" spans="1:3" ht="21">
      <c r="A82" s="170"/>
      <c r="C82" s="10"/>
    </row>
    <row r="83" spans="1:3" ht="21">
      <c r="A83" s="170"/>
      <c r="C83" s="10"/>
    </row>
    <row r="84" spans="1:4" ht="15.75" customHeight="1">
      <c r="A84" s="62" t="s">
        <v>131</v>
      </c>
      <c r="B84" s="8"/>
      <c r="C84" s="8"/>
      <c r="D84" s="8"/>
    </row>
    <row r="85" spans="1:4" ht="12.75" customHeight="1">
      <c r="A85" s="62"/>
      <c r="B85" s="8"/>
      <c r="C85" s="8"/>
      <c r="D85" s="8"/>
    </row>
    <row r="86" spans="1:14" ht="15.75" customHeight="1">
      <c r="A86" s="73"/>
      <c r="B86" s="10" t="s">
        <v>17</v>
      </c>
      <c r="F86" s="74" t="s">
        <v>31</v>
      </c>
      <c r="J86" s="10" t="s">
        <v>19</v>
      </c>
      <c r="M86" s="74"/>
      <c r="N86" s="74" t="s">
        <v>31</v>
      </c>
    </row>
    <row r="87" spans="1:14" ht="15.75" customHeight="1">
      <c r="A87" s="11" t="s">
        <v>0</v>
      </c>
      <c r="B87" s="9" t="s">
        <v>110</v>
      </c>
      <c r="C87" s="9" t="s">
        <v>111</v>
      </c>
      <c r="D87" s="9" t="s">
        <v>112</v>
      </c>
      <c r="E87" s="9" t="s">
        <v>113</v>
      </c>
      <c r="F87" s="9" t="s">
        <v>114</v>
      </c>
      <c r="I87" s="4" t="s">
        <v>0</v>
      </c>
      <c r="J87" s="9" t="s">
        <v>110</v>
      </c>
      <c r="K87" s="9" t="s">
        <v>111</v>
      </c>
      <c r="L87" s="9" t="s">
        <v>112</v>
      </c>
      <c r="M87" s="9" t="s">
        <v>113</v>
      </c>
      <c r="N87" s="9" t="s">
        <v>114</v>
      </c>
    </row>
    <row r="88" spans="1:14" ht="15.75" customHeight="1">
      <c r="A88" s="4" t="s">
        <v>2</v>
      </c>
      <c r="B88" s="26">
        <v>31034496</v>
      </c>
      <c r="C88" s="19">
        <v>30628939</v>
      </c>
      <c r="D88" s="26">
        <f>SUM(D89:D110)</f>
        <v>31086610</v>
      </c>
      <c r="E88" s="26">
        <v>37034023</v>
      </c>
      <c r="F88" s="26">
        <f>SUM(F89:F110)</f>
        <v>33746560</v>
      </c>
      <c r="I88" s="4" t="s">
        <v>2</v>
      </c>
      <c r="J88" s="26">
        <v>30036586</v>
      </c>
      <c r="K88" s="19">
        <v>29655565</v>
      </c>
      <c r="L88" s="26">
        <f>SUM(L89:L100)</f>
        <v>29870374</v>
      </c>
      <c r="M88" s="26">
        <v>35681772</v>
      </c>
      <c r="N88" s="56">
        <f>SUM(N89:N100)</f>
        <v>32449515</v>
      </c>
    </row>
    <row r="89" spans="1:14" ht="15.75" customHeight="1">
      <c r="A89" s="4" t="s">
        <v>3</v>
      </c>
      <c r="B89" s="26">
        <v>14143490</v>
      </c>
      <c r="C89" s="19">
        <v>14440238</v>
      </c>
      <c r="D89" s="26">
        <v>14447733</v>
      </c>
      <c r="E89" s="26">
        <v>14594877</v>
      </c>
      <c r="F89" s="26">
        <v>14838913</v>
      </c>
      <c r="I89" s="4" t="s">
        <v>20</v>
      </c>
      <c r="J89" s="26">
        <v>212607</v>
      </c>
      <c r="K89" s="19">
        <v>272994</v>
      </c>
      <c r="L89" s="26">
        <v>235340</v>
      </c>
      <c r="M89" s="26">
        <v>227038</v>
      </c>
      <c r="N89" s="56">
        <v>236830</v>
      </c>
    </row>
    <row r="90" spans="1:14" ht="15.75" customHeight="1">
      <c r="A90" s="4" t="s">
        <v>4</v>
      </c>
      <c r="B90" s="26">
        <v>444550</v>
      </c>
      <c r="C90" s="19">
        <v>432495</v>
      </c>
      <c r="D90" s="26">
        <v>406755</v>
      </c>
      <c r="E90" s="26">
        <v>386848</v>
      </c>
      <c r="F90" s="26">
        <v>370513</v>
      </c>
      <c r="I90" s="4" t="s">
        <v>21</v>
      </c>
      <c r="J90" s="26">
        <v>2974292</v>
      </c>
      <c r="K90" s="19">
        <v>2880745</v>
      </c>
      <c r="L90" s="26">
        <v>3361875</v>
      </c>
      <c r="M90" s="26">
        <v>3453531</v>
      </c>
      <c r="N90" s="56">
        <v>2772296</v>
      </c>
    </row>
    <row r="91" spans="1:14" ht="15.75" customHeight="1">
      <c r="A91" s="4" t="s">
        <v>5</v>
      </c>
      <c r="B91" s="26">
        <v>41784</v>
      </c>
      <c r="C91" s="19">
        <v>34804</v>
      </c>
      <c r="D91" s="26">
        <v>30992</v>
      </c>
      <c r="E91" s="26">
        <v>27519</v>
      </c>
      <c r="F91" s="26">
        <v>25134</v>
      </c>
      <c r="I91" s="4" t="s">
        <v>22</v>
      </c>
      <c r="J91" s="26">
        <v>7145099</v>
      </c>
      <c r="K91" s="19">
        <v>7301863</v>
      </c>
      <c r="L91" s="26">
        <v>7328885</v>
      </c>
      <c r="M91" s="26">
        <v>7583783</v>
      </c>
      <c r="N91" s="56">
        <v>8244474</v>
      </c>
    </row>
    <row r="92" spans="1:14" ht="15.75" customHeight="1">
      <c r="A92" s="4" t="s">
        <v>98</v>
      </c>
      <c r="B92" s="20">
        <v>19015</v>
      </c>
      <c r="C92" s="20">
        <v>21190</v>
      </c>
      <c r="D92" s="20">
        <v>23989</v>
      </c>
      <c r="E92" s="20">
        <v>45037</v>
      </c>
      <c r="F92" s="20">
        <v>85280</v>
      </c>
      <c r="I92" s="4" t="s">
        <v>23</v>
      </c>
      <c r="J92" s="26">
        <v>5355436</v>
      </c>
      <c r="K92" s="19">
        <v>4376515</v>
      </c>
      <c r="L92" s="26">
        <v>4477372</v>
      </c>
      <c r="M92" s="26">
        <v>5615021</v>
      </c>
      <c r="N92" s="56">
        <v>5243521</v>
      </c>
    </row>
    <row r="93" spans="1:14" ht="15.75" customHeight="1">
      <c r="A93" s="4" t="s">
        <v>97</v>
      </c>
      <c r="B93" s="20">
        <v>7112</v>
      </c>
      <c r="C93" s="20">
        <v>6051</v>
      </c>
      <c r="D93" s="20">
        <v>6456</v>
      </c>
      <c r="E93" s="20">
        <v>78730</v>
      </c>
      <c r="F93" s="20">
        <v>52758</v>
      </c>
      <c r="I93" s="4" t="s">
        <v>24</v>
      </c>
      <c r="J93" s="26">
        <v>74106</v>
      </c>
      <c r="K93" s="19">
        <v>72686</v>
      </c>
      <c r="L93" s="26">
        <v>69228</v>
      </c>
      <c r="M93" s="26">
        <v>63995</v>
      </c>
      <c r="N93" s="56">
        <v>74143</v>
      </c>
    </row>
    <row r="94" spans="1:14" ht="15.75" customHeight="1">
      <c r="A94" s="4" t="s">
        <v>6</v>
      </c>
      <c r="B94" s="26">
        <v>855988</v>
      </c>
      <c r="C94" s="19">
        <v>863435</v>
      </c>
      <c r="D94" s="26">
        <v>872222</v>
      </c>
      <c r="E94" s="26">
        <v>864789</v>
      </c>
      <c r="F94" s="26">
        <v>1047722</v>
      </c>
      <c r="I94" s="4" t="s">
        <v>36</v>
      </c>
      <c r="J94" s="26">
        <v>600804</v>
      </c>
      <c r="K94" s="19">
        <v>585637</v>
      </c>
      <c r="L94" s="26">
        <v>576826</v>
      </c>
      <c r="M94" s="26">
        <v>536472</v>
      </c>
      <c r="N94" s="56">
        <v>521780</v>
      </c>
    </row>
    <row r="95" spans="1:14" ht="15.75" customHeight="1">
      <c r="A95" s="4" t="s">
        <v>7</v>
      </c>
      <c r="B95" s="26">
        <v>48211</v>
      </c>
      <c r="C95" s="19">
        <v>46838</v>
      </c>
      <c r="D95" s="26">
        <v>47384</v>
      </c>
      <c r="E95" s="26">
        <v>47111</v>
      </c>
      <c r="F95" s="26">
        <v>44942</v>
      </c>
      <c r="I95" s="4" t="s">
        <v>25</v>
      </c>
      <c r="J95" s="26">
        <v>416869</v>
      </c>
      <c r="K95" s="19">
        <v>333978</v>
      </c>
      <c r="L95" s="26">
        <v>198234</v>
      </c>
      <c r="M95" s="26">
        <v>342668</v>
      </c>
      <c r="N95" s="56">
        <v>311175</v>
      </c>
    </row>
    <row r="96" spans="1:14" ht="15.75" customHeight="1">
      <c r="A96" s="4" t="s">
        <v>8</v>
      </c>
      <c r="B96" s="20">
        <v>0</v>
      </c>
      <c r="C96" s="70">
        <v>0</v>
      </c>
      <c r="D96" s="20">
        <v>0</v>
      </c>
      <c r="E96" s="20">
        <v>0</v>
      </c>
      <c r="F96" s="20">
        <v>0</v>
      </c>
      <c r="I96" s="4" t="s">
        <v>26</v>
      </c>
      <c r="J96" s="26">
        <v>4299071</v>
      </c>
      <c r="K96" s="19">
        <v>4060795</v>
      </c>
      <c r="L96" s="26">
        <v>3582837</v>
      </c>
      <c r="M96" s="26">
        <v>4975363</v>
      </c>
      <c r="N96" s="56">
        <v>5505981</v>
      </c>
    </row>
    <row r="97" spans="1:14" ht="15.75" customHeight="1">
      <c r="A97" s="4" t="s">
        <v>32</v>
      </c>
      <c r="B97" s="26">
        <v>149973</v>
      </c>
      <c r="C97" s="19">
        <v>124577</v>
      </c>
      <c r="D97" s="26">
        <v>159328</v>
      </c>
      <c r="E97" s="26">
        <v>144291</v>
      </c>
      <c r="F97" s="26">
        <v>58280</v>
      </c>
      <c r="I97" s="4" t="s">
        <v>27</v>
      </c>
      <c r="J97" s="26">
        <v>1241302</v>
      </c>
      <c r="K97" s="19">
        <v>1752233</v>
      </c>
      <c r="L97" s="26">
        <v>1823720</v>
      </c>
      <c r="M97" s="26">
        <v>2040791</v>
      </c>
      <c r="N97" s="56">
        <v>1765947</v>
      </c>
    </row>
    <row r="98" spans="1:14" ht="15.75" customHeight="1">
      <c r="A98" s="4" t="s">
        <v>9</v>
      </c>
      <c r="B98" s="26">
        <v>192961</v>
      </c>
      <c r="C98" s="19">
        <v>179735</v>
      </c>
      <c r="D98" s="26">
        <v>68263</v>
      </c>
      <c r="E98" s="26">
        <v>68237</v>
      </c>
      <c r="F98" s="26">
        <v>68656</v>
      </c>
      <c r="I98" s="4" t="s">
        <v>28</v>
      </c>
      <c r="J98" s="26">
        <v>3362096</v>
      </c>
      <c r="K98" s="19">
        <v>3688825</v>
      </c>
      <c r="L98" s="26">
        <v>3995135</v>
      </c>
      <c r="M98" s="26">
        <v>5937143</v>
      </c>
      <c r="N98" s="56">
        <v>3792076</v>
      </c>
    </row>
    <row r="99" spans="1:14" ht="15.75" customHeight="1">
      <c r="A99" s="36" t="s">
        <v>102</v>
      </c>
      <c r="B99" s="26">
        <v>3001258</v>
      </c>
      <c r="C99" s="19">
        <v>3410187</v>
      </c>
      <c r="D99" s="26">
        <v>3389258</v>
      </c>
      <c r="E99" s="26">
        <v>3226327</v>
      </c>
      <c r="F99" s="26">
        <v>3157679</v>
      </c>
      <c r="I99" s="4" t="s">
        <v>29</v>
      </c>
      <c r="J99" s="26">
        <v>0</v>
      </c>
      <c r="K99" s="19">
        <v>129163</v>
      </c>
      <c r="L99" s="26">
        <v>39954</v>
      </c>
      <c r="M99" s="26">
        <v>13748</v>
      </c>
      <c r="N99" s="56">
        <v>26541</v>
      </c>
    </row>
    <row r="100" spans="1:14" ht="15.75" customHeight="1">
      <c r="A100" s="4" t="s">
        <v>10</v>
      </c>
      <c r="B100" s="26">
        <v>19129</v>
      </c>
      <c r="C100" s="19">
        <v>19492</v>
      </c>
      <c r="D100" s="26">
        <v>20301</v>
      </c>
      <c r="E100" s="26">
        <v>19858</v>
      </c>
      <c r="F100" s="26">
        <v>17240</v>
      </c>
      <c r="I100" s="4" t="s">
        <v>30</v>
      </c>
      <c r="J100" s="26">
        <v>4354904</v>
      </c>
      <c r="K100" s="19">
        <v>4200131</v>
      </c>
      <c r="L100" s="26">
        <v>4180968</v>
      </c>
      <c r="M100" s="26">
        <v>4892219</v>
      </c>
      <c r="N100" s="56">
        <v>3954751</v>
      </c>
    </row>
    <row r="101" spans="1:9" ht="15.75" customHeight="1">
      <c r="A101" s="4" t="s">
        <v>33</v>
      </c>
      <c r="B101" s="26">
        <v>373701</v>
      </c>
      <c r="C101" s="19">
        <v>401557</v>
      </c>
      <c r="D101" s="26">
        <v>417047</v>
      </c>
      <c r="E101" s="26">
        <v>424863</v>
      </c>
      <c r="F101" s="26">
        <v>429235</v>
      </c>
      <c r="I101" s="1" t="s">
        <v>264</v>
      </c>
    </row>
    <row r="102" spans="1:6" ht="15.75" customHeight="1">
      <c r="A102" s="4" t="s">
        <v>34</v>
      </c>
      <c r="B102" s="26">
        <v>303551</v>
      </c>
      <c r="C102" s="19">
        <v>320367</v>
      </c>
      <c r="D102" s="26">
        <v>320771</v>
      </c>
      <c r="E102" s="26">
        <v>323925</v>
      </c>
      <c r="F102" s="26">
        <v>335945</v>
      </c>
    </row>
    <row r="103" spans="1:6" ht="15.75" customHeight="1">
      <c r="A103" s="4" t="s">
        <v>11</v>
      </c>
      <c r="B103" s="26">
        <v>3634071</v>
      </c>
      <c r="C103" s="19">
        <v>3388465</v>
      </c>
      <c r="D103" s="26">
        <v>3107532</v>
      </c>
      <c r="E103" s="26">
        <v>4983845</v>
      </c>
      <c r="F103" s="26">
        <v>4643841</v>
      </c>
    </row>
    <row r="104" spans="1:6" ht="15.75" customHeight="1">
      <c r="A104" s="4" t="s">
        <v>12</v>
      </c>
      <c r="B104" s="26">
        <v>1780380</v>
      </c>
      <c r="C104" s="19">
        <v>1713059</v>
      </c>
      <c r="D104" s="26">
        <v>1747625</v>
      </c>
      <c r="E104" s="26">
        <v>2285168</v>
      </c>
      <c r="F104" s="26">
        <v>1809478</v>
      </c>
    </row>
    <row r="105" spans="1:6" ht="15.75" customHeight="1">
      <c r="A105" s="4" t="s">
        <v>35</v>
      </c>
      <c r="B105" s="26">
        <v>75129</v>
      </c>
      <c r="C105" s="19">
        <v>56759</v>
      </c>
      <c r="D105" s="26">
        <v>57992</v>
      </c>
      <c r="E105" s="26">
        <v>75878</v>
      </c>
      <c r="F105" s="26">
        <v>69526</v>
      </c>
    </row>
    <row r="106" spans="1:6" ht="15.75" customHeight="1">
      <c r="A106" s="4" t="s">
        <v>18</v>
      </c>
      <c r="B106" s="26">
        <v>3266</v>
      </c>
      <c r="C106" s="19">
        <v>2657</v>
      </c>
      <c r="D106" s="26">
        <v>10576</v>
      </c>
      <c r="E106" s="26">
        <v>24258</v>
      </c>
      <c r="F106" s="26">
        <v>27441</v>
      </c>
    </row>
    <row r="107" spans="1:6" ht="15.75" customHeight="1">
      <c r="A107" s="4" t="s">
        <v>13</v>
      </c>
      <c r="B107" s="26">
        <v>224545</v>
      </c>
      <c r="C107" s="19">
        <v>337444</v>
      </c>
      <c r="D107" s="26">
        <v>393356</v>
      </c>
      <c r="E107" s="26">
        <v>232336</v>
      </c>
      <c r="F107" s="26">
        <v>724437</v>
      </c>
    </row>
    <row r="108" spans="1:6" ht="15.75" customHeight="1">
      <c r="A108" s="4" t="s">
        <v>14</v>
      </c>
      <c r="B108" s="26">
        <v>929860</v>
      </c>
      <c r="C108" s="19">
        <v>997910</v>
      </c>
      <c r="D108" s="26">
        <v>973374</v>
      </c>
      <c r="E108" s="26">
        <v>1216236</v>
      </c>
      <c r="F108" s="26">
        <v>1352251</v>
      </c>
    </row>
    <row r="109" spans="1:6" ht="15.75" customHeight="1">
      <c r="A109" s="4" t="s">
        <v>15</v>
      </c>
      <c r="B109" s="26">
        <v>787422</v>
      </c>
      <c r="C109" s="19">
        <v>787479</v>
      </c>
      <c r="D109" s="26">
        <v>797256</v>
      </c>
      <c r="E109" s="26">
        <v>3290990</v>
      </c>
      <c r="F109" s="26">
        <v>945889</v>
      </c>
    </row>
    <row r="110" spans="1:6" ht="15.75" customHeight="1">
      <c r="A110" s="4" t="s">
        <v>16</v>
      </c>
      <c r="B110" s="26">
        <v>3999100</v>
      </c>
      <c r="C110" s="19">
        <v>3044200</v>
      </c>
      <c r="D110" s="26">
        <v>3788400</v>
      </c>
      <c r="E110" s="26">
        <v>4672900</v>
      </c>
      <c r="F110" s="26">
        <v>3641400</v>
      </c>
    </row>
    <row r="111" ht="15.75" customHeight="1">
      <c r="A111" s="1" t="s">
        <v>264</v>
      </c>
    </row>
    <row r="112" spans="1:3" ht="21">
      <c r="A112" s="170"/>
      <c r="C112" s="10"/>
    </row>
    <row r="113" spans="1:3" ht="21">
      <c r="A113" s="170"/>
      <c r="C113" s="10"/>
    </row>
    <row r="114" spans="1:3" ht="21">
      <c r="A114" s="170"/>
      <c r="C114" s="10"/>
    </row>
    <row r="115" spans="1:3" ht="21">
      <c r="A115" s="170"/>
      <c r="C115" s="10"/>
    </row>
    <row r="116" spans="1:3" ht="21">
      <c r="A116" s="170"/>
      <c r="C116" s="10"/>
    </row>
    <row r="117" spans="1:3" ht="21">
      <c r="A117" s="170"/>
      <c r="C117" s="10"/>
    </row>
    <row r="118" spans="1:3" ht="21">
      <c r="A118" s="170"/>
      <c r="C118" s="10"/>
    </row>
    <row r="119" spans="1:3" ht="21">
      <c r="A119" s="170"/>
      <c r="C119" s="10"/>
    </row>
    <row r="120" spans="1:3" ht="21">
      <c r="A120" s="170"/>
      <c r="C120" s="10"/>
    </row>
    <row r="121" spans="1:3" ht="21">
      <c r="A121" s="170"/>
      <c r="C121" s="10"/>
    </row>
    <row r="122" spans="1:3" ht="21">
      <c r="A122" s="170"/>
      <c r="C122" s="10"/>
    </row>
    <row r="123" spans="1:3" ht="21">
      <c r="A123" s="170"/>
      <c r="C123" s="10"/>
    </row>
    <row r="124" spans="1:3" ht="21">
      <c r="A124" s="170"/>
      <c r="C124" s="10"/>
    </row>
    <row r="125" spans="1:3" ht="15.75" customHeight="1">
      <c r="A125" s="62" t="s">
        <v>131</v>
      </c>
      <c r="B125" s="8"/>
      <c r="C125" s="10"/>
    </row>
    <row r="126" spans="1:3" ht="12.75" customHeight="1">
      <c r="A126" s="62"/>
      <c r="B126" s="8"/>
      <c r="C126" s="10"/>
    </row>
    <row r="127" spans="1:14" ht="15.75" customHeight="1">
      <c r="A127" s="73"/>
      <c r="B127" s="10" t="s">
        <v>17</v>
      </c>
      <c r="C127" s="10"/>
      <c r="F127" s="74" t="s">
        <v>31</v>
      </c>
      <c r="J127" s="10" t="s">
        <v>19</v>
      </c>
      <c r="M127" s="74"/>
      <c r="N127" s="74" t="s">
        <v>31</v>
      </c>
    </row>
    <row r="128" spans="1:14" ht="15.75" customHeight="1">
      <c r="A128" s="11" t="s">
        <v>0</v>
      </c>
      <c r="B128" s="9" t="s">
        <v>1</v>
      </c>
      <c r="C128" s="9" t="s">
        <v>99</v>
      </c>
      <c r="D128" s="9" t="s">
        <v>100</v>
      </c>
      <c r="E128" s="9" t="s">
        <v>105</v>
      </c>
      <c r="F128" s="9" t="s">
        <v>108</v>
      </c>
      <c r="I128" s="4" t="s">
        <v>0</v>
      </c>
      <c r="J128" s="9" t="s">
        <v>1</v>
      </c>
      <c r="K128" s="9" t="s">
        <v>99</v>
      </c>
      <c r="L128" s="9" t="s">
        <v>100</v>
      </c>
      <c r="M128" s="9" t="s">
        <v>105</v>
      </c>
      <c r="N128" s="9" t="s">
        <v>108</v>
      </c>
    </row>
    <row r="129" spans="1:14" ht="15.75" customHeight="1">
      <c r="A129" s="4" t="s">
        <v>2</v>
      </c>
      <c r="B129" s="19">
        <f>SUM(B130:B151)</f>
        <v>29307576</v>
      </c>
      <c r="C129" s="5">
        <f>SUM(C130:C151)</f>
        <v>25949746</v>
      </c>
      <c r="D129" s="26">
        <f>SUM(D130:D151)</f>
        <v>28363105</v>
      </c>
      <c r="E129" s="41">
        <f>SUM(E130:E151)</f>
        <v>30314890</v>
      </c>
      <c r="F129" s="26">
        <f>SUM(F130:F151)</f>
        <v>33029370</v>
      </c>
      <c r="I129" s="4" t="s">
        <v>2</v>
      </c>
      <c r="J129" s="19">
        <v>28454269</v>
      </c>
      <c r="K129" s="5">
        <f>SUM(K130:K141)</f>
        <v>25019602</v>
      </c>
      <c r="L129" s="5">
        <f>SUM(L130:L141)</f>
        <v>27873450</v>
      </c>
      <c r="M129" s="5">
        <f>SUM(M130:M141)</f>
        <v>29040873</v>
      </c>
      <c r="N129" s="5">
        <f>SUM(N130:N141)</f>
        <v>32099510</v>
      </c>
    </row>
    <row r="130" spans="1:14" ht="15.75" customHeight="1">
      <c r="A130" s="4" t="s">
        <v>3</v>
      </c>
      <c r="B130" s="19">
        <v>13897796</v>
      </c>
      <c r="C130" s="5">
        <v>13788332</v>
      </c>
      <c r="D130" s="26">
        <v>15039195</v>
      </c>
      <c r="E130" s="41">
        <v>15228560</v>
      </c>
      <c r="F130" s="26">
        <v>14572895</v>
      </c>
      <c r="I130" s="4" t="s">
        <v>20</v>
      </c>
      <c r="J130" s="19">
        <v>219692</v>
      </c>
      <c r="K130" s="5">
        <v>241923</v>
      </c>
      <c r="L130" s="5">
        <v>245564</v>
      </c>
      <c r="M130" s="5">
        <v>248677</v>
      </c>
      <c r="N130" s="5">
        <v>221057</v>
      </c>
    </row>
    <row r="131" spans="1:14" ht="15.75" customHeight="1">
      <c r="A131" s="4" t="s">
        <v>4</v>
      </c>
      <c r="B131" s="19">
        <v>938501</v>
      </c>
      <c r="C131" s="5">
        <v>1166631</v>
      </c>
      <c r="D131" s="26">
        <v>495674</v>
      </c>
      <c r="E131" s="41">
        <v>483184</v>
      </c>
      <c r="F131" s="26">
        <v>456284</v>
      </c>
      <c r="I131" s="4" t="s">
        <v>21</v>
      </c>
      <c r="J131" s="19">
        <v>5131990</v>
      </c>
      <c r="K131" s="5">
        <v>2978646</v>
      </c>
      <c r="L131" s="5">
        <v>3232769</v>
      </c>
      <c r="M131" s="5">
        <v>3046042</v>
      </c>
      <c r="N131" s="5">
        <v>6687998</v>
      </c>
    </row>
    <row r="132" spans="1:14" ht="15.75" customHeight="1">
      <c r="A132" s="4" t="s">
        <v>5</v>
      </c>
      <c r="B132" s="19">
        <v>52757</v>
      </c>
      <c r="C132" s="5">
        <v>36870</v>
      </c>
      <c r="D132" s="26">
        <v>51722</v>
      </c>
      <c r="E132" s="41">
        <v>51838</v>
      </c>
      <c r="F132" s="26">
        <v>45067</v>
      </c>
      <c r="I132" s="4" t="s">
        <v>22</v>
      </c>
      <c r="J132" s="19">
        <v>4401144</v>
      </c>
      <c r="K132" s="5">
        <v>4304989</v>
      </c>
      <c r="L132" s="5">
        <v>4782381</v>
      </c>
      <c r="M132" s="5">
        <v>4909760</v>
      </c>
      <c r="N132" s="5">
        <v>5134542</v>
      </c>
    </row>
    <row r="133" spans="1:14" ht="15.75" customHeight="1">
      <c r="A133" s="4" t="s">
        <v>98</v>
      </c>
      <c r="B133" s="20">
        <v>21687</v>
      </c>
      <c r="C133" s="7">
        <v>31830</v>
      </c>
      <c r="D133" s="20">
        <v>38507</v>
      </c>
      <c r="E133" s="42">
        <v>18444</v>
      </c>
      <c r="F133" s="20">
        <v>14994</v>
      </c>
      <c r="I133" s="4" t="s">
        <v>23</v>
      </c>
      <c r="J133" s="19">
        <v>3648435</v>
      </c>
      <c r="K133" s="5">
        <v>3396873</v>
      </c>
      <c r="L133" s="5">
        <v>3829857</v>
      </c>
      <c r="M133" s="5">
        <v>3743430</v>
      </c>
      <c r="N133" s="5">
        <v>3982789</v>
      </c>
    </row>
    <row r="134" spans="1:14" ht="15.75" customHeight="1">
      <c r="A134" s="4" t="s">
        <v>97</v>
      </c>
      <c r="B134" s="20">
        <v>40262</v>
      </c>
      <c r="C134" s="7">
        <v>33784</v>
      </c>
      <c r="D134" s="20">
        <v>30373</v>
      </c>
      <c r="E134" s="42">
        <v>7991</v>
      </c>
      <c r="F134" s="20">
        <v>8331</v>
      </c>
      <c r="I134" s="4" t="s">
        <v>24</v>
      </c>
      <c r="J134" s="19">
        <v>72268</v>
      </c>
      <c r="K134" s="5">
        <v>58878</v>
      </c>
      <c r="L134" s="5">
        <v>68640</v>
      </c>
      <c r="M134" s="5">
        <v>72812</v>
      </c>
      <c r="N134" s="5">
        <v>73355</v>
      </c>
    </row>
    <row r="135" spans="1:14" ht="15.75" customHeight="1">
      <c r="A135" s="4" t="s">
        <v>6</v>
      </c>
      <c r="B135" s="19">
        <v>800483</v>
      </c>
      <c r="C135" s="5">
        <v>852321</v>
      </c>
      <c r="D135" s="26">
        <v>855588</v>
      </c>
      <c r="E135" s="41">
        <v>814461</v>
      </c>
      <c r="F135" s="26">
        <v>857462</v>
      </c>
      <c r="I135" s="4" t="s">
        <v>36</v>
      </c>
      <c r="J135" s="19">
        <v>989710</v>
      </c>
      <c r="K135" s="5">
        <v>753769</v>
      </c>
      <c r="L135" s="5">
        <v>1314536</v>
      </c>
      <c r="M135" s="5">
        <v>604762</v>
      </c>
      <c r="N135" s="5">
        <v>643365</v>
      </c>
    </row>
    <row r="136" spans="1:14" ht="15.75" customHeight="1">
      <c r="A136" s="4" t="s">
        <v>7</v>
      </c>
      <c r="B136" s="19">
        <v>53730</v>
      </c>
      <c r="C136" s="5">
        <v>52672</v>
      </c>
      <c r="D136" s="26">
        <v>52721</v>
      </c>
      <c r="E136" s="41">
        <v>52517</v>
      </c>
      <c r="F136" s="26">
        <v>49834</v>
      </c>
      <c r="I136" s="4" t="s">
        <v>25</v>
      </c>
      <c r="J136" s="19">
        <v>413141</v>
      </c>
      <c r="K136" s="5">
        <v>232436</v>
      </c>
      <c r="L136" s="5">
        <v>197249</v>
      </c>
      <c r="M136" s="5">
        <v>569802</v>
      </c>
      <c r="N136" s="5">
        <v>519464</v>
      </c>
    </row>
    <row r="137" spans="1:14" ht="15.75" customHeight="1">
      <c r="A137" s="4" t="s">
        <v>8</v>
      </c>
      <c r="B137" s="19">
        <v>0</v>
      </c>
      <c r="C137" s="5">
        <v>0</v>
      </c>
      <c r="D137" s="37"/>
      <c r="E137" s="42"/>
      <c r="F137" s="20">
        <v>0</v>
      </c>
      <c r="I137" s="4" t="s">
        <v>26</v>
      </c>
      <c r="J137" s="19">
        <v>5576951</v>
      </c>
      <c r="K137" s="5">
        <v>4928003</v>
      </c>
      <c r="L137" s="5">
        <v>5678137</v>
      </c>
      <c r="M137" s="5">
        <v>6436497</v>
      </c>
      <c r="N137" s="5">
        <v>5178134</v>
      </c>
    </row>
    <row r="138" spans="1:14" ht="15.75" customHeight="1">
      <c r="A138" s="4" t="s">
        <v>32</v>
      </c>
      <c r="B138" s="19">
        <v>339233</v>
      </c>
      <c r="C138" s="5">
        <v>344634</v>
      </c>
      <c r="D138" s="26">
        <v>331100</v>
      </c>
      <c r="E138" s="41">
        <v>288550</v>
      </c>
      <c r="F138" s="26">
        <v>173494</v>
      </c>
      <c r="I138" s="4" t="s">
        <v>27</v>
      </c>
      <c r="J138" s="19">
        <v>1297162</v>
      </c>
      <c r="K138" s="5">
        <v>1376597</v>
      </c>
      <c r="L138" s="5">
        <v>1432814</v>
      </c>
      <c r="M138" s="5">
        <v>1296129</v>
      </c>
      <c r="N138" s="5">
        <v>1246674</v>
      </c>
    </row>
    <row r="139" spans="1:14" ht="15.75" customHeight="1">
      <c r="A139" s="4" t="s">
        <v>9</v>
      </c>
      <c r="B139" s="19">
        <v>468434</v>
      </c>
      <c r="C139" s="5">
        <v>401939</v>
      </c>
      <c r="D139" s="26">
        <v>106346</v>
      </c>
      <c r="E139" s="41">
        <v>193792</v>
      </c>
      <c r="F139" s="26">
        <v>216888</v>
      </c>
      <c r="I139" s="4" t="s">
        <v>28</v>
      </c>
      <c r="J139" s="19">
        <v>3367061</v>
      </c>
      <c r="K139" s="5">
        <v>3619828</v>
      </c>
      <c r="L139" s="5">
        <v>3968528</v>
      </c>
      <c r="M139" s="5">
        <v>4029349</v>
      </c>
      <c r="N139" s="5">
        <v>4335782</v>
      </c>
    </row>
    <row r="140" spans="1:14" ht="15.75" customHeight="1">
      <c r="A140" s="36" t="s">
        <v>102</v>
      </c>
      <c r="B140" s="19">
        <v>1779308</v>
      </c>
      <c r="C140" s="5">
        <v>1383148</v>
      </c>
      <c r="D140" s="26">
        <v>1270229</v>
      </c>
      <c r="E140" s="41">
        <v>1617111</v>
      </c>
      <c r="F140" s="26">
        <v>2401483</v>
      </c>
      <c r="I140" s="4" t="s">
        <v>29</v>
      </c>
      <c r="J140" s="19">
        <v>1842</v>
      </c>
      <c r="K140" s="5">
        <v>460</v>
      </c>
      <c r="L140" s="5">
        <v>0</v>
      </c>
      <c r="M140" s="5">
        <v>0</v>
      </c>
      <c r="N140" s="5">
        <v>0</v>
      </c>
    </row>
    <row r="141" spans="1:14" ht="15.75" customHeight="1">
      <c r="A141" s="4" t="s">
        <v>10</v>
      </c>
      <c r="B141" s="19">
        <v>18491</v>
      </c>
      <c r="C141" s="5">
        <v>19812</v>
      </c>
      <c r="D141" s="26">
        <v>20321</v>
      </c>
      <c r="E141" s="41">
        <v>19499</v>
      </c>
      <c r="F141" s="26">
        <v>20053</v>
      </c>
      <c r="I141" s="4" t="s">
        <v>30</v>
      </c>
      <c r="J141" s="19">
        <v>3334873</v>
      </c>
      <c r="K141" s="5">
        <v>3127200</v>
      </c>
      <c r="L141" s="5">
        <v>3122975</v>
      </c>
      <c r="M141" s="5">
        <v>4083613</v>
      </c>
      <c r="N141" s="5">
        <v>4076350</v>
      </c>
    </row>
    <row r="142" spans="1:9" ht="15.75" customHeight="1">
      <c r="A142" s="4" t="s">
        <v>33</v>
      </c>
      <c r="B142" s="19">
        <v>319357</v>
      </c>
      <c r="C142" s="5">
        <v>331321</v>
      </c>
      <c r="D142" s="26">
        <v>351978</v>
      </c>
      <c r="E142" s="41">
        <v>367780</v>
      </c>
      <c r="F142" s="26">
        <v>383276</v>
      </c>
      <c r="I142" s="1" t="s">
        <v>264</v>
      </c>
    </row>
    <row r="143" spans="1:6" ht="15.75" customHeight="1">
      <c r="A143" s="4" t="s">
        <v>34</v>
      </c>
      <c r="B143" s="19">
        <v>428237</v>
      </c>
      <c r="C143" s="5">
        <v>423015</v>
      </c>
      <c r="D143" s="26">
        <v>409157</v>
      </c>
      <c r="E143" s="41">
        <v>321645</v>
      </c>
      <c r="F143" s="26">
        <v>295840</v>
      </c>
    </row>
    <row r="144" spans="1:6" ht="15.75" customHeight="1">
      <c r="A144" s="4" t="s">
        <v>11</v>
      </c>
      <c r="B144" s="19">
        <v>1827871</v>
      </c>
      <c r="C144" s="5">
        <v>1848874</v>
      </c>
      <c r="D144" s="26">
        <v>2700691</v>
      </c>
      <c r="E144" s="41">
        <v>3535835</v>
      </c>
      <c r="F144" s="26">
        <v>5099313</v>
      </c>
    </row>
    <row r="145" spans="1:6" ht="15.75" customHeight="1">
      <c r="A145" s="4" t="s">
        <v>12</v>
      </c>
      <c r="B145" s="19">
        <v>2199771</v>
      </c>
      <c r="C145" s="5">
        <v>1293709</v>
      </c>
      <c r="D145" s="26">
        <v>1965458</v>
      </c>
      <c r="E145" s="41">
        <v>1588317</v>
      </c>
      <c r="F145" s="26">
        <v>1546431</v>
      </c>
    </row>
    <row r="146" spans="1:6" ht="15.75" customHeight="1">
      <c r="A146" s="4" t="s">
        <v>35</v>
      </c>
      <c r="B146" s="19">
        <v>65501</v>
      </c>
      <c r="C146" s="5">
        <v>144655</v>
      </c>
      <c r="D146" s="26">
        <v>125022</v>
      </c>
      <c r="E146" s="41">
        <v>103275</v>
      </c>
      <c r="F146" s="26">
        <v>144423</v>
      </c>
    </row>
    <row r="147" spans="1:6" ht="15.75" customHeight="1">
      <c r="A147" s="4" t="s">
        <v>18</v>
      </c>
      <c r="B147" s="19">
        <v>1160</v>
      </c>
      <c r="C147" s="5">
        <v>2098</v>
      </c>
      <c r="D147" s="26">
        <v>302114</v>
      </c>
      <c r="E147" s="41">
        <v>5317</v>
      </c>
      <c r="F147" s="26">
        <v>3778</v>
      </c>
    </row>
    <row r="148" spans="1:6" ht="15.75" customHeight="1">
      <c r="A148" s="4" t="s">
        <v>13</v>
      </c>
      <c r="B148" s="19">
        <v>60057</v>
      </c>
      <c r="C148" s="5">
        <v>63968</v>
      </c>
      <c r="D148" s="26">
        <v>41590</v>
      </c>
      <c r="E148" s="41">
        <v>740705</v>
      </c>
      <c r="F148" s="26">
        <v>520338</v>
      </c>
    </row>
    <row r="149" spans="1:6" ht="15.75" customHeight="1">
      <c r="A149" s="4" t="s">
        <v>14</v>
      </c>
      <c r="B149" s="21" t="s">
        <v>96</v>
      </c>
      <c r="C149" s="5">
        <v>853307</v>
      </c>
      <c r="D149" s="26">
        <v>930144</v>
      </c>
      <c r="E149" s="41">
        <v>489655</v>
      </c>
      <c r="F149" s="26">
        <v>1274017</v>
      </c>
    </row>
    <row r="150" spans="1:6" ht="15.75" customHeight="1">
      <c r="A150" s="4" t="s">
        <v>15</v>
      </c>
      <c r="B150" s="19">
        <v>1749840</v>
      </c>
      <c r="C150" s="5">
        <v>678926</v>
      </c>
      <c r="D150" s="26">
        <v>606575</v>
      </c>
      <c r="E150" s="41">
        <v>578914</v>
      </c>
      <c r="F150" s="26">
        <v>971169</v>
      </c>
    </row>
    <row r="151" spans="1:6" ht="15.75" customHeight="1">
      <c r="A151" s="4" t="s">
        <v>16</v>
      </c>
      <c r="B151" s="19">
        <v>4245100</v>
      </c>
      <c r="C151" s="5">
        <v>2197900</v>
      </c>
      <c r="D151" s="26">
        <v>2638600</v>
      </c>
      <c r="E151" s="41">
        <v>3807500</v>
      </c>
      <c r="F151" s="26">
        <v>3974000</v>
      </c>
    </row>
    <row r="152" ht="15.75" customHeight="1">
      <c r="A152" s="1" t="s">
        <v>264</v>
      </c>
    </row>
    <row r="153" ht="15.75" customHeight="1">
      <c r="A153" s="1"/>
    </row>
    <row r="154" ht="15.75" customHeight="1">
      <c r="A154" s="1"/>
    </row>
    <row r="155" ht="15.75" customHeight="1">
      <c r="A155" s="1"/>
    </row>
    <row r="156" ht="15.75" customHeight="1">
      <c r="A156" s="1"/>
    </row>
    <row r="157" ht="15.75" customHeight="1">
      <c r="A157" s="1"/>
    </row>
    <row r="158" ht="15.75" customHeight="1">
      <c r="A158" s="1"/>
    </row>
    <row r="159" ht="15.75" customHeight="1">
      <c r="A159" s="1"/>
    </row>
    <row r="160" ht="15.75" customHeight="1">
      <c r="A160" s="1"/>
    </row>
    <row r="161" ht="15.75" customHeight="1">
      <c r="A161" s="1"/>
    </row>
    <row r="162" ht="15.75" customHeight="1">
      <c r="A162" s="1"/>
    </row>
    <row r="163" ht="15.75" customHeight="1">
      <c r="A163" s="1"/>
    </row>
    <row r="164" ht="15.75" customHeight="1">
      <c r="A164" s="1"/>
    </row>
    <row r="165" ht="15.75" customHeight="1">
      <c r="A165" s="1"/>
    </row>
    <row r="166" ht="15.75" customHeight="1">
      <c r="A166" s="1"/>
    </row>
    <row r="167" ht="15.75" customHeight="1">
      <c r="A167" s="1"/>
    </row>
    <row r="168" ht="15.75" customHeight="1">
      <c r="A168" s="1"/>
    </row>
    <row r="169" ht="15.75" customHeight="1">
      <c r="A169" s="1"/>
    </row>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sheetData>
  <sheetProtection/>
  <mergeCells count="1">
    <mergeCell ref="C1:N2"/>
  </mergeCells>
  <printOptions/>
  <pageMargins left="0.7480314960629921" right="0.1968503937007874" top="0.5118110236220472" bottom="0.3937007874015748" header="0.5118110236220472" footer="0.5118110236220472"/>
  <pageSetup horizontalDpi="600" verticalDpi="600" orientation="landscape" paperSize="9" scale="81" r:id="rId3"/>
  <headerFooter scaleWithDoc="0" alignWithMargins="0">
    <oddFooter>&amp;C&amp;A</oddFooter>
  </headerFooter>
  <colBreaks count="1" manualBreakCount="1">
    <brk id="14" max="65535" man="1"/>
  </colBreaks>
  <legacyDrawing r:id="rId2"/>
</worksheet>
</file>

<file path=xl/worksheets/sheet10.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A1" sqref="A1"/>
    </sheetView>
  </sheetViews>
  <sheetFormatPr defaultColWidth="9.00390625" defaultRowHeight="13.5"/>
  <cols>
    <col min="1" max="1" width="4.75390625" style="6" customWidth="1"/>
    <col min="2" max="2" width="31.125" style="6" customWidth="1"/>
    <col min="3" max="11" width="10.125" style="6" customWidth="1"/>
    <col min="12" max="12" width="12.75390625" style="6" customWidth="1"/>
    <col min="13" max="13" width="10.125" style="6" customWidth="1"/>
    <col min="14" max="14" width="9.00390625" style="6" customWidth="1"/>
    <col min="15" max="15" width="31.125" style="6" customWidth="1"/>
    <col min="16" max="21" width="10.125" style="6" customWidth="1"/>
    <col min="22" max="16384" width="9.00390625" style="6" customWidth="1"/>
  </cols>
  <sheetData>
    <row r="1" s="8" customFormat="1" ht="17.25">
      <c r="A1" s="14" t="s">
        <v>261</v>
      </c>
    </row>
    <row r="2" spans="1:11" s="8" customFormat="1" ht="17.25">
      <c r="A2" s="6"/>
      <c r="B2" s="6"/>
      <c r="C2" s="6"/>
      <c r="D2" s="6"/>
      <c r="E2" s="6"/>
      <c r="G2" s="6"/>
      <c r="H2" s="6"/>
      <c r="K2" s="74" t="s">
        <v>245</v>
      </c>
    </row>
    <row r="3" spans="1:11" s="8" customFormat="1" ht="17.25">
      <c r="A3" s="6"/>
      <c r="B3" s="6"/>
      <c r="C3" s="6" t="s">
        <v>246</v>
      </c>
      <c r="D3" s="6"/>
      <c r="F3" s="6"/>
      <c r="G3" s="6"/>
      <c r="H3" s="6"/>
      <c r="K3" s="74" t="s">
        <v>247</v>
      </c>
    </row>
    <row r="4" spans="1:11" s="8" customFormat="1" ht="17.25">
      <c r="A4" s="176" t="s">
        <v>248</v>
      </c>
      <c r="B4" s="176"/>
      <c r="C4" s="162" t="s">
        <v>291</v>
      </c>
      <c r="D4" s="162" t="s">
        <v>292</v>
      </c>
      <c r="E4" s="162" t="s">
        <v>293</v>
      </c>
      <c r="F4" s="162" t="s">
        <v>294</v>
      </c>
      <c r="G4" s="162" t="s">
        <v>295</v>
      </c>
      <c r="H4" s="162" t="s">
        <v>296</v>
      </c>
      <c r="I4" s="162" t="s">
        <v>297</v>
      </c>
      <c r="J4" s="162" t="s">
        <v>298</v>
      </c>
      <c r="K4" s="162" t="s">
        <v>299</v>
      </c>
    </row>
    <row r="5" spans="1:11" s="8" customFormat="1" ht="17.25">
      <c r="A5" s="199" t="s">
        <v>249</v>
      </c>
      <c r="B5" s="4" t="s">
        <v>250</v>
      </c>
      <c r="C5" s="19">
        <v>43158</v>
      </c>
      <c r="D5" s="19">
        <v>43158</v>
      </c>
      <c r="E5" s="5">
        <v>43158</v>
      </c>
      <c r="F5" s="5">
        <v>44888</v>
      </c>
      <c r="G5" s="5">
        <v>44888</v>
      </c>
      <c r="H5" s="26">
        <v>44888</v>
      </c>
      <c r="I5" s="26">
        <v>44643</v>
      </c>
      <c r="J5" s="26">
        <v>44643</v>
      </c>
      <c r="K5" s="26">
        <v>44643</v>
      </c>
    </row>
    <row r="6" spans="1:11" s="8" customFormat="1" ht="17.25">
      <c r="A6" s="199"/>
      <c r="B6" s="4" t="s">
        <v>251</v>
      </c>
      <c r="C6" s="19">
        <v>1645019</v>
      </c>
      <c r="D6" s="19">
        <v>1690303</v>
      </c>
      <c r="E6" s="5">
        <v>1739385</v>
      </c>
      <c r="F6" s="5">
        <v>1851484</v>
      </c>
      <c r="G6" s="5">
        <v>1914565</v>
      </c>
      <c r="H6" s="26">
        <v>1955155</v>
      </c>
      <c r="I6" s="26">
        <v>2018202</v>
      </c>
      <c r="J6" s="26">
        <v>2045215</v>
      </c>
      <c r="K6" s="26">
        <v>2334992</v>
      </c>
    </row>
    <row r="7" spans="1:11" s="8" customFormat="1" ht="17.25">
      <c r="A7" s="199"/>
      <c r="B7" s="4" t="s">
        <v>252</v>
      </c>
      <c r="C7" s="19">
        <v>549249</v>
      </c>
      <c r="D7" s="19">
        <v>538872</v>
      </c>
      <c r="E7" s="5">
        <v>538996</v>
      </c>
      <c r="F7" s="5">
        <v>541347</v>
      </c>
      <c r="G7" s="5">
        <v>534857</v>
      </c>
      <c r="H7" s="26">
        <v>533705</v>
      </c>
      <c r="I7" s="26">
        <v>538814</v>
      </c>
      <c r="J7" s="26">
        <v>538832</v>
      </c>
      <c r="K7" s="26">
        <v>542268</v>
      </c>
    </row>
    <row r="8" spans="1:11" s="8" customFormat="1" ht="17.25">
      <c r="A8" s="199"/>
      <c r="B8" s="4" t="s">
        <v>235</v>
      </c>
      <c r="C8" s="19">
        <f>SUM(C5:C7)</f>
        <v>2237426</v>
      </c>
      <c r="D8" s="5">
        <f>SUM(D5:D7)</f>
        <v>2272333</v>
      </c>
      <c r="E8" s="5">
        <f>SUM(E5:E7)</f>
        <v>2321539</v>
      </c>
      <c r="F8" s="5">
        <f>SUM(F5:F7)</f>
        <v>2437719</v>
      </c>
      <c r="G8" s="5">
        <v>2494310</v>
      </c>
      <c r="H8" s="26">
        <v>2533748</v>
      </c>
      <c r="I8" s="26">
        <v>2601659</v>
      </c>
      <c r="J8" s="26">
        <f>SUM(J5:J7)</f>
        <v>2628690</v>
      </c>
      <c r="K8" s="26">
        <f>SUM(K5:K7)</f>
        <v>2921903</v>
      </c>
    </row>
    <row r="9" spans="1:11" s="8" customFormat="1" ht="17.25">
      <c r="A9" s="199" t="s">
        <v>253</v>
      </c>
      <c r="B9" s="4" t="s">
        <v>250</v>
      </c>
      <c r="C9" s="19">
        <v>15419</v>
      </c>
      <c r="D9" s="19">
        <v>15419</v>
      </c>
      <c r="E9" s="5">
        <v>15419</v>
      </c>
      <c r="F9" s="5">
        <v>16763</v>
      </c>
      <c r="G9" s="5">
        <v>16763</v>
      </c>
      <c r="H9" s="26">
        <v>16763</v>
      </c>
      <c r="I9" s="26">
        <v>16763</v>
      </c>
      <c r="J9" s="26">
        <v>16763</v>
      </c>
      <c r="K9" s="26">
        <v>16763</v>
      </c>
    </row>
    <row r="10" spans="1:11" s="8" customFormat="1" ht="17.25">
      <c r="A10" s="199"/>
      <c r="B10" s="4" t="s">
        <v>251</v>
      </c>
      <c r="C10" s="19">
        <v>189841</v>
      </c>
      <c r="D10" s="19">
        <v>189475</v>
      </c>
      <c r="E10" s="5">
        <v>189317</v>
      </c>
      <c r="F10" s="5">
        <v>190898</v>
      </c>
      <c r="G10" s="5">
        <v>197607</v>
      </c>
      <c r="H10" s="26">
        <v>197697</v>
      </c>
      <c r="I10" s="26">
        <v>199064</v>
      </c>
      <c r="J10" s="26">
        <v>199753</v>
      </c>
      <c r="K10" s="26">
        <v>203415</v>
      </c>
    </row>
    <row r="11" spans="1:11" s="8" customFormat="1" ht="17.25">
      <c r="A11" s="199"/>
      <c r="B11" s="4" t="s">
        <v>252</v>
      </c>
      <c r="C11" s="19">
        <v>580</v>
      </c>
      <c r="D11" s="19">
        <v>580</v>
      </c>
      <c r="E11" s="5">
        <v>580</v>
      </c>
      <c r="F11" s="5">
        <v>580</v>
      </c>
      <c r="G11" s="5">
        <v>580</v>
      </c>
      <c r="H11" s="26">
        <v>468</v>
      </c>
      <c r="I11" s="26">
        <v>714</v>
      </c>
      <c r="J11" s="26">
        <v>714</v>
      </c>
      <c r="K11" s="26">
        <v>1503</v>
      </c>
    </row>
    <row r="12" spans="1:11" s="8" customFormat="1" ht="17.25">
      <c r="A12" s="199"/>
      <c r="B12" s="4" t="s">
        <v>235</v>
      </c>
      <c r="C12" s="19">
        <f>SUM(C9:C11)</f>
        <v>205840</v>
      </c>
      <c r="D12" s="5">
        <f>SUM(D9:D11)</f>
        <v>205474</v>
      </c>
      <c r="E12" s="5">
        <f>SUM(E9:E11)</f>
        <v>205316</v>
      </c>
      <c r="F12" s="5">
        <f>SUM(F9:F11)</f>
        <v>208241</v>
      </c>
      <c r="G12" s="5">
        <v>214950</v>
      </c>
      <c r="H12" s="26">
        <v>214928</v>
      </c>
      <c r="I12" s="26">
        <v>216541</v>
      </c>
      <c r="J12" s="26">
        <f>SUM(J9:J11)</f>
        <v>217230</v>
      </c>
      <c r="K12" s="26">
        <f>SUM(K9:K11)</f>
        <v>221681</v>
      </c>
    </row>
    <row r="13" s="8" customFormat="1" ht="17.25"/>
    <row r="14" spans="1:2" s="8" customFormat="1" ht="17.25">
      <c r="A14" s="6"/>
      <c r="B14" s="6"/>
    </row>
    <row r="15" spans="1:11" s="8" customFormat="1" ht="17.25">
      <c r="A15" s="176" t="s">
        <v>248</v>
      </c>
      <c r="B15" s="176"/>
      <c r="C15" s="162" t="s">
        <v>300</v>
      </c>
      <c r="D15" s="162" t="s">
        <v>301</v>
      </c>
      <c r="E15" s="162" t="s">
        <v>302</v>
      </c>
      <c r="F15" s="162" t="s">
        <v>303</v>
      </c>
      <c r="G15" s="162" t="s">
        <v>304</v>
      </c>
      <c r="H15" s="78" t="s">
        <v>273</v>
      </c>
      <c r="I15" s="78" t="s">
        <v>316</v>
      </c>
      <c r="J15" s="78" t="s">
        <v>317</v>
      </c>
      <c r="K15" s="78" t="s">
        <v>322</v>
      </c>
    </row>
    <row r="16" spans="1:11" s="8" customFormat="1" ht="17.25">
      <c r="A16" s="199" t="s">
        <v>249</v>
      </c>
      <c r="B16" s="4" t="s">
        <v>250</v>
      </c>
      <c r="C16" s="26">
        <v>44643</v>
      </c>
      <c r="D16" s="26">
        <v>44643</v>
      </c>
      <c r="E16" s="5">
        <v>44643</v>
      </c>
      <c r="F16" s="126">
        <v>44643</v>
      </c>
      <c r="G16" s="126">
        <v>44643</v>
      </c>
      <c r="H16" s="26">
        <v>45735</v>
      </c>
      <c r="I16" s="26">
        <v>45132</v>
      </c>
      <c r="J16" s="26">
        <v>45132</v>
      </c>
      <c r="K16" s="26">
        <v>45132</v>
      </c>
    </row>
    <row r="17" spans="1:11" s="8" customFormat="1" ht="17.25">
      <c r="A17" s="199"/>
      <c r="B17" s="4" t="s">
        <v>251</v>
      </c>
      <c r="C17" s="26">
        <v>2352994</v>
      </c>
      <c r="D17" s="26">
        <v>2336299</v>
      </c>
      <c r="E17" s="5">
        <v>2348753</v>
      </c>
      <c r="F17" s="126">
        <v>2348753</v>
      </c>
      <c r="G17" s="126">
        <v>2394615</v>
      </c>
      <c r="H17" s="26">
        <v>2609606</v>
      </c>
      <c r="I17" s="26">
        <v>2676398</v>
      </c>
      <c r="J17" s="26">
        <v>2673961</v>
      </c>
      <c r="K17" s="26">
        <v>2675286</v>
      </c>
    </row>
    <row r="18" spans="1:11" s="8" customFormat="1" ht="17.25">
      <c r="A18" s="199"/>
      <c r="B18" s="4" t="s">
        <v>252</v>
      </c>
      <c r="C18" s="26">
        <v>541050</v>
      </c>
      <c r="D18" s="26">
        <v>540419</v>
      </c>
      <c r="E18" s="5">
        <v>536645</v>
      </c>
      <c r="F18" s="126">
        <v>536645</v>
      </c>
      <c r="G18" s="126">
        <v>497902</v>
      </c>
      <c r="H18" s="26">
        <v>469397</v>
      </c>
      <c r="I18" s="26">
        <v>457576</v>
      </c>
      <c r="J18" s="26">
        <v>458550</v>
      </c>
      <c r="K18" s="26">
        <v>460478</v>
      </c>
    </row>
    <row r="19" spans="1:11" s="8" customFormat="1" ht="17.25">
      <c r="A19" s="199"/>
      <c r="B19" s="4" t="s">
        <v>235</v>
      </c>
      <c r="C19" s="26">
        <v>2938687</v>
      </c>
      <c r="D19" s="26">
        <v>2921361</v>
      </c>
      <c r="E19" s="5">
        <v>2930041</v>
      </c>
      <c r="F19" s="126">
        <v>2930041</v>
      </c>
      <c r="G19" s="126">
        <v>2937160</v>
      </c>
      <c r="H19" s="140">
        <f>SUM(H16:H18)</f>
        <v>3124738</v>
      </c>
      <c r="I19" s="161">
        <f>SUM(I16:I18)</f>
        <v>3179106</v>
      </c>
      <c r="J19" s="161">
        <f>SUM(J16:J18)</f>
        <v>3177643</v>
      </c>
      <c r="K19" s="161">
        <f>SUM(K16:K18)</f>
        <v>3180896</v>
      </c>
    </row>
    <row r="20" spans="1:11" s="8" customFormat="1" ht="17.25">
      <c r="A20" s="199" t="s">
        <v>253</v>
      </c>
      <c r="B20" s="4" t="s">
        <v>250</v>
      </c>
      <c r="C20" s="26">
        <v>16763</v>
      </c>
      <c r="D20" s="26">
        <v>16763</v>
      </c>
      <c r="E20" s="5">
        <v>16763</v>
      </c>
      <c r="F20" s="126">
        <v>16763</v>
      </c>
      <c r="G20" s="126">
        <v>16763</v>
      </c>
      <c r="H20" s="26">
        <v>18090</v>
      </c>
      <c r="I20" s="26">
        <v>17832</v>
      </c>
      <c r="J20" s="26">
        <v>17832</v>
      </c>
      <c r="K20" s="26">
        <v>17832</v>
      </c>
    </row>
    <row r="21" spans="1:11" s="8" customFormat="1" ht="17.25">
      <c r="A21" s="199"/>
      <c r="B21" s="4" t="s">
        <v>251</v>
      </c>
      <c r="C21" s="26">
        <v>219579</v>
      </c>
      <c r="D21" s="26">
        <v>220157</v>
      </c>
      <c r="E21" s="5">
        <v>220249</v>
      </c>
      <c r="F21" s="126">
        <v>220249</v>
      </c>
      <c r="G21" s="126">
        <v>221716</v>
      </c>
      <c r="H21" s="26">
        <v>230932</v>
      </c>
      <c r="I21" s="26">
        <v>230915</v>
      </c>
      <c r="J21" s="26">
        <v>230215</v>
      </c>
      <c r="K21" s="26">
        <v>228314</v>
      </c>
    </row>
    <row r="22" spans="1:11" s="8" customFormat="1" ht="17.25">
      <c r="A22" s="199"/>
      <c r="B22" s="4" t="s">
        <v>252</v>
      </c>
      <c r="C22" s="26">
        <v>1409</v>
      </c>
      <c r="D22" s="26">
        <v>1409</v>
      </c>
      <c r="E22" s="5">
        <v>1409</v>
      </c>
      <c r="F22" s="126">
        <v>1409</v>
      </c>
      <c r="G22" s="126">
        <v>1226</v>
      </c>
      <c r="H22" s="26">
        <v>1051</v>
      </c>
      <c r="I22" s="26">
        <v>1309</v>
      </c>
      <c r="J22" s="26">
        <v>1309</v>
      </c>
      <c r="K22" s="26">
        <v>1309</v>
      </c>
    </row>
    <row r="23" spans="1:11" s="8" customFormat="1" ht="17.25">
      <c r="A23" s="199"/>
      <c r="B23" s="4" t="s">
        <v>235</v>
      </c>
      <c r="C23" s="26">
        <v>237751</v>
      </c>
      <c r="D23" s="26">
        <v>238329</v>
      </c>
      <c r="E23" s="5">
        <v>238421</v>
      </c>
      <c r="F23" s="126">
        <v>238421</v>
      </c>
      <c r="G23" s="126">
        <v>239705</v>
      </c>
      <c r="H23" s="140">
        <f>SUM(H20:H22)</f>
        <v>250073</v>
      </c>
      <c r="I23" s="161">
        <f>SUM(I20:I22)</f>
        <v>250056</v>
      </c>
      <c r="J23" s="161">
        <f>SUM(J20:J22)</f>
        <v>249356</v>
      </c>
      <c r="K23" s="161">
        <f>SUM(K20:K22)</f>
        <v>247455</v>
      </c>
    </row>
    <row r="24" s="8" customFormat="1" ht="17.25"/>
    <row r="25" s="8" customFormat="1" ht="17.25"/>
    <row r="26" s="8" customFormat="1" ht="17.25"/>
    <row r="27" s="8" customFormat="1" ht="17.25"/>
    <row r="28" s="8" customFormat="1" ht="17.25"/>
    <row r="29" s="8" customFormat="1" ht="17.25"/>
    <row r="30" s="8" customFormat="1" ht="17.25"/>
    <row r="31" s="8" customFormat="1" ht="17.25"/>
    <row r="32" s="8" customFormat="1" ht="17.25"/>
  </sheetData>
  <sheetProtection/>
  <mergeCells count="6">
    <mergeCell ref="A4:B4"/>
    <mergeCell ref="A5:A8"/>
    <mergeCell ref="A9:A12"/>
    <mergeCell ref="A15:B15"/>
    <mergeCell ref="A16:A19"/>
    <mergeCell ref="A20:A23"/>
  </mergeCells>
  <printOptions/>
  <pageMargins left="1.5748031496062993" right="0.1968503937007874" top="0.5905511811023623" bottom="0.5905511811023623" header="0.5118110236220472" footer="0.5118110236220472"/>
  <pageSetup horizontalDpi="600" verticalDpi="600" orientation="landscape" paperSize="9" r:id="rId1"/>
  <headerFooter scaleWithDoc="0" alignWithMargins="0">
    <oddFooter>&amp;C&amp;A</oddFooter>
  </headerFooter>
  <colBreaks count="1" manualBreakCount="1">
    <brk id="11" max="50" man="1"/>
  </colBreaks>
</worksheet>
</file>

<file path=xl/worksheets/sheet2.xml><?xml version="1.0" encoding="utf-8"?>
<worksheet xmlns="http://schemas.openxmlformats.org/spreadsheetml/2006/main" xmlns:r="http://schemas.openxmlformats.org/officeDocument/2006/relationships">
  <dimension ref="A1:V104"/>
  <sheetViews>
    <sheetView view="pageBreakPreview" zoomScaleSheetLayoutView="100" zoomScalePageLayoutView="0" workbookViewId="0" topLeftCell="A1">
      <selection activeCell="A1" sqref="A1"/>
    </sheetView>
  </sheetViews>
  <sheetFormatPr defaultColWidth="9.00390625" defaultRowHeight="13.5"/>
  <cols>
    <col min="1" max="1" width="4.625" style="6" customWidth="1"/>
    <col min="2" max="2" width="6.875" style="6" customWidth="1"/>
    <col min="3" max="3" width="4.25390625" style="6" customWidth="1"/>
    <col min="4" max="4" width="19.00390625" style="6" customWidth="1"/>
    <col min="5" max="5" width="10.25390625" style="6" customWidth="1"/>
    <col min="6" max="6" width="9.00390625" style="6" customWidth="1"/>
    <col min="7" max="7" width="10.25390625" style="6" bestFit="1" customWidth="1"/>
    <col min="8" max="8" width="9.00390625" style="6" customWidth="1"/>
    <col min="9" max="9" width="10.25390625" style="6" bestFit="1" customWidth="1"/>
    <col min="10" max="10" width="8.25390625" style="6" customWidth="1"/>
    <col min="11" max="11" width="10.25390625" style="6" bestFit="1" customWidth="1"/>
    <col min="12" max="12" width="9.00390625" style="6" customWidth="1"/>
    <col min="13" max="13" width="10.25390625" style="6" bestFit="1" customWidth="1"/>
    <col min="14" max="14" width="9.00390625" style="6" customWidth="1"/>
    <col min="15" max="15" width="11.375" style="6" bestFit="1" customWidth="1"/>
    <col min="16" max="16" width="9.00390625" style="6" customWidth="1"/>
    <col min="17" max="17" width="11.125" style="6" customWidth="1"/>
    <col min="18" max="18" width="9.00390625" style="6" customWidth="1"/>
    <col min="19" max="20" width="11.875" style="6" customWidth="1"/>
    <col min="21" max="16384" width="9.00390625" style="6" customWidth="1"/>
  </cols>
  <sheetData>
    <row r="1" s="14" customFormat="1" ht="17.25" customHeight="1">
      <c r="A1" s="14" t="s">
        <v>132</v>
      </c>
    </row>
    <row r="2" s="14" customFormat="1" ht="13.5" customHeight="1"/>
    <row r="3" spans="1:16" s="14" customFormat="1" ht="13.5" customHeight="1">
      <c r="A3" s="6"/>
      <c r="B3" s="6"/>
      <c r="C3" s="6"/>
      <c r="D3" s="6"/>
      <c r="E3" s="6"/>
      <c r="F3" s="6"/>
      <c r="G3" s="6"/>
      <c r="I3" s="6"/>
      <c r="K3" s="6"/>
      <c r="L3" s="74" t="s">
        <v>57</v>
      </c>
      <c r="M3" s="6"/>
      <c r="N3" s="6"/>
      <c r="O3" s="6"/>
      <c r="P3" s="74"/>
    </row>
    <row r="4" spans="1:20" s="14" customFormat="1" ht="18" customHeight="1">
      <c r="A4" s="187" t="s">
        <v>89</v>
      </c>
      <c r="B4" s="188"/>
      <c r="C4" s="188"/>
      <c r="D4" s="189"/>
      <c r="E4" s="176" t="s">
        <v>267</v>
      </c>
      <c r="F4" s="176"/>
      <c r="G4" s="176" t="s">
        <v>271</v>
      </c>
      <c r="H4" s="177"/>
      <c r="I4" s="176" t="s">
        <v>290</v>
      </c>
      <c r="J4" s="177"/>
      <c r="K4" s="176" t="s">
        <v>320</v>
      </c>
      <c r="L4" s="177"/>
      <c r="M4" s="130"/>
      <c r="N4" s="143"/>
      <c r="O4" s="130"/>
      <c r="P4" s="143"/>
      <c r="Q4" s="130"/>
      <c r="R4" s="143"/>
      <c r="S4" s="130"/>
      <c r="T4" s="130"/>
    </row>
    <row r="5" spans="1:20" s="14" customFormat="1" ht="18" customHeight="1">
      <c r="A5" s="190"/>
      <c r="B5" s="191"/>
      <c r="C5" s="191"/>
      <c r="D5" s="192"/>
      <c r="E5" s="11" t="s">
        <v>37</v>
      </c>
      <c r="F5" s="11" t="s">
        <v>38</v>
      </c>
      <c r="G5" s="23" t="s">
        <v>37</v>
      </c>
      <c r="H5" s="23" t="s">
        <v>38</v>
      </c>
      <c r="I5" s="23" t="s">
        <v>37</v>
      </c>
      <c r="J5" s="23" t="s">
        <v>38</v>
      </c>
      <c r="K5" s="23" t="s">
        <v>37</v>
      </c>
      <c r="L5" s="23" t="s">
        <v>38</v>
      </c>
      <c r="M5" s="77"/>
      <c r="N5" s="77"/>
      <c r="O5" s="77"/>
      <c r="P5" s="77"/>
      <c r="Q5" s="142"/>
      <c r="R5" s="142"/>
      <c r="S5" s="77"/>
      <c r="T5" s="77"/>
    </row>
    <row r="6" spans="1:22" s="14" customFormat="1" ht="18" customHeight="1">
      <c r="A6" s="182" t="s">
        <v>90</v>
      </c>
      <c r="B6" s="184" t="s">
        <v>42</v>
      </c>
      <c r="C6" s="24"/>
      <c r="D6" s="25" t="s">
        <v>2</v>
      </c>
      <c r="E6" s="26">
        <v>19463212</v>
      </c>
      <c r="F6" s="28">
        <f>E6/$E$15*100</f>
        <v>53.13764796979702</v>
      </c>
      <c r="G6" s="26">
        <v>19614116</v>
      </c>
      <c r="H6" s="28">
        <f>G6/$G$15*100</f>
        <v>41.686825948478074</v>
      </c>
      <c r="I6" s="26">
        <v>19402836</v>
      </c>
      <c r="J6" s="28">
        <f aca="true" t="shared" si="0" ref="J6:J14">I6/$I$15*100</f>
        <v>46.709419599922484</v>
      </c>
      <c r="K6" s="26">
        <v>20191382</v>
      </c>
      <c r="L6" s="28">
        <f aca="true" t="shared" si="1" ref="L6:L14">K6/$K$15*100</f>
        <v>50.65570183350051</v>
      </c>
      <c r="M6" s="12"/>
      <c r="N6" s="144"/>
      <c r="O6" s="61"/>
      <c r="P6" s="144"/>
      <c r="Q6" s="61"/>
      <c r="R6" s="144"/>
      <c r="S6" s="61"/>
      <c r="T6" s="144"/>
      <c r="U6" s="117"/>
      <c r="V6" s="117"/>
    </row>
    <row r="7" spans="1:22" s="14" customFormat="1" ht="18" customHeight="1">
      <c r="A7" s="184"/>
      <c r="B7" s="184"/>
      <c r="C7" s="181" t="s">
        <v>41</v>
      </c>
      <c r="D7" s="29" t="s">
        <v>3</v>
      </c>
      <c r="E7" s="26">
        <v>15497457</v>
      </c>
      <c r="F7" s="28">
        <f aca="true" t="shared" si="2" ref="F7:F14">E7/$E$15*100</f>
        <v>42.31050941093724</v>
      </c>
      <c r="G7" s="26">
        <v>15214539</v>
      </c>
      <c r="H7" s="28">
        <f aca="true" t="shared" si="3" ref="H7:H14">G7/$G$15*100</f>
        <v>32.33619293264767</v>
      </c>
      <c r="I7" s="26">
        <v>14933302</v>
      </c>
      <c r="J7" s="28">
        <f t="shared" si="0"/>
        <v>35.949686382462936</v>
      </c>
      <c r="K7" s="26">
        <v>15427563</v>
      </c>
      <c r="L7" s="28">
        <f t="shared" si="1"/>
        <v>38.70433590655383</v>
      </c>
      <c r="M7" s="12"/>
      <c r="N7" s="144"/>
      <c r="O7" s="61"/>
      <c r="P7" s="144"/>
      <c r="Q7" s="61"/>
      <c r="R7" s="144"/>
      <c r="S7" s="61"/>
      <c r="T7" s="144"/>
      <c r="U7" s="117"/>
      <c r="V7" s="117"/>
    </row>
    <row r="8" spans="1:22" s="14" customFormat="1" ht="18" customHeight="1">
      <c r="A8" s="184"/>
      <c r="B8" s="184"/>
      <c r="C8" s="181"/>
      <c r="D8" s="25" t="s">
        <v>35</v>
      </c>
      <c r="E8" s="26">
        <v>467102</v>
      </c>
      <c r="F8" s="28">
        <f t="shared" si="2"/>
        <v>1.2752623586481064</v>
      </c>
      <c r="G8" s="26">
        <v>130768</v>
      </c>
      <c r="H8" s="28">
        <f t="shared" si="3"/>
        <v>0.277927532172777</v>
      </c>
      <c r="I8" s="26">
        <v>47016</v>
      </c>
      <c r="J8" s="28">
        <f t="shared" si="0"/>
        <v>0.11318397330730184</v>
      </c>
      <c r="K8" s="26">
        <v>37145</v>
      </c>
      <c r="L8" s="28">
        <f t="shared" si="1"/>
        <v>0.09318857147100562</v>
      </c>
      <c r="M8" s="12"/>
      <c r="N8" s="144"/>
      <c r="O8" s="61"/>
      <c r="P8" s="144"/>
      <c r="Q8" s="61"/>
      <c r="R8" s="144"/>
      <c r="S8" s="61"/>
      <c r="T8" s="144"/>
      <c r="U8" s="117"/>
      <c r="V8" s="117"/>
    </row>
    <row r="9" spans="1:22" s="14" customFormat="1" ht="18" customHeight="1">
      <c r="A9" s="184"/>
      <c r="B9" s="184"/>
      <c r="C9" s="182"/>
      <c r="D9" s="30" t="s">
        <v>39</v>
      </c>
      <c r="E9" s="26">
        <v>565179</v>
      </c>
      <c r="F9" s="28">
        <f t="shared" si="2"/>
        <v>1.5430280850828688</v>
      </c>
      <c r="G9" s="26">
        <v>796751</v>
      </c>
      <c r="H9" s="28">
        <f t="shared" si="3"/>
        <v>1.6933732961136692</v>
      </c>
      <c r="I9" s="26">
        <v>626073</v>
      </c>
      <c r="J9" s="28">
        <f t="shared" si="0"/>
        <v>1.5071769125493957</v>
      </c>
      <c r="K9" s="26">
        <v>475936</v>
      </c>
      <c r="L9" s="28">
        <f t="shared" si="1"/>
        <v>1.1940179284324817</v>
      </c>
      <c r="M9" s="12"/>
      <c r="N9" s="144"/>
      <c r="O9" s="61"/>
      <c r="P9" s="144"/>
      <c r="Q9" s="61"/>
      <c r="R9" s="144"/>
      <c r="S9" s="61"/>
      <c r="T9" s="144"/>
      <c r="U9" s="117"/>
      <c r="V9" s="117"/>
    </row>
    <row r="10" spans="1:22" s="14" customFormat="1" ht="18" customHeight="1">
      <c r="A10" s="184"/>
      <c r="B10" s="184" t="s">
        <v>43</v>
      </c>
      <c r="C10" s="31"/>
      <c r="D10" s="25" t="s">
        <v>2</v>
      </c>
      <c r="E10" s="26">
        <v>17164702</v>
      </c>
      <c r="F10" s="28">
        <f t="shared" si="2"/>
        <v>46.86235203020298</v>
      </c>
      <c r="G10" s="26">
        <v>27436998</v>
      </c>
      <c r="H10" s="28">
        <f t="shared" si="3"/>
        <v>58.31317405152192</v>
      </c>
      <c r="I10" s="26">
        <v>22136614</v>
      </c>
      <c r="J10" s="28">
        <f t="shared" si="0"/>
        <v>53.290580400077516</v>
      </c>
      <c r="K10" s="26">
        <v>19668656</v>
      </c>
      <c r="L10" s="28">
        <f t="shared" si="1"/>
        <v>49.34429816649949</v>
      </c>
      <c r="M10" s="12"/>
      <c r="N10" s="144"/>
      <c r="O10" s="61"/>
      <c r="P10" s="144"/>
      <c r="Q10" s="61"/>
      <c r="R10" s="144"/>
      <c r="S10" s="61"/>
      <c r="T10" s="144"/>
      <c r="U10" s="117"/>
      <c r="V10" s="117"/>
    </row>
    <row r="11" spans="1:22" s="14" customFormat="1" ht="18" customHeight="1">
      <c r="A11" s="184"/>
      <c r="B11" s="184"/>
      <c r="C11" s="185" t="s">
        <v>41</v>
      </c>
      <c r="D11" s="32" t="s">
        <v>9</v>
      </c>
      <c r="E11" s="26">
        <v>305643</v>
      </c>
      <c r="F11" s="28">
        <f t="shared" si="2"/>
        <v>0.8344537447587106</v>
      </c>
      <c r="G11" s="26">
        <v>136949</v>
      </c>
      <c r="H11" s="28">
        <f t="shared" si="3"/>
        <v>0.2910643093381381</v>
      </c>
      <c r="I11" s="26">
        <v>315023</v>
      </c>
      <c r="J11" s="28">
        <f t="shared" si="0"/>
        <v>0.7583706572908404</v>
      </c>
      <c r="K11" s="26">
        <v>144080</v>
      </c>
      <c r="L11" s="28">
        <f t="shared" si="1"/>
        <v>0.36146478335018145</v>
      </c>
      <c r="M11" s="12"/>
      <c r="N11" s="144"/>
      <c r="O11" s="61"/>
      <c r="P11" s="144"/>
      <c r="Q11" s="61"/>
      <c r="R11" s="144"/>
      <c r="S11" s="61"/>
      <c r="T11" s="144"/>
      <c r="U11" s="117"/>
      <c r="V11" s="117"/>
    </row>
    <row r="12" spans="1:22" s="14" customFormat="1" ht="18" customHeight="1">
      <c r="A12" s="184"/>
      <c r="B12" s="184"/>
      <c r="C12" s="186"/>
      <c r="D12" s="33" t="s">
        <v>102</v>
      </c>
      <c r="E12" s="26">
        <v>2425945</v>
      </c>
      <c r="F12" s="28">
        <f t="shared" si="2"/>
        <v>6.623213650659985</v>
      </c>
      <c r="G12" s="26">
        <v>2557168</v>
      </c>
      <c r="H12" s="28">
        <f t="shared" si="3"/>
        <v>5.434872381555089</v>
      </c>
      <c r="I12" s="26">
        <v>3559576</v>
      </c>
      <c r="J12" s="28">
        <f t="shared" si="0"/>
        <v>8.569145715699172</v>
      </c>
      <c r="K12" s="26">
        <v>3773039</v>
      </c>
      <c r="L12" s="28">
        <f t="shared" si="1"/>
        <v>9.465718522395788</v>
      </c>
      <c r="M12" s="12"/>
      <c r="N12" s="144"/>
      <c r="O12" s="61"/>
      <c r="P12" s="144"/>
      <c r="Q12" s="61"/>
      <c r="R12" s="144"/>
      <c r="S12" s="61"/>
      <c r="T12" s="144"/>
      <c r="U12" s="117"/>
      <c r="V12" s="117"/>
    </row>
    <row r="13" spans="1:22" s="14" customFormat="1" ht="18" customHeight="1">
      <c r="A13" s="184"/>
      <c r="B13" s="184"/>
      <c r="C13" s="186"/>
      <c r="D13" s="33" t="s">
        <v>40</v>
      </c>
      <c r="E13" s="26">
        <v>7219315</v>
      </c>
      <c r="F13" s="28">
        <f t="shared" si="2"/>
        <v>19.709872093726112</v>
      </c>
      <c r="G13" s="26">
        <v>17984014</v>
      </c>
      <c r="H13" s="28">
        <f t="shared" si="3"/>
        <v>38.22229161247914</v>
      </c>
      <c r="I13" s="26">
        <v>11906712</v>
      </c>
      <c r="J13" s="28">
        <f t="shared" si="0"/>
        <v>28.66362457856327</v>
      </c>
      <c r="K13" s="26">
        <v>9784963</v>
      </c>
      <c r="L13" s="28">
        <f t="shared" si="1"/>
        <v>24.54830324045351</v>
      </c>
      <c r="M13" s="12"/>
      <c r="N13" s="144"/>
      <c r="O13" s="61"/>
      <c r="P13" s="144"/>
      <c r="Q13" s="61"/>
      <c r="R13" s="144"/>
      <c r="S13" s="61"/>
      <c r="T13" s="144"/>
      <c r="U13" s="117"/>
      <c r="V13" s="117"/>
    </row>
    <row r="14" spans="1:22" s="14" customFormat="1" ht="18" customHeight="1">
      <c r="A14" s="184"/>
      <c r="B14" s="184"/>
      <c r="C14" s="186"/>
      <c r="D14" s="33" t="s">
        <v>16</v>
      </c>
      <c r="E14" s="26">
        <v>5017000</v>
      </c>
      <c r="F14" s="28">
        <f t="shared" si="2"/>
        <v>13.697203722821891</v>
      </c>
      <c r="G14" s="26">
        <v>4101400</v>
      </c>
      <c r="H14" s="28">
        <f t="shared" si="3"/>
        <v>8.716903068437444</v>
      </c>
      <c r="I14" s="26">
        <v>3345300</v>
      </c>
      <c r="J14" s="28">
        <f t="shared" si="0"/>
        <v>8.053308361088074</v>
      </c>
      <c r="K14" s="26">
        <v>2840200</v>
      </c>
      <c r="L14" s="28">
        <f t="shared" si="1"/>
        <v>7.125432243692291</v>
      </c>
      <c r="M14" s="12"/>
      <c r="N14" s="144"/>
      <c r="O14" s="61"/>
      <c r="P14" s="144"/>
      <c r="Q14" s="61"/>
      <c r="R14" s="144"/>
      <c r="S14" s="61"/>
      <c r="T14" s="144"/>
      <c r="U14" s="117"/>
      <c r="V14" s="117"/>
    </row>
    <row r="15" spans="1:22" s="14" customFormat="1" ht="18" customHeight="1">
      <c r="A15" s="184"/>
      <c r="B15" s="177" t="s">
        <v>91</v>
      </c>
      <c r="C15" s="177"/>
      <c r="D15" s="178"/>
      <c r="E15" s="26">
        <v>36627914</v>
      </c>
      <c r="F15" s="28">
        <f>SUM(F6,F10)</f>
        <v>100</v>
      </c>
      <c r="G15" s="26">
        <v>47051114</v>
      </c>
      <c r="H15" s="28">
        <f>SUM(H6,H10)</f>
        <v>100</v>
      </c>
      <c r="I15" s="26">
        <v>41539450</v>
      </c>
      <c r="J15" s="28">
        <f>SUM(J6,J10)</f>
        <v>100</v>
      </c>
      <c r="K15" s="26">
        <v>39860038</v>
      </c>
      <c r="L15" s="28">
        <f>SUM(L6,L10)</f>
        <v>100</v>
      </c>
      <c r="M15" s="12"/>
      <c r="N15" s="144"/>
      <c r="O15" s="61"/>
      <c r="P15" s="144"/>
      <c r="Q15" s="61"/>
      <c r="R15" s="144"/>
      <c r="S15" s="61"/>
      <c r="T15" s="144"/>
      <c r="U15" s="117"/>
      <c r="V15" s="117"/>
    </row>
    <row r="16" spans="1:22" s="14" customFormat="1" ht="18" customHeight="1">
      <c r="A16" s="180" t="s">
        <v>101</v>
      </c>
      <c r="B16" s="183" t="s">
        <v>54</v>
      </c>
      <c r="C16" s="34"/>
      <c r="D16" s="35" t="s">
        <v>2</v>
      </c>
      <c r="E16" s="26">
        <v>14040679</v>
      </c>
      <c r="F16" s="28">
        <f>E16/$E$30*100</f>
        <v>39.86114174050084</v>
      </c>
      <c r="G16" s="26">
        <v>14720306</v>
      </c>
      <c r="H16" s="28">
        <f>G16/$G$30*100</f>
        <v>32.305554506402785</v>
      </c>
      <c r="I16" s="26">
        <v>17224802</v>
      </c>
      <c r="J16" s="28">
        <f aca="true" t="shared" si="4" ref="J16:J29">I16/$I$30*100</f>
        <v>43.20324938320852</v>
      </c>
      <c r="K16" s="26">
        <v>16364974</v>
      </c>
      <c r="L16" s="28">
        <f aca="true" t="shared" si="5" ref="L16:L29">K16/$K$30*100</f>
        <v>43.25101294482542</v>
      </c>
      <c r="M16" s="61"/>
      <c r="N16" s="144"/>
      <c r="O16" s="61"/>
      <c r="P16" s="144"/>
      <c r="Q16" s="61"/>
      <c r="R16" s="144"/>
      <c r="S16" s="61"/>
      <c r="T16" s="144"/>
      <c r="U16" s="117"/>
      <c r="V16" s="117"/>
    </row>
    <row r="17" spans="1:22" s="14" customFormat="1" ht="18" customHeight="1">
      <c r="A17" s="181"/>
      <c r="B17" s="183"/>
      <c r="C17" s="181" t="s">
        <v>41</v>
      </c>
      <c r="D17" s="33" t="s">
        <v>44</v>
      </c>
      <c r="E17" s="26">
        <v>4445710</v>
      </c>
      <c r="F17" s="28">
        <f aca="true" t="shared" si="6" ref="F17:F29">E17/$E$30*100</f>
        <v>12.621261154618093</v>
      </c>
      <c r="G17" s="26">
        <v>4889211</v>
      </c>
      <c r="H17" s="28">
        <f aca="true" t="shared" si="7" ref="H17:H29">G17/$G$30*100</f>
        <v>10.729985671072603</v>
      </c>
      <c r="I17" s="26">
        <v>5081959</v>
      </c>
      <c r="J17" s="28">
        <f t="shared" si="4"/>
        <v>12.746569860846064</v>
      </c>
      <c r="K17" s="26">
        <v>5260821</v>
      </c>
      <c r="L17" s="28">
        <f t="shared" si="5"/>
        <v>13.903831266179182</v>
      </c>
      <c r="M17" s="61"/>
      <c r="N17" s="144"/>
      <c r="O17" s="61"/>
      <c r="P17" s="144"/>
      <c r="Q17" s="61"/>
      <c r="R17" s="144"/>
      <c r="S17" s="61"/>
      <c r="T17" s="144"/>
      <c r="U17" s="117"/>
      <c r="V17" s="117"/>
    </row>
    <row r="18" spans="1:22" s="14" customFormat="1" ht="18" customHeight="1">
      <c r="A18" s="181"/>
      <c r="B18" s="183"/>
      <c r="C18" s="181"/>
      <c r="D18" s="33" t="s">
        <v>30</v>
      </c>
      <c r="E18" s="26">
        <v>3039598</v>
      </c>
      <c r="F18" s="28">
        <f t="shared" si="6"/>
        <v>8.629343831031454</v>
      </c>
      <c r="G18" s="26">
        <v>3013209</v>
      </c>
      <c r="H18" s="28">
        <f t="shared" si="7"/>
        <v>6.61286440571843</v>
      </c>
      <c r="I18" s="26">
        <v>2909433</v>
      </c>
      <c r="J18" s="28">
        <f t="shared" si="4"/>
        <v>7.297440020659542</v>
      </c>
      <c r="K18" s="26">
        <v>2926817</v>
      </c>
      <c r="L18" s="28">
        <f t="shared" si="5"/>
        <v>7.735288791423383</v>
      </c>
      <c r="M18" s="61"/>
      <c r="N18" s="144"/>
      <c r="O18" s="61"/>
      <c r="P18" s="144"/>
      <c r="Q18" s="61"/>
      <c r="R18" s="144"/>
      <c r="S18" s="61"/>
      <c r="T18" s="144"/>
      <c r="U18" s="117"/>
      <c r="V18" s="117"/>
    </row>
    <row r="19" spans="1:22" s="14" customFormat="1" ht="18" customHeight="1">
      <c r="A19" s="181"/>
      <c r="B19" s="183"/>
      <c r="C19" s="182"/>
      <c r="D19" s="33" t="s">
        <v>45</v>
      </c>
      <c r="E19" s="26">
        <v>6555371</v>
      </c>
      <c r="F19" s="28">
        <f t="shared" si="6"/>
        <v>18.6105367548513</v>
      </c>
      <c r="G19" s="26">
        <v>6817886</v>
      </c>
      <c r="H19" s="28">
        <f t="shared" si="7"/>
        <v>14.962704429611753</v>
      </c>
      <c r="I19" s="26">
        <v>9233410</v>
      </c>
      <c r="J19" s="28">
        <f t="shared" si="4"/>
        <v>23.159239501702917</v>
      </c>
      <c r="K19" s="26">
        <v>8177336</v>
      </c>
      <c r="L19" s="28">
        <f t="shared" si="5"/>
        <v>21.61189288722285</v>
      </c>
      <c r="M19" s="61"/>
      <c r="N19" s="144"/>
      <c r="O19" s="61"/>
      <c r="P19" s="144"/>
      <c r="Q19" s="61"/>
      <c r="R19" s="144"/>
      <c r="S19" s="61"/>
      <c r="T19" s="144"/>
      <c r="U19" s="117"/>
      <c r="V19" s="117"/>
    </row>
    <row r="20" spans="1:22" s="14" customFormat="1" ht="18" customHeight="1">
      <c r="A20" s="181"/>
      <c r="B20" s="183" t="s">
        <v>55</v>
      </c>
      <c r="C20" s="34"/>
      <c r="D20" s="25" t="s">
        <v>2</v>
      </c>
      <c r="E20" s="26">
        <v>6484111</v>
      </c>
      <c r="F20" s="28">
        <f t="shared" si="6"/>
        <v>18.408231370586897</v>
      </c>
      <c r="G20" s="26">
        <v>5860037</v>
      </c>
      <c r="H20" s="28">
        <f t="shared" si="7"/>
        <v>12.860584875955505</v>
      </c>
      <c r="I20" s="26">
        <v>5177456</v>
      </c>
      <c r="J20" s="28">
        <f t="shared" si="4"/>
        <v>12.986095441827969</v>
      </c>
      <c r="K20" s="26">
        <v>4762596</v>
      </c>
      <c r="L20" s="28">
        <f t="shared" si="5"/>
        <v>12.587071708575506</v>
      </c>
      <c r="M20" s="61"/>
      <c r="N20" s="144"/>
      <c r="O20" s="61"/>
      <c r="P20" s="144"/>
      <c r="Q20" s="61"/>
      <c r="R20" s="144"/>
      <c r="S20" s="61"/>
      <c r="T20" s="144"/>
      <c r="U20" s="117"/>
      <c r="V20" s="117"/>
    </row>
    <row r="21" spans="1:22" s="14" customFormat="1" ht="18" customHeight="1">
      <c r="A21" s="181"/>
      <c r="B21" s="183"/>
      <c r="C21" s="181" t="s">
        <v>41</v>
      </c>
      <c r="D21" s="32" t="s">
        <v>46</v>
      </c>
      <c r="E21" s="26">
        <v>6428849</v>
      </c>
      <c r="F21" s="28">
        <f t="shared" si="6"/>
        <v>18.251343914156653</v>
      </c>
      <c r="G21" s="26">
        <v>5830581</v>
      </c>
      <c r="H21" s="28">
        <f t="shared" si="7"/>
        <v>12.795939996050112</v>
      </c>
      <c r="I21" s="26">
        <v>5102170</v>
      </c>
      <c r="J21" s="28">
        <f t="shared" si="4"/>
        <v>12.797263092227418</v>
      </c>
      <c r="K21" s="26">
        <v>4411434</v>
      </c>
      <c r="L21" s="28">
        <f t="shared" si="5"/>
        <v>11.658985161800011</v>
      </c>
      <c r="M21" s="61"/>
      <c r="N21" s="144"/>
      <c r="O21" s="61"/>
      <c r="P21" s="144"/>
      <c r="Q21" s="61"/>
      <c r="R21" s="144"/>
      <c r="S21" s="61"/>
      <c r="T21" s="144"/>
      <c r="U21" s="117"/>
      <c r="V21" s="117"/>
    </row>
    <row r="22" spans="1:22" s="14" customFormat="1" ht="18" customHeight="1">
      <c r="A22" s="181"/>
      <c r="B22" s="183"/>
      <c r="C22" s="182"/>
      <c r="D22" s="33" t="s">
        <v>47</v>
      </c>
      <c r="E22" s="26">
        <v>55262</v>
      </c>
      <c r="F22" s="28">
        <f t="shared" si="6"/>
        <v>0.15688745643024513</v>
      </c>
      <c r="G22" s="26">
        <v>29456</v>
      </c>
      <c r="H22" s="28">
        <f t="shared" si="7"/>
        <v>0.06464487990539058</v>
      </c>
      <c r="I22" s="26">
        <v>75286</v>
      </c>
      <c r="J22" s="28">
        <f t="shared" si="4"/>
        <v>0.18883234960054907</v>
      </c>
      <c r="K22" s="26">
        <v>351162</v>
      </c>
      <c r="L22" s="28">
        <f t="shared" si="5"/>
        <v>0.9280865467754964</v>
      </c>
      <c r="M22" s="61"/>
      <c r="N22" s="144"/>
      <c r="O22" s="61"/>
      <c r="P22" s="144"/>
      <c r="Q22" s="61"/>
      <c r="R22" s="144"/>
      <c r="S22" s="61"/>
      <c r="T22" s="144"/>
      <c r="U22" s="117"/>
      <c r="V22" s="117"/>
    </row>
    <row r="23" spans="1:22" s="14" customFormat="1" ht="18" customHeight="1">
      <c r="A23" s="181"/>
      <c r="B23" s="184" t="s">
        <v>56</v>
      </c>
      <c r="C23" s="34"/>
      <c r="D23" s="25" t="s">
        <v>2</v>
      </c>
      <c r="E23" s="26">
        <v>14699186</v>
      </c>
      <c r="F23" s="28">
        <f t="shared" si="6"/>
        <v>41.73062688891226</v>
      </c>
      <c r="G23" s="26">
        <v>24985524</v>
      </c>
      <c r="H23" s="28">
        <f t="shared" si="7"/>
        <v>54.833860617641704</v>
      </c>
      <c r="I23" s="26">
        <v>17466970</v>
      </c>
      <c r="J23" s="28">
        <f t="shared" si="4"/>
        <v>43.81065517496351</v>
      </c>
      <c r="K23" s="26">
        <v>16709634</v>
      </c>
      <c r="L23" s="28">
        <f t="shared" si="5"/>
        <v>44.16191534659908</v>
      </c>
      <c r="M23" s="61"/>
      <c r="N23" s="144"/>
      <c r="O23" s="61"/>
      <c r="P23" s="144"/>
      <c r="Q23" s="61"/>
      <c r="R23" s="144"/>
      <c r="S23" s="61"/>
      <c r="T23" s="144"/>
      <c r="U23" s="117"/>
      <c r="V23" s="117"/>
    </row>
    <row r="24" spans="1:22" s="14" customFormat="1" ht="18" customHeight="1">
      <c r="A24" s="181"/>
      <c r="B24" s="184"/>
      <c r="C24" s="181" t="s">
        <v>41</v>
      </c>
      <c r="D24" s="32" t="s">
        <v>48</v>
      </c>
      <c r="E24" s="26">
        <v>5569557</v>
      </c>
      <c r="F24" s="28">
        <f t="shared" si="6"/>
        <v>15.811835097775448</v>
      </c>
      <c r="G24" s="26">
        <v>6017053</v>
      </c>
      <c r="H24" s="28">
        <f t="shared" si="7"/>
        <v>13.205176146434347</v>
      </c>
      <c r="I24" s="26">
        <v>6971733</v>
      </c>
      <c r="J24" s="28">
        <f t="shared" si="4"/>
        <v>17.486501118105423</v>
      </c>
      <c r="K24" s="26">
        <v>6868673</v>
      </c>
      <c r="L24" s="28">
        <f t="shared" si="5"/>
        <v>18.15322559246185</v>
      </c>
      <c r="M24" s="12"/>
      <c r="N24" s="144"/>
      <c r="O24" s="61"/>
      <c r="P24" s="144"/>
      <c r="Q24" s="61"/>
      <c r="R24" s="144"/>
      <c r="S24" s="61"/>
      <c r="T24" s="144"/>
      <c r="U24" s="117"/>
      <c r="V24" s="117"/>
    </row>
    <row r="25" spans="1:22" s="14" customFormat="1" ht="18" customHeight="1">
      <c r="A25" s="181"/>
      <c r="B25" s="184"/>
      <c r="C25" s="181"/>
      <c r="D25" s="33" t="s">
        <v>49</v>
      </c>
      <c r="E25" s="26">
        <v>174985</v>
      </c>
      <c r="F25" s="28">
        <f t="shared" si="6"/>
        <v>0.4967781036416786</v>
      </c>
      <c r="G25" s="26">
        <v>245250</v>
      </c>
      <c r="H25" s="28">
        <f t="shared" si="7"/>
        <v>0.5382318304181505</v>
      </c>
      <c r="I25" s="26">
        <v>181345</v>
      </c>
      <c r="J25" s="28">
        <f t="shared" si="4"/>
        <v>0.45484953959981367</v>
      </c>
      <c r="K25" s="26">
        <v>300803</v>
      </c>
      <c r="L25" s="28">
        <f t="shared" si="5"/>
        <v>0.7949926744058573</v>
      </c>
      <c r="M25" s="12"/>
      <c r="N25" s="144"/>
      <c r="O25" s="61"/>
      <c r="P25" s="144"/>
      <c r="Q25" s="61"/>
      <c r="R25" s="144"/>
      <c r="S25" s="61"/>
      <c r="T25" s="144"/>
      <c r="U25" s="117"/>
      <c r="V25" s="117"/>
    </row>
    <row r="26" spans="1:22" s="14" customFormat="1" ht="18" customHeight="1">
      <c r="A26" s="181"/>
      <c r="B26" s="184"/>
      <c r="C26" s="181"/>
      <c r="D26" s="33" t="s">
        <v>50</v>
      </c>
      <c r="E26" s="26">
        <v>4790190</v>
      </c>
      <c r="F26" s="28">
        <f t="shared" si="6"/>
        <v>13.599231387166514</v>
      </c>
      <c r="G26" s="26">
        <v>16041918</v>
      </c>
      <c r="H26" s="28">
        <f t="shared" si="7"/>
        <v>35.20599750686188</v>
      </c>
      <c r="I26" s="26">
        <v>6811119</v>
      </c>
      <c r="J26" s="28">
        <f t="shared" si="4"/>
        <v>17.08364907391736</v>
      </c>
      <c r="K26" s="26">
        <v>6667054</v>
      </c>
      <c r="L26" s="28">
        <f t="shared" si="5"/>
        <v>17.620366452024307</v>
      </c>
      <c r="M26" s="12"/>
      <c r="N26" s="144"/>
      <c r="O26" s="61"/>
      <c r="P26" s="144"/>
      <c r="Q26" s="61"/>
      <c r="R26" s="144"/>
      <c r="S26" s="61"/>
      <c r="T26" s="144"/>
      <c r="U26" s="117"/>
      <c r="V26" s="117"/>
    </row>
    <row r="27" spans="1:22" s="14" customFormat="1" ht="18" customHeight="1">
      <c r="A27" s="181"/>
      <c r="B27" s="184"/>
      <c r="C27" s="181"/>
      <c r="D27" s="33" t="s">
        <v>51</v>
      </c>
      <c r="E27" s="26">
        <v>944022</v>
      </c>
      <c r="F27" s="28">
        <f t="shared" si="6"/>
        <v>2.6800551987657495</v>
      </c>
      <c r="G27" s="26">
        <v>231231</v>
      </c>
      <c r="H27" s="28">
        <f t="shared" si="7"/>
        <v>0.5074653797325968</v>
      </c>
      <c r="I27" s="26">
        <v>992740</v>
      </c>
      <c r="J27" s="28">
        <f t="shared" si="4"/>
        <v>2.489990526026739</v>
      </c>
      <c r="K27" s="26">
        <v>313960</v>
      </c>
      <c r="L27" s="28">
        <f t="shared" si="5"/>
        <v>0.8297653283260572</v>
      </c>
      <c r="M27" s="12"/>
      <c r="N27" s="144"/>
      <c r="O27" s="61"/>
      <c r="P27" s="144"/>
      <c r="Q27" s="61"/>
      <c r="R27" s="144"/>
      <c r="S27" s="61"/>
      <c r="T27" s="144"/>
      <c r="U27" s="117"/>
      <c r="V27" s="117"/>
    </row>
    <row r="28" spans="1:22" s="14" customFormat="1" ht="18" customHeight="1">
      <c r="A28" s="181"/>
      <c r="B28" s="184"/>
      <c r="C28" s="181"/>
      <c r="D28" s="60" t="s">
        <v>52</v>
      </c>
      <c r="E28" s="26">
        <v>147100</v>
      </c>
      <c r="F28" s="28">
        <f t="shared" si="6"/>
        <v>0.41761327568472106</v>
      </c>
      <c r="G28" s="26">
        <v>253451</v>
      </c>
      <c r="H28" s="28">
        <f t="shared" si="7"/>
        <v>0.5562299516873014</v>
      </c>
      <c r="I28" s="26">
        <v>288422</v>
      </c>
      <c r="J28" s="28">
        <f t="shared" si="4"/>
        <v>0.7234200772585815</v>
      </c>
      <c r="K28" s="26">
        <v>373359</v>
      </c>
      <c r="L28" s="28">
        <f t="shared" si="5"/>
        <v>0.9867510294893883</v>
      </c>
      <c r="M28" s="12"/>
      <c r="N28" s="144"/>
      <c r="O28" s="61"/>
      <c r="P28" s="144"/>
      <c r="Q28" s="61"/>
      <c r="R28" s="144"/>
      <c r="S28" s="61"/>
      <c r="T28" s="144"/>
      <c r="U28" s="117"/>
      <c r="V28" s="117"/>
    </row>
    <row r="29" spans="1:22" s="14" customFormat="1" ht="18" customHeight="1">
      <c r="A29" s="181"/>
      <c r="B29" s="184"/>
      <c r="C29" s="182"/>
      <c r="D29" s="33" t="s">
        <v>53</v>
      </c>
      <c r="E29" s="26">
        <v>3073332</v>
      </c>
      <c r="F29" s="28">
        <f t="shared" si="6"/>
        <v>8.725113825878147</v>
      </c>
      <c r="G29" s="26">
        <v>2196621</v>
      </c>
      <c r="H29" s="28">
        <f t="shared" si="7"/>
        <v>4.820759802507434</v>
      </c>
      <c r="I29" s="26">
        <v>2221611</v>
      </c>
      <c r="J29" s="28">
        <f t="shared" si="4"/>
        <v>5.5722448400555935</v>
      </c>
      <c r="K29" s="26">
        <v>2185785</v>
      </c>
      <c r="L29" s="28">
        <f t="shared" si="5"/>
        <v>5.776814269891613</v>
      </c>
      <c r="M29" s="12"/>
      <c r="N29" s="144"/>
      <c r="O29" s="61"/>
      <c r="P29" s="144"/>
      <c r="Q29" s="61"/>
      <c r="R29" s="144"/>
      <c r="S29" s="61"/>
      <c r="T29" s="144"/>
      <c r="U29" s="117"/>
      <c r="V29" s="117"/>
    </row>
    <row r="30" spans="1:22" s="14" customFormat="1" ht="18" customHeight="1">
      <c r="A30" s="182"/>
      <c r="B30" s="177" t="s">
        <v>91</v>
      </c>
      <c r="C30" s="177"/>
      <c r="D30" s="178"/>
      <c r="E30" s="26">
        <f>E16+E20+E23</f>
        <v>35223976</v>
      </c>
      <c r="F30" s="28">
        <f>SUM(F16,F20,F23)</f>
        <v>100</v>
      </c>
      <c r="G30" s="26">
        <v>45565867</v>
      </c>
      <c r="H30" s="28">
        <f>SUM(H16,H20,H23)</f>
        <v>100</v>
      </c>
      <c r="I30" s="26">
        <v>39869228</v>
      </c>
      <c r="J30" s="28">
        <f>SUM(J16,J20,J23)</f>
        <v>100</v>
      </c>
      <c r="K30" s="26">
        <v>37837204</v>
      </c>
      <c r="L30" s="28">
        <f>SUM(L16,L20,L23)</f>
        <v>100</v>
      </c>
      <c r="M30" s="61"/>
      <c r="N30" s="144"/>
      <c r="O30" s="61"/>
      <c r="P30" s="144"/>
      <c r="Q30" s="61"/>
      <c r="R30" s="144"/>
      <c r="S30" s="61"/>
      <c r="T30" s="144"/>
      <c r="U30" s="117"/>
      <c r="V30" s="117"/>
    </row>
    <row r="31" spans="1:22" s="14" customFormat="1" ht="18" customHeight="1">
      <c r="A31" s="178" t="s">
        <v>92</v>
      </c>
      <c r="B31" s="179"/>
      <c r="C31" s="179"/>
      <c r="D31" s="179"/>
      <c r="E31" s="26">
        <f>36627914-35223976</f>
        <v>1403938</v>
      </c>
      <c r="F31" s="57" t="s">
        <v>94</v>
      </c>
      <c r="G31" s="26">
        <f>G15-G30</f>
        <v>1485247</v>
      </c>
      <c r="H31" s="57" t="s">
        <v>94</v>
      </c>
      <c r="I31" s="26">
        <v>1670222</v>
      </c>
      <c r="J31" s="57" t="s">
        <v>94</v>
      </c>
      <c r="K31" s="26">
        <v>2022834</v>
      </c>
      <c r="L31" s="57" t="s">
        <v>94</v>
      </c>
      <c r="M31" s="61"/>
      <c r="N31" s="145"/>
      <c r="O31" s="61"/>
      <c r="P31" s="146"/>
      <c r="Q31" s="61"/>
      <c r="R31" s="146"/>
      <c r="S31" s="61"/>
      <c r="T31" s="146"/>
      <c r="U31" s="117"/>
      <c r="V31" s="117"/>
    </row>
    <row r="32" spans="1:22" s="14" customFormat="1" ht="18" customHeight="1">
      <c r="A32" s="6" t="s">
        <v>264</v>
      </c>
      <c r="B32" s="6"/>
      <c r="C32" s="6"/>
      <c r="D32" s="6"/>
      <c r="E32" s="1"/>
      <c r="F32" s="1"/>
      <c r="G32" s="1"/>
      <c r="H32" s="1"/>
      <c r="I32" s="1"/>
      <c r="J32" s="1"/>
      <c r="K32" s="1"/>
      <c r="L32" s="1"/>
      <c r="M32" s="1"/>
      <c r="N32" s="1"/>
      <c r="O32" s="1"/>
      <c r="P32" s="1"/>
      <c r="Q32" s="117"/>
      <c r="R32" s="117"/>
      <c r="S32" s="117"/>
      <c r="T32" s="117"/>
      <c r="U32" s="117"/>
      <c r="V32" s="117"/>
    </row>
    <row r="39" s="14" customFormat="1" ht="17.25" customHeight="1">
      <c r="A39" s="14" t="s">
        <v>132</v>
      </c>
    </row>
    <row r="40" s="14" customFormat="1" ht="13.5" customHeight="1"/>
    <row r="41" spans="1:18" s="14" customFormat="1" ht="13.5" customHeight="1">
      <c r="A41" s="6"/>
      <c r="B41" s="6"/>
      <c r="C41" s="6"/>
      <c r="D41" s="6"/>
      <c r="E41" s="6"/>
      <c r="F41" s="6"/>
      <c r="G41" s="6"/>
      <c r="H41" s="6"/>
      <c r="I41" s="6"/>
      <c r="J41" s="6"/>
      <c r="K41" s="6"/>
      <c r="L41" s="74"/>
      <c r="M41" s="6"/>
      <c r="N41" s="6"/>
      <c r="O41" s="6"/>
      <c r="P41" s="74"/>
      <c r="R41" s="74" t="s">
        <v>57</v>
      </c>
    </row>
    <row r="42" spans="1:20" s="14" customFormat="1" ht="18" customHeight="1">
      <c r="A42" s="187" t="s">
        <v>89</v>
      </c>
      <c r="B42" s="188"/>
      <c r="C42" s="188"/>
      <c r="D42" s="189"/>
      <c r="E42" s="176" t="s">
        <v>118</v>
      </c>
      <c r="F42" s="177"/>
      <c r="G42" s="176" t="s">
        <v>318</v>
      </c>
      <c r="H42" s="177"/>
      <c r="I42" s="176" t="s">
        <v>119</v>
      </c>
      <c r="J42" s="177"/>
      <c r="K42" s="176" t="s">
        <v>120</v>
      </c>
      <c r="L42" s="177"/>
      <c r="M42" s="176" t="s">
        <v>121</v>
      </c>
      <c r="N42" s="177"/>
      <c r="O42" s="176" t="s">
        <v>122</v>
      </c>
      <c r="P42" s="177"/>
      <c r="Q42" s="176" t="s">
        <v>123</v>
      </c>
      <c r="R42" s="177"/>
      <c r="S42" s="130"/>
      <c r="T42" s="130"/>
    </row>
    <row r="43" spans="1:20" s="14" customFormat="1" ht="18" customHeight="1">
      <c r="A43" s="190"/>
      <c r="B43" s="191"/>
      <c r="C43" s="191"/>
      <c r="D43" s="192"/>
      <c r="E43" s="23" t="s">
        <v>37</v>
      </c>
      <c r="F43" s="23" t="s">
        <v>38</v>
      </c>
      <c r="G43" s="23" t="s">
        <v>37</v>
      </c>
      <c r="H43" s="23" t="s">
        <v>38</v>
      </c>
      <c r="I43" s="11" t="s">
        <v>37</v>
      </c>
      <c r="J43" s="11" t="s">
        <v>38</v>
      </c>
      <c r="K43" s="11" t="s">
        <v>37</v>
      </c>
      <c r="L43" s="11" t="s">
        <v>38</v>
      </c>
      <c r="M43" s="11" t="s">
        <v>37</v>
      </c>
      <c r="N43" s="11" t="s">
        <v>38</v>
      </c>
      <c r="O43" s="11" t="s">
        <v>37</v>
      </c>
      <c r="P43" s="11" t="s">
        <v>38</v>
      </c>
      <c r="Q43" s="66" t="s">
        <v>37</v>
      </c>
      <c r="R43" s="66" t="s">
        <v>38</v>
      </c>
      <c r="S43" s="77"/>
      <c r="T43" s="77"/>
    </row>
    <row r="44" spans="1:22" s="14" customFormat="1" ht="18" customHeight="1">
      <c r="A44" s="182" t="s">
        <v>90</v>
      </c>
      <c r="B44" s="184" t="s">
        <v>42</v>
      </c>
      <c r="C44" s="24"/>
      <c r="D44" s="25" t="s">
        <v>2</v>
      </c>
      <c r="E44" s="26">
        <v>17399255</v>
      </c>
      <c r="F44" s="28">
        <f>E44/$E$53*100</f>
        <v>55.98365220230617</v>
      </c>
      <c r="G44" s="26">
        <v>17635589</v>
      </c>
      <c r="H44" s="28">
        <v>51.132089273791145</v>
      </c>
      <c r="I44" s="26">
        <v>18592949</v>
      </c>
      <c r="J44" s="28">
        <v>55.28819851684608</v>
      </c>
      <c r="K44" s="26">
        <v>18803515</v>
      </c>
      <c r="L44" s="28">
        <v>55.568492844840065</v>
      </c>
      <c r="M44" s="5">
        <v>18923581</v>
      </c>
      <c r="N44" s="28">
        <v>56.49642685924202</v>
      </c>
      <c r="O44" s="26">
        <v>18569283</v>
      </c>
      <c r="P44" s="28">
        <v>54.550647031788216</v>
      </c>
      <c r="Q44" s="26">
        <v>19143305</v>
      </c>
      <c r="R44" s="28">
        <v>56.11629756881913</v>
      </c>
      <c r="S44" s="61"/>
      <c r="T44" s="144"/>
      <c r="U44" s="117"/>
      <c r="V44" s="117"/>
    </row>
    <row r="45" spans="1:22" s="14" customFormat="1" ht="18" customHeight="1">
      <c r="A45" s="184"/>
      <c r="B45" s="184"/>
      <c r="C45" s="181" t="s">
        <v>41</v>
      </c>
      <c r="D45" s="29" t="s">
        <v>3</v>
      </c>
      <c r="E45" s="26">
        <v>14447733</v>
      </c>
      <c r="F45" s="28">
        <f aca="true" t="shared" si="8" ref="F45:F52">E45/$E$53*100</f>
        <v>46.486867362067024</v>
      </c>
      <c r="G45" s="26">
        <v>14594877</v>
      </c>
      <c r="H45" s="28">
        <v>42.31594157155744</v>
      </c>
      <c r="I45" s="26">
        <v>14838913</v>
      </c>
      <c r="J45" s="28">
        <v>44.12515560163199</v>
      </c>
      <c r="K45" s="26">
        <v>14606048</v>
      </c>
      <c r="L45" s="28">
        <v>43.16406128212681</v>
      </c>
      <c r="M45" s="5">
        <v>14874470</v>
      </c>
      <c r="N45" s="28">
        <v>44.4077897531651</v>
      </c>
      <c r="O45" s="26">
        <v>15181968</v>
      </c>
      <c r="P45" s="28">
        <v>44.599792981554735</v>
      </c>
      <c r="Q45" s="26">
        <v>15370473</v>
      </c>
      <c r="R45" s="28">
        <v>45.05669405787036</v>
      </c>
      <c r="S45" s="61"/>
      <c r="T45" s="144"/>
      <c r="U45" s="117"/>
      <c r="V45" s="117"/>
    </row>
    <row r="46" spans="1:22" s="14" customFormat="1" ht="18" customHeight="1">
      <c r="A46" s="184"/>
      <c r="B46" s="184"/>
      <c r="C46" s="181"/>
      <c r="D46" s="25" t="s">
        <v>35</v>
      </c>
      <c r="E46" s="26">
        <v>58658</v>
      </c>
      <c r="F46" s="28">
        <f t="shared" si="8"/>
        <v>0.1887373379425082</v>
      </c>
      <c r="G46" s="26">
        <v>76653</v>
      </c>
      <c r="H46" s="28">
        <v>0.2222453720771057</v>
      </c>
      <c r="I46" s="26">
        <v>70016</v>
      </c>
      <c r="J46" s="28">
        <v>0.20820035096936448</v>
      </c>
      <c r="K46" s="26">
        <v>61114</v>
      </c>
      <c r="L46" s="28">
        <v>0.18060521512704172</v>
      </c>
      <c r="M46" s="5">
        <v>35986</v>
      </c>
      <c r="N46" s="28">
        <v>0.10743634711404164</v>
      </c>
      <c r="O46" s="26">
        <v>35415</v>
      </c>
      <c r="P46" s="28">
        <v>0.10403800537860185</v>
      </c>
      <c r="Q46" s="26">
        <v>127290</v>
      </c>
      <c r="R46" s="28">
        <v>0.37313533465276694</v>
      </c>
      <c r="S46" s="61"/>
      <c r="T46" s="144"/>
      <c r="U46" s="117"/>
      <c r="V46" s="117"/>
    </row>
    <row r="47" spans="1:22" s="14" customFormat="1" ht="18" customHeight="1">
      <c r="A47" s="184"/>
      <c r="B47" s="184"/>
      <c r="C47" s="182"/>
      <c r="D47" s="30" t="s">
        <v>39</v>
      </c>
      <c r="E47" s="26">
        <v>393356</v>
      </c>
      <c r="F47" s="28">
        <f t="shared" si="8"/>
        <v>1.2656579546475033</v>
      </c>
      <c r="G47" s="26">
        <v>250726</v>
      </c>
      <c r="H47" s="28">
        <v>0.7269473231237448</v>
      </c>
      <c r="I47" s="26">
        <v>724437</v>
      </c>
      <c r="J47" s="28">
        <v>2.1541938650478962</v>
      </c>
      <c r="K47" s="26">
        <v>960576</v>
      </c>
      <c r="L47" s="28">
        <v>2.8387118356820573</v>
      </c>
      <c r="M47" s="5">
        <v>604805</v>
      </c>
      <c r="N47" s="28">
        <v>1.8056477495778347</v>
      </c>
      <c r="O47" s="26">
        <v>696806</v>
      </c>
      <c r="P47" s="28">
        <v>2.0469943915245525</v>
      </c>
      <c r="Q47" s="26">
        <v>559277</v>
      </c>
      <c r="R47" s="28">
        <v>1.6394533000125346</v>
      </c>
      <c r="S47" s="61"/>
      <c r="T47" s="144"/>
      <c r="U47" s="117"/>
      <c r="V47" s="117"/>
    </row>
    <row r="48" spans="1:22" s="14" customFormat="1" ht="18" customHeight="1">
      <c r="A48" s="184"/>
      <c r="B48" s="184" t="s">
        <v>43</v>
      </c>
      <c r="C48" s="31"/>
      <c r="D48" s="25" t="s">
        <v>2</v>
      </c>
      <c r="E48" s="26">
        <v>13679916</v>
      </c>
      <c r="F48" s="28">
        <f t="shared" si="8"/>
        <v>44.01634779769383</v>
      </c>
      <c r="G48" s="26">
        <v>16854668</v>
      </c>
      <c r="H48" s="28">
        <v>48.867910726208855</v>
      </c>
      <c r="I48" s="26">
        <v>15036197</v>
      </c>
      <c r="J48" s="28">
        <v>44.71180148315393</v>
      </c>
      <c r="K48" s="26">
        <v>15034932</v>
      </c>
      <c r="L48" s="28">
        <v>44.43150715515993</v>
      </c>
      <c r="M48" s="5">
        <v>14571601</v>
      </c>
      <c r="N48" s="28">
        <v>43.50357314075797</v>
      </c>
      <c r="O48" s="26">
        <v>15471162</v>
      </c>
      <c r="P48" s="28">
        <v>45.449352968211784</v>
      </c>
      <c r="Q48" s="26">
        <v>14970323</v>
      </c>
      <c r="R48" s="28">
        <v>43.88370243118088</v>
      </c>
      <c r="S48" s="61"/>
      <c r="T48" s="144"/>
      <c r="U48" s="117"/>
      <c r="V48" s="117"/>
    </row>
    <row r="49" spans="1:22" s="14" customFormat="1" ht="18" customHeight="1">
      <c r="A49" s="184"/>
      <c r="B49" s="184"/>
      <c r="C49" s="185" t="s">
        <v>41</v>
      </c>
      <c r="D49" s="32" t="s">
        <v>9</v>
      </c>
      <c r="E49" s="26">
        <v>68263</v>
      </c>
      <c r="F49" s="28">
        <f t="shared" si="8"/>
        <v>0.21964228067730637</v>
      </c>
      <c r="G49" s="26">
        <v>68237</v>
      </c>
      <c r="H49" s="28">
        <v>0.19784427816817948</v>
      </c>
      <c r="I49" s="26">
        <v>68656</v>
      </c>
      <c r="J49" s="28">
        <v>0.20415623994733617</v>
      </c>
      <c r="K49" s="26">
        <v>71305</v>
      </c>
      <c r="L49" s="28">
        <v>0.21072184547949263</v>
      </c>
      <c r="M49" s="5">
        <v>75657</v>
      </c>
      <c r="N49" s="28">
        <v>0.22587427648549574</v>
      </c>
      <c r="O49" s="26">
        <v>82667</v>
      </c>
      <c r="P49" s="28">
        <v>0.24284935170500854</v>
      </c>
      <c r="Q49" s="26">
        <v>95068</v>
      </c>
      <c r="R49" s="28">
        <v>0.27868041475975525</v>
      </c>
      <c r="S49" s="61"/>
      <c r="T49" s="144"/>
      <c r="U49" s="117"/>
      <c r="V49" s="117"/>
    </row>
    <row r="50" spans="1:22" s="14" customFormat="1" ht="18" customHeight="1">
      <c r="A50" s="184"/>
      <c r="B50" s="184"/>
      <c r="C50" s="186"/>
      <c r="D50" s="33" t="s">
        <v>102</v>
      </c>
      <c r="E50" s="26">
        <v>3389258</v>
      </c>
      <c r="F50" s="28">
        <f t="shared" si="8"/>
        <v>10.905239396507712</v>
      </c>
      <c r="G50" s="26">
        <v>3226327</v>
      </c>
      <c r="H50" s="28">
        <v>9.354314176319416</v>
      </c>
      <c r="I50" s="26">
        <v>3157679</v>
      </c>
      <c r="J50" s="28">
        <v>9.389709152887797</v>
      </c>
      <c r="K50" s="26">
        <v>3000777</v>
      </c>
      <c r="L50" s="28">
        <v>8.867951298119563</v>
      </c>
      <c r="M50" s="5">
        <v>2592803</v>
      </c>
      <c r="N50" s="28">
        <v>7.740823739963557</v>
      </c>
      <c r="O50" s="26">
        <v>2514663</v>
      </c>
      <c r="P50" s="28">
        <v>7.387280042901907</v>
      </c>
      <c r="Q50" s="26">
        <v>2282059</v>
      </c>
      <c r="R50" s="28">
        <v>6.689581653408427</v>
      </c>
      <c r="S50" s="61"/>
      <c r="T50" s="144"/>
      <c r="U50" s="117"/>
      <c r="V50" s="117"/>
    </row>
    <row r="51" spans="1:22" s="14" customFormat="1" ht="18" customHeight="1">
      <c r="A51" s="184"/>
      <c r="B51" s="184"/>
      <c r="C51" s="186"/>
      <c r="D51" s="33" t="s">
        <v>40</v>
      </c>
      <c r="E51" s="26">
        <v>4866568</v>
      </c>
      <c r="F51" s="28">
        <f t="shared" si="8"/>
        <v>15.658615862051148</v>
      </c>
      <c r="G51" s="26">
        <v>7273021</v>
      </c>
      <c r="H51" s="28">
        <v>21.087175430441125</v>
      </c>
      <c r="I51" s="26">
        <v>6466593</v>
      </c>
      <c r="J51" s="28">
        <v>19.229132372258277</v>
      </c>
      <c r="K51" s="26">
        <v>6354370</v>
      </c>
      <c r="L51" s="28">
        <v>18.77855091872272</v>
      </c>
      <c r="M51" s="5">
        <v>6621088</v>
      </c>
      <c r="N51" s="28">
        <v>19.76728473963808</v>
      </c>
      <c r="O51" s="26">
        <v>6412807</v>
      </c>
      <c r="P51" s="28">
        <v>18.83878721326939</v>
      </c>
      <c r="Q51" s="26">
        <v>6276311</v>
      </c>
      <c r="R51" s="28">
        <v>18.398251279517968</v>
      </c>
      <c r="S51" s="61"/>
      <c r="T51" s="144"/>
      <c r="U51" s="117"/>
      <c r="V51" s="117"/>
    </row>
    <row r="52" spans="1:22" s="14" customFormat="1" ht="18" customHeight="1">
      <c r="A52" s="184"/>
      <c r="B52" s="184"/>
      <c r="C52" s="186"/>
      <c r="D52" s="33" t="s">
        <v>16</v>
      </c>
      <c r="E52" s="26">
        <v>3788400</v>
      </c>
      <c r="F52" s="28">
        <f t="shared" si="8"/>
        <v>12.189514321344028</v>
      </c>
      <c r="G52" s="26">
        <v>4672900</v>
      </c>
      <c r="H52" s="28">
        <v>13.54846384589132</v>
      </c>
      <c r="I52" s="26">
        <v>3641400</v>
      </c>
      <c r="J52" s="28">
        <v>10.82810726148086</v>
      </c>
      <c r="K52" s="26">
        <v>3185800</v>
      </c>
      <c r="L52" s="28">
        <v>9.414734665571384</v>
      </c>
      <c r="M52" s="5">
        <v>3108300</v>
      </c>
      <c r="N52" s="28">
        <v>9.279842097887393</v>
      </c>
      <c r="O52" s="26">
        <v>4108700</v>
      </c>
      <c r="P52" s="28">
        <v>12.070053725795887</v>
      </c>
      <c r="Q52" s="26">
        <v>3930600</v>
      </c>
      <c r="R52" s="28">
        <v>11.522081439124564</v>
      </c>
      <c r="S52" s="61"/>
      <c r="T52" s="144"/>
      <c r="U52" s="117"/>
      <c r="V52" s="117"/>
    </row>
    <row r="53" spans="1:22" s="14" customFormat="1" ht="18" customHeight="1">
      <c r="A53" s="184"/>
      <c r="B53" s="177" t="s">
        <v>91</v>
      </c>
      <c r="C53" s="177"/>
      <c r="D53" s="178"/>
      <c r="E53" s="26">
        <f>E44+E48</f>
        <v>31079171</v>
      </c>
      <c r="F53" s="28">
        <v>100</v>
      </c>
      <c r="G53" s="26">
        <v>34490257</v>
      </c>
      <c r="H53" s="28">
        <v>100</v>
      </c>
      <c r="I53" s="26">
        <v>33629146</v>
      </c>
      <c r="J53" s="28">
        <v>100</v>
      </c>
      <c r="K53" s="26">
        <v>33838447</v>
      </c>
      <c r="L53" s="28">
        <v>100</v>
      </c>
      <c r="M53" s="5">
        <v>33495182</v>
      </c>
      <c r="N53" s="28">
        <v>100</v>
      </c>
      <c r="O53" s="26">
        <v>34040445</v>
      </c>
      <c r="P53" s="28">
        <v>100</v>
      </c>
      <c r="Q53" s="26">
        <v>34113628</v>
      </c>
      <c r="R53" s="28">
        <v>100</v>
      </c>
      <c r="S53" s="61"/>
      <c r="T53" s="144"/>
      <c r="U53" s="117"/>
      <c r="V53" s="117"/>
    </row>
    <row r="54" spans="1:22" s="14" customFormat="1" ht="18" customHeight="1">
      <c r="A54" s="180" t="s">
        <v>101</v>
      </c>
      <c r="B54" s="183" t="s">
        <v>54</v>
      </c>
      <c r="C54" s="34"/>
      <c r="D54" s="35" t="s">
        <v>2</v>
      </c>
      <c r="E54" s="26">
        <f>SUM(E55:E57)</f>
        <v>13275702</v>
      </c>
      <c r="F54" s="28">
        <f>E54/$E$68*100</f>
        <v>44.46270491366787</v>
      </c>
      <c r="G54" s="26">
        <v>13264193</v>
      </c>
      <c r="H54" s="28">
        <v>38.62819764978329</v>
      </c>
      <c r="I54" s="26">
        <v>13616637</v>
      </c>
      <c r="J54" s="28">
        <v>42.120870354153254</v>
      </c>
      <c r="K54" s="26">
        <v>13595580</v>
      </c>
      <c r="L54" s="28">
        <v>41.76085752101231</v>
      </c>
      <c r="M54" s="26">
        <v>13669624</v>
      </c>
      <c r="N54" s="28">
        <v>41.9494349636216</v>
      </c>
      <c r="O54" s="26">
        <v>13781411</v>
      </c>
      <c r="P54" s="28">
        <v>42.0591754736979</v>
      </c>
      <c r="Q54" s="26">
        <v>13660328</v>
      </c>
      <c r="R54" s="28">
        <v>41.451759927852606</v>
      </c>
      <c r="S54" s="61"/>
      <c r="T54" s="144"/>
      <c r="U54" s="117"/>
      <c r="V54" s="117"/>
    </row>
    <row r="55" spans="1:22" s="14" customFormat="1" ht="18" customHeight="1">
      <c r="A55" s="181"/>
      <c r="B55" s="183"/>
      <c r="C55" s="181" t="s">
        <v>41</v>
      </c>
      <c r="D55" s="33" t="s">
        <v>44</v>
      </c>
      <c r="E55" s="26">
        <v>4480199</v>
      </c>
      <c r="F55" s="28">
        <f aca="true" t="shared" si="9" ref="F55:F67">E55/$E$68*100</f>
        <v>15.004989272244126</v>
      </c>
      <c r="G55" s="26">
        <v>4606778</v>
      </c>
      <c r="H55" s="28">
        <v>13.415933491971458</v>
      </c>
      <c r="I55" s="26">
        <v>4551640</v>
      </c>
      <c r="J55" s="28">
        <v>14.079764213350046</v>
      </c>
      <c r="K55" s="26">
        <v>4427373</v>
      </c>
      <c r="L55" s="28">
        <v>13.599338391254868</v>
      </c>
      <c r="M55" s="26">
        <v>4407994</v>
      </c>
      <c r="N55" s="28">
        <v>13.527281922533804</v>
      </c>
      <c r="O55" s="26">
        <v>4559953</v>
      </c>
      <c r="P55" s="28">
        <v>13.9164170765109</v>
      </c>
      <c r="Q55" s="26">
        <v>4385164</v>
      </c>
      <c r="R55" s="28">
        <v>13.306617921052982</v>
      </c>
      <c r="S55" s="61"/>
      <c r="T55" s="144"/>
      <c r="U55" s="117"/>
      <c r="V55" s="117"/>
    </row>
    <row r="56" spans="1:22" s="14" customFormat="1" ht="18" customHeight="1">
      <c r="A56" s="181"/>
      <c r="B56" s="183"/>
      <c r="C56" s="181"/>
      <c r="D56" s="33" t="s">
        <v>30</v>
      </c>
      <c r="E56" s="26">
        <v>4180968</v>
      </c>
      <c r="F56" s="28">
        <f t="shared" si="9"/>
        <v>14.002811033080445</v>
      </c>
      <c r="G56" s="26">
        <v>3913677</v>
      </c>
      <c r="H56" s="28">
        <v>11.397473535963394</v>
      </c>
      <c r="I56" s="26">
        <v>3954751</v>
      </c>
      <c r="J56" s="28">
        <v>12.233384363110945</v>
      </c>
      <c r="K56" s="26">
        <v>3712541</v>
      </c>
      <c r="L56" s="28">
        <v>11.403624982672058</v>
      </c>
      <c r="M56" s="26">
        <v>3347414</v>
      </c>
      <c r="N56" s="28">
        <v>10.272566815979461</v>
      </c>
      <c r="O56" s="26">
        <v>3249701</v>
      </c>
      <c r="P56" s="28">
        <v>9.917688732746708</v>
      </c>
      <c r="Q56" s="26">
        <v>3168328</v>
      </c>
      <c r="R56" s="28">
        <v>9.614174098066561</v>
      </c>
      <c r="S56" s="61"/>
      <c r="T56" s="144"/>
      <c r="U56" s="117"/>
      <c r="V56" s="117"/>
    </row>
    <row r="57" spans="1:22" s="14" customFormat="1" ht="18" customHeight="1">
      <c r="A57" s="181"/>
      <c r="B57" s="183"/>
      <c r="C57" s="182"/>
      <c r="D57" s="36" t="s">
        <v>45</v>
      </c>
      <c r="E57" s="26">
        <v>4614535</v>
      </c>
      <c r="F57" s="28">
        <f t="shared" si="9"/>
        <v>15.4549046083433</v>
      </c>
      <c r="G57" s="26">
        <v>4743738</v>
      </c>
      <c r="H57" s="28">
        <v>13.814790621848436</v>
      </c>
      <c r="I57" s="26">
        <v>5110246</v>
      </c>
      <c r="J57" s="28">
        <v>15.807721777692263</v>
      </c>
      <c r="K57" s="26">
        <v>5455666</v>
      </c>
      <c r="L57" s="28">
        <v>16.757894147085388</v>
      </c>
      <c r="M57" s="26">
        <v>5914216</v>
      </c>
      <c r="N57" s="28">
        <v>18.149586225108333</v>
      </c>
      <c r="O57" s="26">
        <v>5971757</v>
      </c>
      <c r="P57" s="28">
        <v>18.22506966444029</v>
      </c>
      <c r="Q57" s="26">
        <v>6106836</v>
      </c>
      <c r="R57" s="28">
        <v>18.53096790873306</v>
      </c>
      <c r="S57" s="61"/>
      <c r="T57" s="144"/>
      <c r="U57" s="117"/>
      <c r="V57" s="117"/>
    </row>
    <row r="58" spans="1:22" s="14" customFormat="1" ht="18" customHeight="1">
      <c r="A58" s="181"/>
      <c r="B58" s="183" t="s">
        <v>55</v>
      </c>
      <c r="C58" s="34"/>
      <c r="D58" s="25" t="s">
        <v>2</v>
      </c>
      <c r="E58" s="26">
        <f>SUM(E59:E60)</f>
        <v>4036913</v>
      </c>
      <c r="F58" s="28">
        <f t="shared" si="9"/>
        <v>13.520345024402456</v>
      </c>
      <c r="G58" s="26">
        <v>7089751</v>
      </c>
      <c r="H58" s="28">
        <v>20.646887670870644</v>
      </c>
      <c r="I58" s="26">
        <v>5260250</v>
      </c>
      <c r="J58" s="28">
        <v>16.271734957789846</v>
      </c>
      <c r="K58" s="26">
        <v>4407455</v>
      </c>
      <c r="L58" s="28">
        <v>13.53815727503154</v>
      </c>
      <c r="M58" s="26">
        <v>4728970</v>
      </c>
      <c r="N58" s="28">
        <v>14.512295251128899</v>
      </c>
      <c r="O58" s="26">
        <v>5074918</v>
      </c>
      <c r="P58" s="28">
        <v>15.488027073325656</v>
      </c>
      <c r="Q58" s="26">
        <v>5006493</v>
      </c>
      <c r="R58" s="28">
        <v>15.192017784380768</v>
      </c>
      <c r="S58" s="61"/>
      <c r="T58" s="144"/>
      <c r="U58" s="117"/>
      <c r="V58" s="117"/>
    </row>
    <row r="59" spans="1:22" s="14" customFormat="1" ht="18" customHeight="1">
      <c r="A59" s="181"/>
      <c r="B59" s="183"/>
      <c r="C59" s="181" t="s">
        <v>41</v>
      </c>
      <c r="D59" s="32" t="s">
        <v>46</v>
      </c>
      <c r="E59" s="26">
        <v>3996960</v>
      </c>
      <c r="F59" s="28">
        <f t="shared" si="9"/>
        <v>13.3865352680961</v>
      </c>
      <c r="G59" s="26">
        <v>7076003</v>
      </c>
      <c r="H59" s="28">
        <v>20.60685052264088</v>
      </c>
      <c r="I59" s="26">
        <v>5233709</v>
      </c>
      <c r="J59" s="28">
        <v>16.189634655044788</v>
      </c>
      <c r="K59" s="26">
        <v>4396925</v>
      </c>
      <c r="L59" s="28">
        <v>13.505812805012882</v>
      </c>
      <c r="M59" s="26">
        <v>4728140</v>
      </c>
      <c r="N59" s="28">
        <v>14.50974814149225</v>
      </c>
      <c r="O59" s="26">
        <v>5066632</v>
      </c>
      <c r="P59" s="28">
        <v>15.462739217969258</v>
      </c>
      <c r="Q59" s="26">
        <v>4931761</v>
      </c>
      <c r="R59" s="28">
        <v>14.96524629522412</v>
      </c>
      <c r="S59" s="61"/>
      <c r="T59" s="144"/>
      <c r="U59" s="117"/>
      <c r="V59" s="117"/>
    </row>
    <row r="60" spans="1:22" s="14" customFormat="1" ht="18" customHeight="1">
      <c r="A60" s="181"/>
      <c r="B60" s="183"/>
      <c r="C60" s="182"/>
      <c r="D60" s="36" t="s">
        <v>47</v>
      </c>
      <c r="E60" s="26">
        <v>39953</v>
      </c>
      <c r="F60" s="28">
        <f t="shared" si="9"/>
        <v>0.13380975630635372</v>
      </c>
      <c r="G60" s="26">
        <v>13748</v>
      </c>
      <c r="H60" s="28">
        <v>0.04003714822976571</v>
      </c>
      <c r="I60" s="26">
        <v>26541</v>
      </c>
      <c r="J60" s="28">
        <v>0.08210030274505971</v>
      </c>
      <c r="K60" s="26">
        <v>10530</v>
      </c>
      <c r="L60" s="28">
        <v>0.032344470018657506</v>
      </c>
      <c r="M60" s="26">
        <v>830</v>
      </c>
      <c r="N60" s="28">
        <v>0.0025471096366517414</v>
      </c>
      <c r="O60" s="26">
        <v>8286</v>
      </c>
      <c r="P60" s="28">
        <v>0.025287855356397163</v>
      </c>
      <c r="Q60" s="26">
        <v>74732</v>
      </c>
      <c r="R60" s="28">
        <v>0.2267714891566499</v>
      </c>
      <c r="S60" s="61"/>
      <c r="T60" s="144"/>
      <c r="U60" s="117"/>
      <c r="V60" s="117"/>
    </row>
    <row r="61" spans="1:22" s="14" customFormat="1" ht="18" customHeight="1">
      <c r="A61" s="181"/>
      <c r="B61" s="184" t="s">
        <v>56</v>
      </c>
      <c r="C61" s="34"/>
      <c r="D61" s="25" t="s">
        <v>2</v>
      </c>
      <c r="E61" s="26">
        <f>SUM(E62:E67)</f>
        <v>12545447</v>
      </c>
      <c r="F61" s="28">
        <f t="shared" si="9"/>
        <v>42.01695006192967</v>
      </c>
      <c r="G61" s="26">
        <v>13984166</v>
      </c>
      <c r="H61" s="28">
        <v>40.72491467934607</v>
      </c>
      <c r="I61" s="26">
        <v>13450643</v>
      </c>
      <c r="J61" s="28">
        <v>41.6073946880569</v>
      </c>
      <c r="K61" s="26">
        <v>14552762</v>
      </c>
      <c r="L61" s="28">
        <v>44.70098520395615</v>
      </c>
      <c r="M61" s="26">
        <v>14187361</v>
      </c>
      <c r="N61" s="28">
        <v>43.538269785249504</v>
      </c>
      <c r="O61" s="26">
        <v>13910388</v>
      </c>
      <c r="P61" s="28">
        <v>42.45279745297644</v>
      </c>
      <c r="Q61" s="26">
        <v>14287939</v>
      </c>
      <c r="R61" s="28">
        <v>43.35622228776662</v>
      </c>
      <c r="S61" s="61"/>
      <c r="T61" s="144"/>
      <c r="U61" s="117"/>
      <c r="V61" s="117"/>
    </row>
    <row r="62" spans="1:22" s="14" customFormat="1" ht="18" customHeight="1">
      <c r="A62" s="181"/>
      <c r="B62" s="184"/>
      <c r="C62" s="181" t="s">
        <v>41</v>
      </c>
      <c r="D62" s="32" t="s">
        <v>48</v>
      </c>
      <c r="E62" s="26">
        <v>4101569</v>
      </c>
      <c r="F62" s="28">
        <f t="shared" si="9"/>
        <v>13.736889554318696</v>
      </c>
      <c r="G62" s="26">
        <v>4519105</v>
      </c>
      <c r="H62" s="28">
        <v>13.160610761628988</v>
      </c>
      <c r="I62" s="26">
        <v>4973565</v>
      </c>
      <c r="J62" s="28">
        <v>15.384921149249573</v>
      </c>
      <c r="K62" s="26">
        <v>5183687</v>
      </c>
      <c r="L62" s="28">
        <v>15.922469967483824</v>
      </c>
      <c r="M62" s="5">
        <v>5542056</v>
      </c>
      <c r="N62" s="28">
        <v>17.007499089715186</v>
      </c>
      <c r="O62" s="26">
        <v>5343108</v>
      </c>
      <c r="P62" s="28">
        <v>16.306510047985583</v>
      </c>
      <c r="Q62" s="26">
        <v>5245457</v>
      </c>
      <c r="R62" s="28">
        <v>15.917145201482274</v>
      </c>
      <c r="S62" s="61"/>
      <c r="T62" s="144"/>
      <c r="U62" s="117"/>
      <c r="V62" s="117"/>
    </row>
    <row r="63" spans="1:22" s="14" customFormat="1" ht="18" customHeight="1">
      <c r="A63" s="181"/>
      <c r="B63" s="184"/>
      <c r="C63" s="181"/>
      <c r="D63" s="33" t="s">
        <v>49</v>
      </c>
      <c r="E63" s="26">
        <v>203266</v>
      </c>
      <c r="F63" s="28">
        <f t="shared" si="9"/>
        <v>0.6807742578871998</v>
      </c>
      <c r="G63" s="26">
        <v>161910</v>
      </c>
      <c r="H63" s="28">
        <v>0.47151692390757677</v>
      </c>
      <c r="I63" s="26">
        <v>158886</v>
      </c>
      <c r="J63" s="28">
        <v>0.4914882145341757</v>
      </c>
      <c r="K63" s="26">
        <v>164140</v>
      </c>
      <c r="L63" s="28">
        <v>0.5041805611455311</v>
      </c>
      <c r="M63" s="5">
        <v>175922</v>
      </c>
      <c r="N63" s="28">
        <v>0.5398706283121056</v>
      </c>
      <c r="O63" s="26">
        <v>143582</v>
      </c>
      <c r="P63" s="28">
        <v>0.4381946473307045</v>
      </c>
      <c r="Q63" s="26">
        <v>144539</v>
      </c>
      <c r="R63" s="28">
        <v>0.43859824802244046</v>
      </c>
      <c r="S63" s="61"/>
      <c r="T63" s="144"/>
      <c r="U63" s="117"/>
      <c r="V63" s="117"/>
    </row>
    <row r="64" spans="1:22" s="14" customFormat="1" ht="18" customHeight="1">
      <c r="A64" s="181"/>
      <c r="B64" s="184"/>
      <c r="C64" s="181"/>
      <c r="D64" s="33" t="s">
        <v>50</v>
      </c>
      <c r="E64" s="26">
        <v>5060904</v>
      </c>
      <c r="F64" s="28">
        <f t="shared" si="9"/>
        <v>16.94987437563764</v>
      </c>
      <c r="G64" s="26">
        <v>4809510</v>
      </c>
      <c r="H64" s="28">
        <v>14.006332905334625</v>
      </c>
      <c r="I64" s="26">
        <v>4939824</v>
      </c>
      <c r="J64" s="28">
        <v>15.28054880778086</v>
      </c>
      <c r="K64" s="26">
        <v>5145175</v>
      </c>
      <c r="L64" s="28">
        <v>15.804174599073706</v>
      </c>
      <c r="M64" s="5">
        <v>4859679</v>
      </c>
      <c r="N64" s="28">
        <v>14.91341591799289</v>
      </c>
      <c r="O64" s="26">
        <v>4931304</v>
      </c>
      <c r="P64" s="28">
        <v>15.049734765921164</v>
      </c>
      <c r="Q64" s="26">
        <v>4926901</v>
      </c>
      <c r="R64" s="28">
        <v>14.95049880502847</v>
      </c>
      <c r="S64" s="61"/>
      <c r="T64" s="144"/>
      <c r="U64" s="117"/>
      <c r="V64" s="117"/>
    </row>
    <row r="65" spans="1:22" s="14" customFormat="1" ht="18" customHeight="1">
      <c r="A65" s="181"/>
      <c r="B65" s="184"/>
      <c r="C65" s="181"/>
      <c r="D65" s="33" t="s">
        <v>51</v>
      </c>
      <c r="E65" s="26">
        <v>141219</v>
      </c>
      <c r="F65" s="28">
        <f t="shared" si="9"/>
        <v>0.47296773648604523</v>
      </c>
      <c r="G65" s="26">
        <v>1415010</v>
      </c>
      <c r="H65" s="28">
        <v>4.120815036121674</v>
      </c>
      <c r="I65" s="26">
        <v>203357</v>
      </c>
      <c r="J65" s="28">
        <v>0.6290520803785504</v>
      </c>
      <c r="K65" s="26">
        <v>382725</v>
      </c>
      <c r="L65" s="28">
        <v>1.1755970833704363</v>
      </c>
      <c r="M65" s="5">
        <v>369997</v>
      </c>
      <c r="N65" s="28">
        <v>1.1354493063038968</v>
      </c>
      <c r="O65" s="26">
        <v>266719</v>
      </c>
      <c r="P65" s="28">
        <v>0.8139936631429997</v>
      </c>
      <c r="Q65" s="26">
        <v>833471</v>
      </c>
      <c r="R65" s="28">
        <v>2.52913691375692</v>
      </c>
      <c r="S65" s="61"/>
      <c r="T65" s="144"/>
      <c r="U65" s="117"/>
      <c r="V65" s="117"/>
    </row>
    <row r="66" spans="1:22" s="14" customFormat="1" ht="18" customHeight="1">
      <c r="A66" s="181"/>
      <c r="B66" s="184"/>
      <c r="C66" s="181"/>
      <c r="D66" s="60" t="s">
        <v>52</v>
      </c>
      <c r="E66" s="26">
        <v>0</v>
      </c>
      <c r="F66" s="28">
        <f t="shared" si="9"/>
        <v>0</v>
      </c>
      <c r="G66" s="26">
        <v>0</v>
      </c>
      <c r="H66" s="28">
        <v>0</v>
      </c>
      <c r="I66" s="26">
        <v>0</v>
      </c>
      <c r="J66" s="28">
        <v>0</v>
      </c>
      <c r="K66" s="26">
        <v>388000</v>
      </c>
      <c r="L66" s="28">
        <v>1.1918000348755093</v>
      </c>
      <c r="M66" s="5">
        <v>25000</v>
      </c>
      <c r="N66" s="28">
        <v>0.07672016977866691</v>
      </c>
      <c r="O66" s="26">
        <v>45000</v>
      </c>
      <c r="P66" s="28">
        <v>0.13733447876392377</v>
      </c>
      <c r="Q66" s="26">
        <v>120500</v>
      </c>
      <c r="R66" s="28">
        <v>0.36565279188803074</v>
      </c>
      <c r="S66" s="61"/>
      <c r="T66" s="144"/>
      <c r="U66" s="117"/>
      <c r="V66" s="117"/>
    </row>
    <row r="67" spans="1:22" s="14" customFormat="1" ht="18" customHeight="1">
      <c r="A67" s="181"/>
      <c r="B67" s="184"/>
      <c r="C67" s="182"/>
      <c r="D67" s="33" t="s">
        <v>53</v>
      </c>
      <c r="E67" s="26">
        <v>3038489</v>
      </c>
      <c r="F67" s="28">
        <f t="shared" si="9"/>
        <v>10.17644413760009</v>
      </c>
      <c r="G67" s="26">
        <v>3078631</v>
      </c>
      <c r="H67" s="28">
        <v>8.9656390523532</v>
      </c>
      <c r="I67" s="26">
        <v>3175011</v>
      </c>
      <c r="J67" s="28">
        <v>9.821384436113739</v>
      </c>
      <c r="K67" s="26">
        <v>3289035</v>
      </c>
      <c r="L67" s="28">
        <v>10.10276295800714</v>
      </c>
      <c r="M67" s="5">
        <v>3214707</v>
      </c>
      <c r="N67" s="28">
        <v>9.86531467314676</v>
      </c>
      <c r="O67" s="26">
        <v>3180675</v>
      </c>
      <c r="P67" s="28">
        <v>9.70702984983207</v>
      </c>
      <c r="Q67" s="26">
        <v>3017071</v>
      </c>
      <c r="R67" s="28">
        <v>9.155190327588487</v>
      </c>
      <c r="S67" s="61"/>
      <c r="T67" s="144"/>
      <c r="U67" s="117"/>
      <c r="V67" s="117"/>
    </row>
    <row r="68" spans="1:22" s="14" customFormat="1" ht="18" customHeight="1">
      <c r="A68" s="182"/>
      <c r="B68" s="177" t="s">
        <v>91</v>
      </c>
      <c r="C68" s="177"/>
      <c r="D68" s="178"/>
      <c r="E68" s="26">
        <f>E54+E58+E61</f>
        <v>29858062</v>
      </c>
      <c r="F68" s="28">
        <v>100</v>
      </c>
      <c r="G68" s="26">
        <v>34338110</v>
      </c>
      <c r="H68" s="28">
        <v>100</v>
      </c>
      <c r="I68" s="26">
        <v>32327530</v>
      </c>
      <c r="J68" s="28">
        <v>100</v>
      </c>
      <c r="K68" s="26">
        <v>32555797</v>
      </c>
      <c r="L68" s="28">
        <v>100</v>
      </c>
      <c r="M68" s="26">
        <v>32585955</v>
      </c>
      <c r="N68" s="28">
        <v>100</v>
      </c>
      <c r="O68" s="26">
        <v>32766717</v>
      </c>
      <c r="P68" s="28">
        <v>100</v>
      </c>
      <c r="Q68" s="26">
        <v>32954760</v>
      </c>
      <c r="R68" s="28">
        <v>100</v>
      </c>
      <c r="S68" s="61"/>
      <c r="T68" s="144"/>
      <c r="U68" s="117"/>
      <c r="V68" s="117"/>
    </row>
    <row r="69" spans="1:22" s="14" customFormat="1" ht="18" customHeight="1">
      <c r="A69" s="178" t="s">
        <v>92</v>
      </c>
      <c r="B69" s="179"/>
      <c r="C69" s="179"/>
      <c r="D69" s="179"/>
      <c r="E69" s="26">
        <f>E53-E68</f>
        <v>1221109</v>
      </c>
      <c r="F69" s="13" t="s">
        <v>94</v>
      </c>
      <c r="G69" s="26">
        <v>152147</v>
      </c>
      <c r="H69" s="57" t="s">
        <v>125</v>
      </c>
      <c r="I69" s="26">
        <v>1301616</v>
      </c>
      <c r="J69" s="57" t="s">
        <v>125</v>
      </c>
      <c r="K69" s="26">
        <v>1282650</v>
      </c>
      <c r="L69" s="13" t="s">
        <v>136</v>
      </c>
      <c r="M69" s="26">
        <v>909227</v>
      </c>
      <c r="N69" s="13" t="s">
        <v>125</v>
      </c>
      <c r="O69" s="26">
        <v>1273728</v>
      </c>
      <c r="P69" s="57" t="s">
        <v>125</v>
      </c>
      <c r="Q69" s="26">
        <v>1158868</v>
      </c>
      <c r="R69" s="57" t="s">
        <v>125</v>
      </c>
      <c r="S69" s="61"/>
      <c r="T69" s="146"/>
      <c r="U69" s="117"/>
      <c r="V69" s="117"/>
    </row>
    <row r="70" spans="1:22" s="14" customFormat="1" ht="18" customHeight="1">
      <c r="A70" s="6" t="s">
        <v>264</v>
      </c>
      <c r="B70" s="6"/>
      <c r="C70" s="6"/>
      <c r="D70" s="6"/>
      <c r="E70" s="6"/>
      <c r="F70" s="6"/>
      <c r="G70" s="6"/>
      <c r="H70" s="6"/>
      <c r="I70" s="6"/>
      <c r="J70" s="6"/>
      <c r="K70" s="6"/>
      <c r="L70" s="6"/>
      <c r="M70" s="6"/>
      <c r="N70" s="6"/>
      <c r="O70" s="6"/>
      <c r="P70" s="6"/>
      <c r="S70" s="117"/>
      <c r="T70" s="117"/>
      <c r="U70" s="117"/>
      <c r="V70" s="117"/>
    </row>
    <row r="71" spans="19:22" ht="13.5">
      <c r="S71" s="1"/>
      <c r="T71" s="1"/>
      <c r="U71" s="1"/>
      <c r="V71" s="1"/>
    </row>
    <row r="72" s="14" customFormat="1" ht="17.25" customHeight="1">
      <c r="A72" s="14" t="s">
        <v>132</v>
      </c>
    </row>
    <row r="73" s="14" customFormat="1" ht="13.5" customHeight="1"/>
    <row r="74" spans="1:18" s="14" customFormat="1" ht="13.5" customHeight="1">
      <c r="A74" s="6"/>
      <c r="B74" s="6"/>
      <c r="C74" s="6"/>
      <c r="D74" s="6"/>
      <c r="E74" s="6"/>
      <c r="F74" s="6"/>
      <c r="G74" s="6"/>
      <c r="H74" s="6"/>
      <c r="I74" s="6"/>
      <c r="J74" s="6"/>
      <c r="K74" s="6"/>
      <c r="L74" s="74"/>
      <c r="M74" s="6"/>
      <c r="N74" s="6"/>
      <c r="O74" s="6"/>
      <c r="P74" s="74"/>
      <c r="R74" s="74" t="s">
        <v>57</v>
      </c>
    </row>
    <row r="75" spans="1:18" s="14" customFormat="1" ht="18" customHeight="1">
      <c r="A75" s="187" t="s">
        <v>89</v>
      </c>
      <c r="B75" s="188"/>
      <c r="C75" s="188"/>
      <c r="D75" s="189"/>
      <c r="E75" s="193" t="s">
        <v>308</v>
      </c>
      <c r="F75" s="194"/>
      <c r="G75" s="193" t="s">
        <v>309</v>
      </c>
      <c r="H75" s="194"/>
      <c r="I75" s="193" t="s">
        <v>310</v>
      </c>
      <c r="J75" s="194"/>
      <c r="K75" s="193" t="s">
        <v>311</v>
      </c>
      <c r="L75" s="194"/>
      <c r="M75" s="193" t="s">
        <v>312</v>
      </c>
      <c r="N75" s="194"/>
      <c r="O75" s="193" t="s">
        <v>313</v>
      </c>
      <c r="P75" s="194"/>
      <c r="Q75" s="193" t="s">
        <v>116</v>
      </c>
      <c r="R75" s="194"/>
    </row>
    <row r="76" spans="1:18" s="14" customFormat="1" ht="18" customHeight="1">
      <c r="A76" s="190"/>
      <c r="B76" s="191"/>
      <c r="C76" s="191"/>
      <c r="D76" s="192"/>
      <c r="E76" s="23" t="s">
        <v>37</v>
      </c>
      <c r="F76" s="23" t="s">
        <v>38</v>
      </c>
      <c r="G76" s="23" t="s">
        <v>37</v>
      </c>
      <c r="H76" s="23" t="s">
        <v>38</v>
      </c>
      <c r="I76" s="11" t="s">
        <v>37</v>
      </c>
      <c r="J76" s="11" t="s">
        <v>38</v>
      </c>
      <c r="K76" s="11" t="s">
        <v>37</v>
      </c>
      <c r="L76" s="11" t="s">
        <v>38</v>
      </c>
      <c r="M76" s="11" t="s">
        <v>37</v>
      </c>
      <c r="N76" s="11" t="s">
        <v>38</v>
      </c>
      <c r="O76" s="11" t="s">
        <v>37</v>
      </c>
      <c r="P76" s="11" t="s">
        <v>38</v>
      </c>
      <c r="Q76" s="66" t="s">
        <v>37</v>
      </c>
      <c r="R76" s="66" t="s">
        <v>38</v>
      </c>
    </row>
    <row r="77" spans="1:18" s="14" customFormat="1" ht="18" customHeight="1">
      <c r="A77" s="182" t="s">
        <v>90</v>
      </c>
      <c r="B77" s="184" t="s">
        <v>42</v>
      </c>
      <c r="C77" s="24"/>
      <c r="D77" s="25" t="s">
        <v>2</v>
      </c>
      <c r="E77" s="26">
        <v>16582215</v>
      </c>
      <c r="F77" s="27">
        <v>56.43417869833747</v>
      </c>
      <c r="G77" s="26">
        <v>16426750</v>
      </c>
      <c r="H77" s="28">
        <f>G77/G86*100</f>
        <v>62.953728745894885</v>
      </c>
      <c r="I77" s="5">
        <v>17851683</v>
      </c>
      <c r="J77" s="28">
        <f>I77/I86*100</f>
        <v>62.831523387049515</v>
      </c>
      <c r="K77" s="5">
        <v>17917530</v>
      </c>
      <c r="L77" s="43">
        <f aca="true" t="shared" si="10" ref="L77:L86">K77/$K$86*100</f>
        <v>58.93797354037274</v>
      </c>
      <c r="M77" s="5">
        <v>18207740</v>
      </c>
      <c r="N77" s="28">
        <f aca="true" t="shared" si="11" ref="N77:N86">M77/$M$86*100</f>
        <v>55.053063862556705</v>
      </c>
      <c r="O77" s="26">
        <v>16929905</v>
      </c>
      <c r="P77" s="28">
        <v>54.39476329389932</v>
      </c>
      <c r="Q77" s="26">
        <v>17323009</v>
      </c>
      <c r="R77" s="28">
        <v>56.553350760623076</v>
      </c>
    </row>
    <row r="78" spans="1:18" s="14" customFormat="1" ht="18" customHeight="1">
      <c r="A78" s="184"/>
      <c r="B78" s="184"/>
      <c r="C78" s="181" t="s">
        <v>103</v>
      </c>
      <c r="D78" s="29" t="s">
        <v>3</v>
      </c>
      <c r="E78" s="26">
        <v>13897796</v>
      </c>
      <c r="F78" s="27">
        <v>47.29830743221214</v>
      </c>
      <c r="G78" s="26">
        <v>13788332</v>
      </c>
      <c r="H78" s="28">
        <f>G78/G86*100</f>
        <v>52.84227936666366</v>
      </c>
      <c r="I78" s="5">
        <v>15039195</v>
      </c>
      <c r="J78" s="28">
        <f>I78/I86*100</f>
        <v>52.93257405281609</v>
      </c>
      <c r="K78" s="5">
        <v>15228560</v>
      </c>
      <c r="L78" s="43">
        <f t="shared" si="10"/>
        <v>50.09286806484926</v>
      </c>
      <c r="M78" s="5">
        <v>14572895</v>
      </c>
      <c r="N78" s="28">
        <f t="shared" si="11"/>
        <v>44.06271833282622</v>
      </c>
      <c r="O78" s="26">
        <v>14143490</v>
      </c>
      <c r="P78" s="28">
        <v>45.44218001811777</v>
      </c>
      <c r="Q78" s="26">
        <v>14440238</v>
      </c>
      <c r="R78" s="28">
        <v>47.14214745722745</v>
      </c>
    </row>
    <row r="79" spans="1:18" s="14" customFormat="1" ht="18" customHeight="1">
      <c r="A79" s="184"/>
      <c r="B79" s="184"/>
      <c r="C79" s="181"/>
      <c r="D79" s="25" t="s">
        <v>35</v>
      </c>
      <c r="E79" s="26">
        <v>66425</v>
      </c>
      <c r="F79" s="27">
        <v>0.22606390762856865</v>
      </c>
      <c r="G79" s="26">
        <v>145767</v>
      </c>
      <c r="H79" s="28">
        <f>G79/G86*100</f>
        <v>0.5586361378911142</v>
      </c>
      <c r="I79" s="5">
        <v>127980</v>
      </c>
      <c r="J79" s="28">
        <f>I79/I86*100</f>
        <v>0.45044371239813064</v>
      </c>
      <c r="K79" s="5">
        <v>104657</v>
      </c>
      <c r="L79" s="43">
        <f t="shared" si="10"/>
        <v>0.34425902994524293</v>
      </c>
      <c r="M79" s="5">
        <v>145000</v>
      </c>
      <c r="N79" s="28">
        <f t="shared" si="11"/>
        <v>0.43842312445535375</v>
      </c>
      <c r="O79" s="26">
        <v>75668</v>
      </c>
      <c r="P79" s="28">
        <v>0.2431167185476099</v>
      </c>
      <c r="Q79" s="26">
        <v>57549</v>
      </c>
      <c r="R79" s="28">
        <v>0.18787664330850937</v>
      </c>
    </row>
    <row r="80" spans="1:18" s="14" customFormat="1" ht="18" customHeight="1">
      <c r="A80" s="184"/>
      <c r="B80" s="184"/>
      <c r="C80" s="182"/>
      <c r="D80" s="30" t="s">
        <v>39</v>
      </c>
      <c r="E80" s="26">
        <v>246429</v>
      </c>
      <c r="F80" s="27">
        <v>0.8386707217613933</v>
      </c>
      <c r="G80" s="26">
        <v>184768</v>
      </c>
      <c r="H80" s="28">
        <f>G80/G86*100</f>
        <v>0.7081032190129822</v>
      </c>
      <c r="I80" s="5">
        <v>65500</v>
      </c>
      <c r="J80" s="28">
        <f>I80/I86*100</f>
        <v>0.23053651478416592</v>
      </c>
      <c r="K80" s="5">
        <v>801965</v>
      </c>
      <c r="L80" s="43">
        <f t="shared" si="10"/>
        <v>2.6379859249743136</v>
      </c>
      <c r="M80" s="5">
        <v>541638</v>
      </c>
      <c r="N80" s="28">
        <f t="shared" si="11"/>
        <v>1.6377008571293028</v>
      </c>
      <c r="O80" s="26">
        <v>289445</v>
      </c>
      <c r="P80" s="28">
        <v>0.9299693212456116</v>
      </c>
      <c r="Q80" s="26">
        <v>347945</v>
      </c>
      <c r="R80" s="28">
        <v>1.1359144147766127</v>
      </c>
    </row>
    <row r="81" spans="1:18" s="14" customFormat="1" ht="18" customHeight="1">
      <c r="A81" s="184"/>
      <c r="B81" s="184" t="s">
        <v>43</v>
      </c>
      <c r="C81" s="31"/>
      <c r="D81" s="25" t="s">
        <v>2</v>
      </c>
      <c r="E81" s="26">
        <v>12801069</v>
      </c>
      <c r="F81" s="27">
        <v>43.56582130166254</v>
      </c>
      <c r="G81" s="26">
        <v>9666621</v>
      </c>
      <c r="H81" s="28">
        <f>G81/G86*100</f>
        <v>37.046271254105115</v>
      </c>
      <c r="I81" s="5">
        <v>10560302</v>
      </c>
      <c r="J81" s="28">
        <f>I81/I86*100</f>
        <v>37.168476612950485</v>
      </c>
      <c r="K81" s="5">
        <v>12483125</v>
      </c>
      <c r="L81" s="43">
        <f t="shared" si="10"/>
        <v>41.06202645962726</v>
      </c>
      <c r="M81" s="5">
        <v>14865333</v>
      </c>
      <c r="N81" s="28">
        <f t="shared" si="11"/>
        <v>44.94693613744329</v>
      </c>
      <c r="O81" s="26">
        <v>14194240</v>
      </c>
      <c r="P81" s="28">
        <v>45.60523670610068</v>
      </c>
      <c r="Q81" s="26">
        <v>13308260</v>
      </c>
      <c r="R81" s="28">
        <v>43.446649239376924</v>
      </c>
    </row>
    <row r="82" spans="1:18" s="14" customFormat="1" ht="18" customHeight="1">
      <c r="A82" s="184"/>
      <c r="B82" s="184"/>
      <c r="C82" s="185" t="s">
        <v>103</v>
      </c>
      <c r="D82" s="32" t="s">
        <v>9</v>
      </c>
      <c r="E82" s="26">
        <v>468434</v>
      </c>
      <c r="F82" s="27">
        <v>1.5942193527449144</v>
      </c>
      <c r="G82" s="26">
        <v>401939</v>
      </c>
      <c r="H82" s="28">
        <f>G82/G86*100</f>
        <v>1.540387403375363</v>
      </c>
      <c r="I82" s="5">
        <v>106346</v>
      </c>
      <c r="J82" s="28">
        <f>I82/I86*100</f>
        <v>0.3742997893318612</v>
      </c>
      <c r="K82" s="5">
        <v>193792</v>
      </c>
      <c r="L82" s="43">
        <f t="shared" si="10"/>
        <v>0.6374599494649047</v>
      </c>
      <c r="M82" s="5">
        <v>216888</v>
      </c>
      <c r="N82" s="28">
        <f t="shared" si="11"/>
        <v>0.6557842387370535</v>
      </c>
      <c r="O82" s="26">
        <v>192961</v>
      </c>
      <c r="P82" s="28">
        <v>0.6199720506378569</v>
      </c>
      <c r="Q82" s="26">
        <v>179735</v>
      </c>
      <c r="R82" s="28">
        <v>0.5867696829667749</v>
      </c>
    </row>
    <row r="83" spans="1:18" s="14" customFormat="1" ht="18" customHeight="1">
      <c r="A83" s="184"/>
      <c r="B83" s="184"/>
      <c r="C83" s="186"/>
      <c r="D83" s="33" t="s">
        <v>102</v>
      </c>
      <c r="E83" s="26">
        <v>1779308</v>
      </c>
      <c r="F83" s="27">
        <v>6.055511017760982</v>
      </c>
      <c r="G83" s="26">
        <v>1383148</v>
      </c>
      <c r="H83" s="28">
        <f>G83/G86*100</f>
        <v>5.300763937323391</v>
      </c>
      <c r="I83" s="5">
        <v>1270229</v>
      </c>
      <c r="J83" s="28">
        <f>I83/I86*100</f>
        <v>4.470750635691241</v>
      </c>
      <c r="K83" s="5">
        <v>1617111</v>
      </c>
      <c r="L83" s="43">
        <f t="shared" si="10"/>
        <v>5.3193294683946775</v>
      </c>
      <c r="M83" s="5">
        <v>2401483</v>
      </c>
      <c r="N83" s="28">
        <f t="shared" si="11"/>
        <v>7.261142621975285</v>
      </c>
      <c r="O83" s="26">
        <v>3001258</v>
      </c>
      <c r="P83" s="28">
        <v>9.64286087216211</v>
      </c>
      <c r="Q83" s="26">
        <v>3410187</v>
      </c>
      <c r="R83" s="28">
        <v>11.133025536748086</v>
      </c>
    </row>
    <row r="84" spans="1:18" s="14" customFormat="1" ht="18" customHeight="1">
      <c r="A84" s="184"/>
      <c r="B84" s="184"/>
      <c r="C84" s="186"/>
      <c r="D84" s="33" t="s">
        <v>40</v>
      </c>
      <c r="E84" s="26">
        <v>4043083</v>
      </c>
      <c r="F84" s="27">
        <v>13.759806425993773</v>
      </c>
      <c r="G84" s="26">
        <v>3145080</v>
      </c>
      <c r="H84" s="28">
        <f>G84/G86*100</f>
        <v>12.05317626457693</v>
      </c>
      <c r="I84" s="5">
        <v>4669121</v>
      </c>
      <c r="J84" s="28">
        <f>I84/I86*100</f>
        <v>16.433631793061977</v>
      </c>
      <c r="K84" s="5">
        <v>5128238</v>
      </c>
      <c r="L84" s="43">
        <f t="shared" si="10"/>
        <v>16.86884049044338</v>
      </c>
      <c r="M84" s="5">
        <v>6647443</v>
      </c>
      <c r="N84" s="28">
        <f t="shared" si="11"/>
        <v>20.099260204819792</v>
      </c>
      <c r="O84" s="26">
        <v>5415159</v>
      </c>
      <c r="P84" s="28">
        <v>17.398579141692085</v>
      </c>
      <c r="Q84" s="26">
        <v>5125256</v>
      </c>
      <c r="R84" s="28">
        <v>16.73210469993914</v>
      </c>
    </row>
    <row r="85" spans="1:18" s="14" customFormat="1" ht="18" customHeight="1">
      <c r="A85" s="184"/>
      <c r="B85" s="184"/>
      <c r="C85" s="186"/>
      <c r="D85" s="33" t="s">
        <v>16</v>
      </c>
      <c r="E85" s="26">
        <v>4245100</v>
      </c>
      <c r="F85" s="27">
        <v>14.447329985307292</v>
      </c>
      <c r="G85" s="26">
        <v>2197900</v>
      </c>
      <c r="H85" s="28">
        <f>G85/G86*100</f>
        <v>8.42321216373308</v>
      </c>
      <c r="I85" s="5">
        <v>2638600</v>
      </c>
      <c r="J85" s="28">
        <f>I85/I86*100</f>
        <v>9.286925922282444</v>
      </c>
      <c r="K85" s="5">
        <v>3807500</v>
      </c>
      <c r="L85" s="43">
        <f t="shared" si="10"/>
        <v>12.52440120122412</v>
      </c>
      <c r="M85" s="5">
        <v>3974000</v>
      </c>
      <c r="N85" s="28">
        <f t="shared" si="11"/>
        <v>12.015817217831557</v>
      </c>
      <c r="O85" s="26">
        <v>3999100</v>
      </c>
      <c r="P85" s="28">
        <v>12.848867013053692</v>
      </c>
      <c r="Q85" s="26">
        <v>3044200</v>
      </c>
      <c r="R85" s="28">
        <v>9.938210525982452</v>
      </c>
    </row>
    <row r="86" spans="1:18" s="14" customFormat="1" ht="18" customHeight="1">
      <c r="A86" s="184"/>
      <c r="B86" s="177" t="s">
        <v>91</v>
      </c>
      <c r="C86" s="177"/>
      <c r="D86" s="178"/>
      <c r="E86" s="26">
        <v>29383284</v>
      </c>
      <c r="F86" s="27">
        <v>100</v>
      </c>
      <c r="G86" s="26">
        <f>SUM(G77,G81)</f>
        <v>26093371</v>
      </c>
      <c r="H86" s="28">
        <f>SUM(H77,H81)</f>
        <v>100</v>
      </c>
      <c r="I86" s="5">
        <f>I77+I81</f>
        <v>28411985</v>
      </c>
      <c r="J86" s="28">
        <f>SUM(J77,J81)</f>
        <v>100</v>
      </c>
      <c r="K86" s="5">
        <v>30400655</v>
      </c>
      <c r="L86" s="43">
        <f t="shared" si="10"/>
        <v>100</v>
      </c>
      <c r="M86" s="5">
        <f>M77+M81</f>
        <v>33073073</v>
      </c>
      <c r="N86" s="28">
        <f t="shared" si="11"/>
        <v>100</v>
      </c>
      <c r="O86" s="26">
        <v>31124145</v>
      </c>
      <c r="P86" s="28">
        <v>100</v>
      </c>
      <c r="Q86" s="26">
        <v>30631269</v>
      </c>
      <c r="R86" s="28">
        <v>100</v>
      </c>
    </row>
    <row r="87" spans="1:18" s="14" customFormat="1" ht="18" customHeight="1">
      <c r="A87" s="180" t="s">
        <v>101</v>
      </c>
      <c r="B87" s="183" t="s">
        <v>54</v>
      </c>
      <c r="C87" s="34"/>
      <c r="D87" s="35" t="s">
        <v>2</v>
      </c>
      <c r="E87" s="26">
        <v>9949263</v>
      </c>
      <c r="F87" s="27">
        <v>34.87553017799861</v>
      </c>
      <c r="G87" s="26">
        <f>SUM(G88:G90)</f>
        <v>9788857</v>
      </c>
      <c r="H87" s="28">
        <f>G87/G101*100</f>
        <v>38.90463935758754</v>
      </c>
      <c r="I87" s="5">
        <f>SUM(I88:I90)</f>
        <v>9935186</v>
      </c>
      <c r="J87" s="28">
        <f>I87/I101*100</f>
        <v>35.58711934449861</v>
      </c>
      <c r="K87" s="41">
        <f>SUM(K88:K90)</f>
        <v>11168012</v>
      </c>
      <c r="L87" s="43">
        <f aca="true" t="shared" si="12" ref="L87:L101">K87/$K$101*100</f>
        <v>38.34560193277009</v>
      </c>
      <c r="M87" s="26">
        <f>SUM(M88:M90)</f>
        <v>11543419</v>
      </c>
      <c r="N87" s="28">
        <f aca="true" t="shared" si="13" ref="N87:N101">M87/$M$101*100</f>
        <v>35.91760278881988</v>
      </c>
      <c r="O87" s="26">
        <v>13077283</v>
      </c>
      <c r="P87" s="28">
        <v>43.41384379321953</v>
      </c>
      <c r="Q87" s="26">
        <v>13461811</v>
      </c>
      <c r="R87" s="28">
        <v>45.397406558334566</v>
      </c>
    </row>
    <row r="88" spans="1:18" s="14" customFormat="1" ht="18" customHeight="1">
      <c r="A88" s="181"/>
      <c r="B88" s="183"/>
      <c r="C88" s="181" t="s">
        <v>103</v>
      </c>
      <c r="D88" s="33" t="s">
        <v>44</v>
      </c>
      <c r="E88" s="26">
        <v>4415432</v>
      </c>
      <c r="F88" s="27">
        <v>15.477581803285407</v>
      </c>
      <c r="G88" s="26">
        <v>4446635</v>
      </c>
      <c r="H88" s="28">
        <f>G88/G101*100</f>
        <v>17.67261806254053</v>
      </c>
      <c r="I88" s="5">
        <v>4345892</v>
      </c>
      <c r="J88" s="28">
        <f>I88/I101*100</f>
        <v>15.566671551222267</v>
      </c>
      <c r="K88" s="41">
        <v>4407435</v>
      </c>
      <c r="L88" s="43">
        <f t="shared" si="12"/>
        <v>15.13301991926213</v>
      </c>
      <c r="M88" s="26">
        <v>4632867</v>
      </c>
      <c r="N88" s="28">
        <f t="shared" si="13"/>
        <v>14.415267840440652</v>
      </c>
      <c r="O88" s="26">
        <v>4480250</v>
      </c>
      <c r="P88" s="28">
        <v>14.873492731982003</v>
      </c>
      <c r="Q88" s="26">
        <v>4702408</v>
      </c>
      <c r="R88" s="28">
        <v>15.75797986460848</v>
      </c>
    </row>
    <row r="89" spans="1:18" s="14" customFormat="1" ht="18" customHeight="1">
      <c r="A89" s="181"/>
      <c r="B89" s="183"/>
      <c r="C89" s="181"/>
      <c r="D89" s="33" t="s">
        <v>30</v>
      </c>
      <c r="E89" s="26">
        <v>3334873</v>
      </c>
      <c r="F89" s="27">
        <v>11.689857223725292</v>
      </c>
      <c r="G89" s="26">
        <v>3127201</v>
      </c>
      <c r="H89" s="28">
        <f>G89/G101*100</f>
        <v>12.42868570903499</v>
      </c>
      <c r="I89" s="5">
        <v>3122975</v>
      </c>
      <c r="J89" s="28">
        <f>I89/I101*100</f>
        <v>11.186271101002593</v>
      </c>
      <c r="K89" s="41">
        <v>4083613</v>
      </c>
      <c r="L89" s="43">
        <f t="shared" si="12"/>
        <v>14.021170334119004</v>
      </c>
      <c r="M89" s="26">
        <v>4076350</v>
      </c>
      <c r="N89" s="28">
        <f t="shared" si="13"/>
        <v>12.683652921912122</v>
      </c>
      <c r="O89" s="26">
        <v>4354904</v>
      </c>
      <c r="P89" s="28">
        <v>14.457370234357311</v>
      </c>
      <c r="Q89" s="26">
        <v>4200131</v>
      </c>
      <c r="R89" s="28">
        <v>14.164145864569358</v>
      </c>
    </row>
    <row r="90" spans="1:18" s="14" customFormat="1" ht="18" customHeight="1">
      <c r="A90" s="181"/>
      <c r="B90" s="183"/>
      <c r="C90" s="182"/>
      <c r="D90" s="36" t="s">
        <v>45</v>
      </c>
      <c r="E90" s="26">
        <v>2198958</v>
      </c>
      <c r="F90" s="27">
        <v>7.708091150987914</v>
      </c>
      <c r="G90" s="26">
        <v>2215021</v>
      </c>
      <c r="H90" s="28">
        <f>G90/G101*100</f>
        <v>8.803335586012025</v>
      </c>
      <c r="I90" s="5">
        <v>2466319</v>
      </c>
      <c r="J90" s="28">
        <f>I90/I101*100</f>
        <v>8.83417669227375</v>
      </c>
      <c r="K90" s="41">
        <v>2676964</v>
      </c>
      <c r="L90" s="43">
        <f t="shared" si="12"/>
        <v>9.191411679388949</v>
      </c>
      <c r="M90" s="26">
        <v>2834202</v>
      </c>
      <c r="N90" s="28">
        <f t="shared" si="13"/>
        <v>8.818682026467105</v>
      </c>
      <c r="O90" s="26">
        <v>4242129</v>
      </c>
      <c r="P90" s="28">
        <v>14.082980826880211</v>
      </c>
      <c r="Q90" s="26">
        <v>4559272</v>
      </c>
      <c r="R90" s="28">
        <v>15.375280829156726</v>
      </c>
    </row>
    <row r="91" spans="1:18" s="14" customFormat="1" ht="18" customHeight="1">
      <c r="A91" s="181"/>
      <c r="B91" s="183" t="s">
        <v>55</v>
      </c>
      <c r="C91" s="34"/>
      <c r="D91" s="25" t="s">
        <v>2</v>
      </c>
      <c r="E91" s="26">
        <v>5162884</v>
      </c>
      <c r="F91" s="27">
        <v>18.097653740533968</v>
      </c>
      <c r="G91" s="26">
        <f>SUM(G92:G93)</f>
        <v>4639407</v>
      </c>
      <c r="H91" s="28">
        <f>G91/G101*100</f>
        <v>18.43876728080379</v>
      </c>
      <c r="I91" s="5">
        <f>SUM(I92:I93)</f>
        <v>6687658</v>
      </c>
      <c r="J91" s="28">
        <f>I91/I101*100</f>
        <v>23.954708385045926</v>
      </c>
      <c r="K91" s="41">
        <f>SUM(K92:K93)</f>
        <v>6641823</v>
      </c>
      <c r="L91" s="43">
        <f t="shared" si="12"/>
        <v>22.80483767978731</v>
      </c>
      <c r="M91" s="26">
        <v>7315916</v>
      </c>
      <c r="N91" s="28">
        <f t="shared" si="13"/>
        <v>22.763633973987428</v>
      </c>
      <c r="O91" s="26">
        <v>5038955</v>
      </c>
      <c r="P91" s="28">
        <v>16.72827645093117</v>
      </c>
      <c r="Q91" s="26">
        <v>3916720</v>
      </c>
      <c r="R91" s="28">
        <v>13.208395974000837</v>
      </c>
    </row>
    <row r="92" spans="1:18" s="14" customFormat="1" ht="18" customHeight="1">
      <c r="A92" s="181"/>
      <c r="B92" s="183"/>
      <c r="C92" s="181" t="s">
        <v>103</v>
      </c>
      <c r="D92" s="32" t="s">
        <v>46</v>
      </c>
      <c r="E92" s="26">
        <v>5161042</v>
      </c>
      <c r="F92" s="27">
        <v>18.091196907843155</v>
      </c>
      <c r="G92" s="26">
        <v>4638947</v>
      </c>
      <c r="H92" s="28">
        <f>G92/G101*100</f>
        <v>18.43693906591573</v>
      </c>
      <c r="I92" s="5">
        <v>6687658</v>
      </c>
      <c r="J92" s="28">
        <f>I92/I101*100</f>
        <v>23.954708385045926</v>
      </c>
      <c r="K92" s="41">
        <v>6641823</v>
      </c>
      <c r="L92" s="43">
        <f t="shared" si="12"/>
        <v>22.80483767978731</v>
      </c>
      <c r="M92" s="26">
        <v>7315916</v>
      </c>
      <c r="N92" s="28">
        <f t="shared" si="13"/>
        <v>22.763633973987428</v>
      </c>
      <c r="O92" s="26">
        <v>5038955</v>
      </c>
      <c r="P92" s="28">
        <v>16.72827645093117</v>
      </c>
      <c r="Q92" s="26">
        <v>3787557</v>
      </c>
      <c r="R92" s="28">
        <v>12.772818233138617</v>
      </c>
    </row>
    <row r="93" spans="1:18" s="14" customFormat="1" ht="18" customHeight="1">
      <c r="A93" s="181"/>
      <c r="B93" s="183"/>
      <c r="C93" s="182"/>
      <c r="D93" s="36" t="s">
        <v>47</v>
      </c>
      <c r="E93" s="26">
        <v>1842</v>
      </c>
      <c r="F93" s="27">
        <v>0.006456832690810711</v>
      </c>
      <c r="G93" s="26">
        <v>460</v>
      </c>
      <c r="H93" s="28">
        <f>G93/G101*100</f>
        <v>0.0018282148880599922</v>
      </c>
      <c r="I93" s="5">
        <v>0</v>
      </c>
      <c r="J93" s="28">
        <f>I93/I101*100</f>
        <v>0</v>
      </c>
      <c r="K93" s="41">
        <v>0</v>
      </c>
      <c r="L93" s="43">
        <f t="shared" si="12"/>
        <v>0</v>
      </c>
      <c r="M93" s="26">
        <v>0</v>
      </c>
      <c r="N93" s="28">
        <f t="shared" si="13"/>
        <v>0</v>
      </c>
      <c r="O93" s="26">
        <v>0</v>
      </c>
      <c r="P93" s="28">
        <v>0</v>
      </c>
      <c r="Q93" s="26">
        <v>129163</v>
      </c>
      <c r="R93" s="28">
        <v>0.4355777408622189</v>
      </c>
    </row>
    <row r="94" spans="1:18" s="14" customFormat="1" ht="18" customHeight="1">
      <c r="A94" s="181"/>
      <c r="B94" s="184" t="s">
        <v>56</v>
      </c>
      <c r="C94" s="34"/>
      <c r="D94" s="25" t="s">
        <v>2</v>
      </c>
      <c r="E94" s="26">
        <v>13415772</v>
      </c>
      <c r="F94" s="27">
        <v>47.02681608146742</v>
      </c>
      <c r="G94" s="26">
        <f>SUM(G95:G100)</f>
        <v>10732892</v>
      </c>
      <c r="H94" s="28">
        <f>G94/G101*100</f>
        <v>42.656593361608664</v>
      </c>
      <c r="I94" s="5">
        <f>SUM(I95:I100)</f>
        <v>11295083</v>
      </c>
      <c r="J94" s="28">
        <f>I94/I101*100</f>
        <v>40.458172270455464</v>
      </c>
      <c r="K94" s="41">
        <f>SUM(K95:K100)</f>
        <v>11314788</v>
      </c>
      <c r="L94" s="43">
        <f t="shared" si="12"/>
        <v>38.84956038744261</v>
      </c>
      <c r="M94" s="26">
        <f>SUM(M95:M100)</f>
        <v>13279277</v>
      </c>
      <c r="N94" s="28">
        <f t="shared" si="13"/>
        <v>41.3187632371927</v>
      </c>
      <c r="O94" s="26">
        <v>12006142</v>
      </c>
      <c r="P94" s="28">
        <v>39.857879755849304</v>
      </c>
      <c r="Q94" s="26">
        <v>12274729</v>
      </c>
      <c r="R94" s="28">
        <v>41.394197467664604</v>
      </c>
    </row>
    <row r="95" spans="1:18" s="14" customFormat="1" ht="18" customHeight="1">
      <c r="A95" s="181"/>
      <c r="B95" s="184"/>
      <c r="C95" s="181" t="s">
        <v>103</v>
      </c>
      <c r="D95" s="32" t="s">
        <v>48</v>
      </c>
      <c r="E95" s="26">
        <v>4629394</v>
      </c>
      <c r="F95" s="27">
        <v>16.227590943454377</v>
      </c>
      <c r="G95" s="26">
        <v>3969961</v>
      </c>
      <c r="H95" s="28">
        <f>G95/G101*100</f>
        <v>15.778134359168552</v>
      </c>
      <c r="I95" s="5">
        <v>3785560</v>
      </c>
      <c r="J95" s="28">
        <f>I95/I101*100</f>
        <v>13.559602759904058</v>
      </c>
      <c r="K95" s="5">
        <v>3617159</v>
      </c>
      <c r="L95" s="43">
        <f t="shared" si="12"/>
        <v>12.419590804660373</v>
      </c>
      <c r="M95" s="5">
        <v>4006560</v>
      </c>
      <c r="N95" s="28">
        <f t="shared" si="13"/>
        <v>12.466499797813297</v>
      </c>
      <c r="O95" s="26">
        <v>3773069</v>
      </c>
      <c r="P95" s="28">
        <v>12.52579975420269</v>
      </c>
      <c r="Q95" s="26">
        <v>4142698</v>
      </c>
      <c r="R95" s="28">
        <v>13.970463955733702</v>
      </c>
    </row>
    <row r="96" spans="1:18" s="14" customFormat="1" ht="18" customHeight="1">
      <c r="A96" s="181"/>
      <c r="B96" s="184"/>
      <c r="C96" s="181"/>
      <c r="D96" s="33" t="s">
        <v>49</v>
      </c>
      <c r="E96" s="26">
        <v>135974</v>
      </c>
      <c r="F96" s="27">
        <v>0.47663483621080105</v>
      </c>
      <c r="G96" s="26">
        <v>176829</v>
      </c>
      <c r="H96" s="28">
        <f>G96/G101*100</f>
        <v>0.7027856748712181</v>
      </c>
      <c r="I96" s="5">
        <v>149440</v>
      </c>
      <c r="J96" s="28">
        <f>I96/I101*100</f>
        <v>0.5352832966430495</v>
      </c>
      <c r="K96" s="5">
        <v>145605</v>
      </c>
      <c r="L96" s="43">
        <f t="shared" si="12"/>
        <v>0.4999378017700006</v>
      </c>
      <c r="M96" s="5">
        <v>171846</v>
      </c>
      <c r="N96" s="28">
        <f t="shared" si="13"/>
        <v>0.5347026187689748</v>
      </c>
      <c r="O96" s="26">
        <v>250504</v>
      </c>
      <c r="P96" s="28">
        <v>0.8316208745789675</v>
      </c>
      <c r="Q96" s="26">
        <v>174911</v>
      </c>
      <c r="R96" s="28">
        <v>0.5898542015279264</v>
      </c>
    </row>
    <row r="97" spans="1:18" s="14" customFormat="1" ht="18" customHeight="1">
      <c r="A97" s="181"/>
      <c r="B97" s="184"/>
      <c r="C97" s="181"/>
      <c r="D97" s="33" t="s">
        <v>50</v>
      </c>
      <c r="E97" s="26">
        <v>3886947</v>
      </c>
      <c r="F97" s="27">
        <v>13.62506322315343</v>
      </c>
      <c r="G97" s="26">
        <v>3489963</v>
      </c>
      <c r="H97" s="28">
        <f>G97/G101*100</f>
        <v>13.870439816040248</v>
      </c>
      <c r="I97" s="5">
        <v>3853881</v>
      </c>
      <c r="J97" s="28">
        <f>I97/I101*100</f>
        <v>13.804323651967426</v>
      </c>
      <c r="K97" s="5">
        <v>4836716</v>
      </c>
      <c r="L97" s="43">
        <f t="shared" si="12"/>
        <v>16.606965178570725</v>
      </c>
      <c r="M97" s="5">
        <v>5873487</v>
      </c>
      <c r="N97" s="28">
        <f t="shared" si="13"/>
        <v>18.27548433018825</v>
      </c>
      <c r="O97" s="26">
        <v>4757255</v>
      </c>
      <c r="P97" s="28">
        <v>15.793091382553436</v>
      </c>
      <c r="Q97" s="26">
        <v>4919905</v>
      </c>
      <c r="R97" s="28">
        <v>16.591447281007216</v>
      </c>
    </row>
    <row r="98" spans="1:18" s="14" customFormat="1" ht="18" customHeight="1">
      <c r="A98" s="181"/>
      <c r="B98" s="184"/>
      <c r="C98" s="181"/>
      <c r="D98" s="33" t="s">
        <v>51</v>
      </c>
      <c r="E98" s="26">
        <v>2173249</v>
      </c>
      <c r="F98" s="27">
        <v>7.6179724150226305</v>
      </c>
      <c r="G98" s="26">
        <v>628725</v>
      </c>
      <c r="H98" s="28">
        <f>G98/G101*100</f>
        <v>2.498792185859823</v>
      </c>
      <c r="I98" s="5">
        <v>928635</v>
      </c>
      <c r="J98" s="28">
        <f>I98/I101*100</f>
        <v>3.3263035611490785</v>
      </c>
      <c r="K98" s="5">
        <v>29194</v>
      </c>
      <c r="L98" s="43">
        <f t="shared" si="12"/>
        <v>0.10023820737525083</v>
      </c>
      <c r="M98" s="5">
        <v>385695</v>
      </c>
      <c r="N98" s="28">
        <f t="shared" si="13"/>
        <v>1.2000984983421188</v>
      </c>
      <c r="O98" s="26">
        <v>164472</v>
      </c>
      <c r="P98" s="28">
        <v>0.5460126324679524</v>
      </c>
      <c r="Q98" s="26">
        <v>13512</v>
      </c>
      <c r="R98" s="28">
        <v>0.0455666594499222</v>
      </c>
    </row>
    <row r="99" spans="1:18" s="14" customFormat="1" ht="18" customHeight="1">
      <c r="A99" s="181"/>
      <c r="B99" s="184"/>
      <c r="C99" s="181"/>
      <c r="D99" s="60" t="s">
        <v>52</v>
      </c>
      <c r="E99" s="26">
        <v>0</v>
      </c>
      <c r="F99" s="27">
        <v>0</v>
      </c>
      <c r="G99" s="26">
        <v>15000</v>
      </c>
      <c r="H99" s="28">
        <f>G99/G101*100</f>
        <v>0.05961570287152148</v>
      </c>
      <c r="I99" s="5">
        <v>0</v>
      </c>
      <c r="J99" s="28">
        <f>I99/I101*100</f>
        <v>0</v>
      </c>
      <c r="K99" s="5">
        <v>6100</v>
      </c>
      <c r="L99" s="43">
        <f t="shared" si="12"/>
        <v>0.02094447711821025</v>
      </c>
      <c r="M99" s="5">
        <v>0</v>
      </c>
      <c r="N99" s="28">
        <f t="shared" si="13"/>
        <v>0</v>
      </c>
      <c r="O99" s="26">
        <v>0</v>
      </c>
      <c r="P99" s="28">
        <v>0</v>
      </c>
      <c r="Q99" s="26"/>
      <c r="R99" s="28">
        <v>0</v>
      </c>
    </row>
    <row r="100" spans="1:18" s="14" customFormat="1" ht="18" customHeight="1">
      <c r="A100" s="181"/>
      <c r="B100" s="184"/>
      <c r="C100" s="182"/>
      <c r="D100" s="33" t="s">
        <v>53</v>
      </c>
      <c r="E100" s="26">
        <v>2590208</v>
      </c>
      <c r="F100" s="27">
        <v>9.079554663626183</v>
      </c>
      <c r="G100" s="26">
        <v>2452414</v>
      </c>
      <c r="H100" s="28">
        <f>G100/G101*100</f>
        <v>9.7468256227973</v>
      </c>
      <c r="I100" s="5">
        <v>2577567</v>
      </c>
      <c r="J100" s="28">
        <f>I100/I101*100</f>
        <v>9.232659000791857</v>
      </c>
      <c r="K100" s="5">
        <v>2680014</v>
      </c>
      <c r="L100" s="43">
        <f t="shared" si="12"/>
        <v>9.201883917948054</v>
      </c>
      <c r="M100" s="5">
        <v>2841689</v>
      </c>
      <c r="N100" s="28">
        <f t="shared" si="13"/>
        <v>8.841977992080057</v>
      </c>
      <c r="O100" s="26">
        <v>3060842</v>
      </c>
      <c r="P100" s="28">
        <v>10.161355112046259</v>
      </c>
      <c r="Q100" s="26">
        <v>3023703</v>
      </c>
      <c r="R100" s="28">
        <v>10.196865369945835</v>
      </c>
    </row>
    <row r="101" spans="1:18" s="14" customFormat="1" ht="18" customHeight="1">
      <c r="A101" s="182"/>
      <c r="B101" s="177" t="s">
        <v>91</v>
      </c>
      <c r="C101" s="177"/>
      <c r="D101" s="178"/>
      <c r="E101" s="26">
        <v>28527919</v>
      </c>
      <c r="F101" s="27">
        <v>100</v>
      </c>
      <c r="G101" s="26">
        <f>SUM(G87,G91,G94)</f>
        <v>25161156</v>
      </c>
      <c r="H101" s="28">
        <f>SUM(H87,H91,H94)</f>
        <v>100</v>
      </c>
      <c r="I101" s="26">
        <f>SUM(I87,I91,I94)</f>
        <v>27917927</v>
      </c>
      <c r="J101" s="28">
        <f>SUM(J87,J91,J94)</f>
        <v>100</v>
      </c>
      <c r="K101" s="41">
        <f>SUM(K87,K91,K94)</f>
        <v>29124623</v>
      </c>
      <c r="L101" s="43">
        <f t="shared" si="12"/>
        <v>100</v>
      </c>
      <c r="M101" s="26">
        <f>SUM(M87,M91,M94)</f>
        <v>32138612</v>
      </c>
      <c r="N101" s="28">
        <f t="shared" si="13"/>
        <v>100</v>
      </c>
      <c r="O101" s="26">
        <v>30122380</v>
      </c>
      <c r="P101" s="28">
        <v>100</v>
      </c>
      <c r="Q101" s="26">
        <v>29653260</v>
      </c>
      <c r="R101" s="28">
        <v>100</v>
      </c>
    </row>
    <row r="102" spans="1:18" s="14" customFormat="1" ht="18" customHeight="1">
      <c r="A102" s="178" t="s">
        <v>92</v>
      </c>
      <c r="B102" s="179"/>
      <c r="C102" s="179"/>
      <c r="D102" s="179"/>
      <c r="E102" s="26">
        <v>855365</v>
      </c>
      <c r="F102" s="20" t="s">
        <v>104</v>
      </c>
      <c r="G102" s="26">
        <f>G86-G101</f>
        <v>932215</v>
      </c>
      <c r="H102" s="20" t="s">
        <v>104</v>
      </c>
      <c r="I102" s="26">
        <f>I86-I101</f>
        <v>494058</v>
      </c>
      <c r="J102" s="20" t="s">
        <v>96</v>
      </c>
      <c r="K102" s="41">
        <f>K86-K101</f>
        <v>1276032</v>
      </c>
      <c r="L102" s="44" t="s">
        <v>96</v>
      </c>
      <c r="M102" s="26">
        <f>M86-M101</f>
        <v>934461</v>
      </c>
      <c r="N102" s="13" t="s">
        <v>109</v>
      </c>
      <c r="O102" s="26">
        <v>1001765</v>
      </c>
      <c r="P102" s="57" t="s">
        <v>96</v>
      </c>
      <c r="Q102" s="26">
        <v>978009</v>
      </c>
      <c r="R102" s="57" t="s">
        <v>117</v>
      </c>
    </row>
    <row r="103" spans="1:16" s="14" customFormat="1" ht="18" customHeight="1">
      <c r="A103" s="6" t="s">
        <v>264</v>
      </c>
      <c r="B103" s="6"/>
      <c r="C103" s="6"/>
      <c r="D103" s="6"/>
      <c r="E103" s="6"/>
      <c r="F103" s="6"/>
      <c r="G103" s="6"/>
      <c r="H103" s="6"/>
      <c r="I103" s="6"/>
      <c r="J103" s="6"/>
      <c r="K103" s="6"/>
      <c r="L103" s="6"/>
      <c r="M103" s="6"/>
      <c r="N103" s="6"/>
      <c r="O103" s="6"/>
      <c r="P103" s="6"/>
    </row>
    <row r="104" spans="1:16" s="14" customFormat="1" ht="27.75" customHeight="1">
      <c r="A104" s="6"/>
      <c r="B104" s="6"/>
      <c r="C104" s="6"/>
      <c r="D104" s="6"/>
      <c r="E104" s="6"/>
      <c r="F104" s="6"/>
      <c r="G104" s="6"/>
      <c r="H104" s="6"/>
      <c r="I104" s="6"/>
      <c r="J104" s="6"/>
      <c r="K104" s="6"/>
      <c r="L104" s="6"/>
      <c r="M104" s="6"/>
      <c r="N104" s="6"/>
      <c r="O104" s="6"/>
      <c r="P104" s="6"/>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mergeCells count="66">
    <mergeCell ref="I4:J4"/>
    <mergeCell ref="A31:D31"/>
    <mergeCell ref="A16:A30"/>
    <mergeCell ref="B16:B19"/>
    <mergeCell ref="C17:C19"/>
    <mergeCell ref="B20:B22"/>
    <mergeCell ref="C21:C22"/>
    <mergeCell ref="B23:B29"/>
    <mergeCell ref="C24:C29"/>
    <mergeCell ref="B30:D30"/>
    <mergeCell ref="A6:A15"/>
    <mergeCell ref="B6:B9"/>
    <mergeCell ref="C7:C9"/>
    <mergeCell ref="B10:B14"/>
    <mergeCell ref="C11:C14"/>
    <mergeCell ref="B15:D15"/>
    <mergeCell ref="A4:D5"/>
    <mergeCell ref="E4:F4"/>
    <mergeCell ref="G4:H4"/>
    <mergeCell ref="B101:D101"/>
    <mergeCell ref="B87:B90"/>
    <mergeCell ref="C88:C90"/>
    <mergeCell ref="B91:B93"/>
    <mergeCell ref="C92:C93"/>
    <mergeCell ref="B94:B100"/>
    <mergeCell ref="C95:C100"/>
    <mergeCell ref="I75:J75"/>
    <mergeCell ref="A77:A86"/>
    <mergeCell ref="B77:B80"/>
    <mergeCell ref="C78:C80"/>
    <mergeCell ref="B81:B85"/>
    <mergeCell ref="C82:C85"/>
    <mergeCell ref="B86:D86"/>
    <mergeCell ref="A75:D76"/>
    <mergeCell ref="E75:F75"/>
    <mergeCell ref="O75:P75"/>
    <mergeCell ref="M75:N75"/>
    <mergeCell ref="K75:L75"/>
    <mergeCell ref="A102:D102"/>
    <mergeCell ref="A87:A101"/>
    <mergeCell ref="G75:H75"/>
    <mergeCell ref="G42:H42"/>
    <mergeCell ref="I42:J42"/>
    <mergeCell ref="K42:L42"/>
    <mergeCell ref="M42:N42"/>
    <mergeCell ref="Q75:R75"/>
    <mergeCell ref="O42:P42"/>
    <mergeCell ref="Q42:R42"/>
    <mergeCell ref="A44:A53"/>
    <mergeCell ref="B44:B47"/>
    <mergeCell ref="C45:C47"/>
    <mergeCell ref="B48:B52"/>
    <mergeCell ref="C49:C52"/>
    <mergeCell ref="B53:D53"/>
    <mergeCell ref="A42:D43"/>
    <mergeCell ref="E42:F42"/>
    <mergeCell ref="K4:L4"/>
    <mergeCell ref="A69:D69"/>
    <mergeCell ref="A54:A68"/>
    <mergeCell ref="B54:B57"/>
    <mergeCell ref="C55:C57"/>
    <mergeCell ref="B58:B60"/>
    <mergeCell ref="C59:C60"/>
    <mergeCell ref="B61:B67"/>
    <mergeCell ref="C62:C67"/>
    <mergeCell ref="B68:D68"/>
  </mergeCells>
  <printOptions/>
  <pageMargins left="0.8661417322834646" right="0.1968503937007874" top="0.9448818897637796" bottom="0.8267716535433072" header="0.31496062992125984" footer="0.5118110236220472"/>
  <pageSetup horizontalDpi="600" verticalDpi="600" orientation="landscape" paperSize="9" scale="78" r:id="rId1"/>
  <headerFooter scaleWithDoc="0" alignWithMargins="0">
    <oddFooter>&amp;C&amp;A</oddFooter>
  </headerFooter>
  <rowBreaks count="1" manualBreakCount="1">
    <brk id="71" max="17" man="1"/>
  </rowBreaks>
</worksheet>
</file>

<file path=xl/worksheets/sheet3.xml><?xml version="1.0" encoding="utf-8"?>
<worksheet xmlns="http://schemas.openxmlformats.org/spreadsheetml/2006/main" xmlns:r="http://schemas.openxmlformats.org/officeDocument/2006/relationships">
  <dimension ref="A1:T207"/>
  <sheetViews>
    <sheetView view="pageBreakPreview" zoomScaleSheetLayoutView="100" zoomScalePageLayoutView="0" workbookViewId="0" topLeftCell="A1">
      <selection activeCell="A1" sqref="A1"/>
    </sheetView>
  </sheetViews>
  <sheetFormatPr defaultColWidth="9.00390625" defaultRowHeight="13.5"/>
  <cols>
    <col min="1" max="2" width="9.00390625" style="6" customWidth="1"/>
    <col min="3" max="3" width="17.25390625" style="6" bestFit="1" customWidth="1"/>
    <col min="4" max="4" width="12.875" style="6" customWidth="1"/>
    <col min="5" max="10" width="14.25390625" style="6" customWidth="1"/>
    <col min="11" max="11" width="17.625" style="6" customWidth="1"/>
    <col min="12" max="12" width="7.625" style="6" customWidth="1"/>
    <col min="13" max="19" width="9.50390625" style="6" customWidth="1"/>
    <col min="20" max="16384" width="9.00390625" style="6" customWidth="1"/>
  </cols>
  <sheetData>
    <row r="1" spans="1:12" ht="15" customHeight="1">
      <c r="A1" s="14" t="s">
        <v>133</v>
      </c>
      <c r="B1" s="8"/>
      <c r="C1" s="8"/>
      <c r="D1" s="8"/>
      <c r="E1" s="15"/>
      <c r="F1" s="17"/>
      <c r="J1" s="265"/>
      <c r="K1" s="265"/>
      <c r="L1" s="59"/>
    </row>
    <row r="2" spans="1:12" ht="15" customHeight="1">
      <c r="A2" s="8"/>
      <c r="B2" s="8"/>
      <c r="C2" s="8"/>
      <c r="D2" s="8"/>
      <c r="E2" s="15"/>
      <c r="F2" s="17"/>
      <c r="J2" s="265"/>
      <c r="K2" s="265"/>
      <c r="L2" s="59"/>
    </row>
    <row r="3" spans="5:12" ht="13.5" customHeight="1">
      <c r="E3" s="10" t="s">
        <v>17</v>
      </c>
      <c r="F3" s="73"/>
      <c r="H3" s="73" t="s">
        <v>31</v>
      </c>
      <c r="I3" s="1"/>
      <c r="J3" s="265"/>
      <c r="K3" s="265"/>
      <c r="L3" s="12"/>
    </row>
    <row r="4" spans="1:12" ht="14.25">
      <c r="A4" s="197" t="s">
        <v>93</v>
      </c>
      <c r="B4" s="198"/>
      <c r="C4" s="216"/>
      <c r="D4" s="16" t="s">
        <v>291</v>
      </c>
      <c r="E4" s="16" t="s">
        <v>292</v>
      </c>
      <c r="F4" s="16" t="s">
        <v>293</v>
      </c>
      <c r="G4" s="16" t="s">
        <v>294</v>
      </c>
      <c r="H4" s="16" t="s">
        <v>295</v>
      </c>
      <c r="I4" s="59"/>
      <c r="J4" s="265"/>
      <c r="K4" s="265"/>
      <c r="L4" s="12"/>
    </row>
    <row r="5" spans="1:12" ht="13.5" customHeight="1">
      <c r="A5" s="200" t="s">
        <v>65</v>
      </c>
      <c r="B5" s="211" t="s">
        <v>2</v>
      </c>
      <c r="C5" s="221"/>
      <c r="D5" s="41">
        <f>SUM(D6:D15)</f>
        <v>19733573</v>
      </c>
      <c r="E5" s="5">
        <f>SUM(E6:E15)</f>
        <v>18426777</v>
      </c>
      <c r="F5" s="5">
        <f>SUM(F6:F15)</f>
        <v>19411539</v>
      </c>
      <c r="G5" s="5">
        <v>14994197</v>
      </c>
      <c r="H5" s="5">
        <f>SUM(H6:H15)</f>
        <v>15188216</v>
      </c>
      <c r="I5" s="12"/>
      <c r="J5" s="265"/>
      <c r="K5" s="265"/>
      <c r="L5" s="12"/>
    </row>
    <row r="6" spans="1:12" ht="13.5">
      <c r="A6" s="195"/>
      <c r="B6" s="202" t="s">
        <v>60</v>
      </c>
      <c r="C6" s="215"/>
      <c r="D6" s="41">
        <v>159556</v>
      </c>
      <c r="E6" s="5">
        <v>143473</v>
      </c>
      <c r="F6" s="5">
        <v>151604</v>
      </c>
      <c r="G6" s="5">
        <v>90737</v>
      </c>
      <c r="H6" s="5">
        <v>107371</v>
      </c>
      <c r="I6" s="12"/>
      <c r="J6" s="265"/>
      <c r="K6" s="265"/>
      <c r="L6" s="12"/>
    </row>
    <row r="7" spans="1:12" ht="13.5" customHeight="1">
      <c r="A7" s="195"/>
      <c r="B7" s="202" t="s">
        <v>58</v>
      </c>
      <c r="C7" s="215"/>
      <c r="D7" s="41">
        <v>6362647</v>
      </c>
      <c r="E7" s="5">
        <v>6323240</v>
      </c>
      <c r="F7" s="5">
        <v>6953378</v>
      </c>
      <c r="G7" s="5">
        <v>6862790</v>
      </c>
      <c r="H7" s="5">
        <v>7280640</v>
      </c>
      <c r="I7" s="12"/>
      <c r="J7" s="265"/>
      <c r="K7" s="265"/>
      <c r="L7" s="12"/>
    </row>
    <row r="8" spans="1:12" ht="13.5" customHeight="1">
      <c r="A8" s="195"/>
      <c r="B8" s="201" t="s">
        <v>61</v>
      </c>
      <c r="C8" s="201"/>
      <c r="D8" s="41">
        <v>5886433</v>
      </c>
      <c r="E8" s="5">
        <v>5096283</v>
      </c>
      <c r="F8" s="5">
        <v>5318184</v>
      </c>
      <c r="G8" s="5">
        <v>584176</v>
      </c>
      <c r="H8" s="5">
        <v>42091</v>
      </c>
      <c r="I8" s="12"/>
      <c r="J8" s="265"/>
      <c r="K8" s="265"/>
      <c r="L8" s="12"/>
    </row>
    <row r="9" spans="1:12" ht="13.5" customHeight="1">
      <c r="A9" s="195"/>
      <c r="B9" s="206" t="s">
        <v>106</v>
      </c>
      <c r="C9" s="214"/>
      <c r="D9" s="45"/>
      <c r="E9" s="46"/>
      <c r="F9" s="46"/>
      <c r="G9" s="5">
        <v>491061</v>
      </c>
      <c r="H9" s="5">
        <v>517912</v>
      </c>
      <c r="I9" s="12"/>
      <c r="J9" s="265"/>
      <c r="K9" s="265"/>
      <c r="L9" s="12"/>
    </row>
    <row r="10" spans="1:12" ht="13.5" customHeight="1">
      <c r="A10" s="195"/>
      <c r="B10" s="201" t="s">
        <v>88</v>
      </c>
      <c r="C10" s="201"/>
      <c r="D10" s="41">
        <v>3661778</v>
      </c>
      <c r="E10" s="5">
        <v>3693254</v>
      </c>
      <c r="F10" s="5">
        <v>3924425</v>
      </c>
      <c r="G10" s="5">
        <v>4064881</v>
      </c>
      <c r="H10" s="5">
        <v>4241240</v>
      </c>
      <c r="I10" s="12"/>
      <c r="J10" s="265"/>
      <c r="K10" s="265"/>
      <c r="L10" s="12"/>
    </row>
    <row r="11" spans="1:12" ht="13.5" customHeight="1">
      <c r="A11" s="195"/>
      <c r="B11" s="201" t="s">
        <v>59</v>
      </c>
      <c r="C11" s="201"/>
      <c r="D11" s="41">
        <v>513925</v>
      </c>
      <c r="E11" s="5">
        <v>306621</v>
      </c>
      <c r="F11" s="5">
        <v>160131</v>
      </c>
      <c r="G11" s="5">
        <v>182231</v>
      </c>
      <c r="H11" s="5">
        <v>0</v>
      </c>
      <c r="I11" s="12"/>
      <c r="J11" s="265"/>
      <c r="K11" s="265"/>
      <c r="L11" s="12"/>
    </row>
    <row r="12" spans="1:12" ht="13.5" customHeight="1">
      <c r="A12" s="195"/>
      <c r="B12" s="201" t="s">
        <v>62</v>
      </c>
      <c r="C12" s="201"/>
      <c r="D12" s="41">
        <v>2999486</v>
      </c>
      <c r="E12" s="5">
        <v>2718059</v>
      </c>
      <c r="F12" s="5">
        <v>2767636</v>
      </c>
      <c r="G12" s="5">
        <v>2578676</v>
      </c>
      <c r="H12" s="5">
        <v>2866812</v>
      </c>
      <c r="I12" s="12"/>
      <c r="J12" s="265"/>
      <c r="K12" s="265"/>
      <c r="L12" s="12"/>
    </row>
    <row r="13" spans="1:12" ht="13.5" customHeight="1">
      <c r="A13" s="195"/>
      <c r="B13" s="201" t="s">
        <v>64</v>
      </c>
      <c r="C13" s="201"/>
      <c r="D13" s="41">
        <v>21223</v>
      </c>
      <c r="E13" s="5">
        <v>21402</v>
      </c>
      <c r="F13" s="5">
        <v>20771</v>
      </c>
      <c r="G13" s="5">
        <v>19914</v>
      </c>
      <c r="H13" s="5">
        <v>18618</v>
      </c>
      <c r="I13" s="12"/>
      <c r="J13" s="265"/>
      <c r="K13" s="265"/>
      <c r="L13" s="12"/>
    </row>
    <row r="14" spans="1:12" ht="15" customHeight="1">
      <c r="A14" s="195"/>
      <c r="B14" s="201" t="s">
        <v>63</v>
      </c>
      <c r="C14" s="201"/>
      <c r="D14" s="41">
        <v>95565</v>
      </c>
      <c r="E14" s="5">
        <v>95736</v>
      </c>
      <c r="F14" s="5">
        <v>84934</v>
      </c>
      <c r="G14" s="5">
        <v>88069</v>
      </c>
      <c r="H14" s="5">
        <v>80777</v>
      </c>
      <c r="I14" s="12"/>
      <c r="J14" s="265"/>
      <c r="K14" s="265"/>
      <c r="L14" s="12"/>
    </row>
    <row r="15" spans="1:12" ht="13.5">
      <c r="A15" s="196"/>
      <c r="B15" s="201" t="s">
        <v>71</v>
      </c>
      <c r="C15" s="201"/>
      <c r="D15" s="41">
        <v>32960</v>
      </c>
      <c r="E15" s="5">
        <v>28709</v>
      </c>
      <c r="F15" s="5">
        <v>30476</v>
      </c>
      <c r="G15" s="5">
        <v>31662</v>
      </c>
      <c r="H15" s="5">
        <v>32755</v>
      </c>
      <c r="I15" s="12"/>
      <c r="J15" s="265"/>
      <c r="K15" s="265"/>
      <c r="L15" s="12"/>
    </row>
    <row r="16" spans="1:12" ht="13.5" customHeight="1">
      <c r="A16" s="200" t="s">
        <v>70</v>
      </c>
      <c r="B16" s="213" t="s">
        <v>107</v>
      </c>
      <c r="C16" s="4" t="s">
        <v>2</v>
      </c>
      <c r="D16" s="41">
        <v>1565630</v>
      </c>
      <c r="E16" s="5">
        <f>SUM(E17:E18)</f>
        <v>1614783</v>
      </c>
      <c r="F16" s="5">
        <f>SUM(F17:F18)</f>
        <v>1579605</v>
      </c>
      <c r="G16" s="5">
        <f>SUM(G17:G18)</f>
        <v>1551045</v>
      </c>
      <c r="H16" s="5">
        <f>SUM(H17:H18)</f>
        <v>1567860</v>
      </c>
      <c r="I16" s="12"/>
      <c r="J16" s="265"/>
      <c r="K16" s="265"/>
      <c r="L16" s="12"/>
    </row>
    <row r="17" spans="1:12" ht="13.5">
      <c r="A17" s="195"/>
      <c r="B17" s="213"/>
      <c r="C17" s="4" t="s">
        <v>66</v>
      </c>
      <c r="D17" s="41">
        <v>1419631</v>
      </c>
      <c r="E17" s="5">
        <v>1427506</v>
      </c>
      <c r="F17" s="5">
        <v>1455676</v>
      </c>
      <c r="G17" s="5">
        <v>1437166</v>
      </c>
      <c r="H17" s="5">
        <v>1426426</v>
      </c>
      <c r="I17" s="12"/>
      <c r="J17" s="265"/>
      <c r="K17" s="265"/>
      <c r="L17" s="12"/>
    </row>
    <row r="18" spans="1:12" ht="13.5">
      <c r="A18" s="195"/>
      <c r="B18" s="213"/>
      <c r="C18" s="4" t="s">
        <v>67</v>
      </c>
      <c r="D18" s="41">
        <v>145999</v>
      </c>
      <c r="E18" s="5">
        <v>187277</v>
      </c>
      <c r="F18" s="5">
        <v>123929</v>
      </c>
      <c r="G18" s="5">
        <v>113879</v>
      </c>
      <c r="H18" s="5">
        <v>141434</v>
      </c>
      <c r="I18" s="12"/>
      <c r="J18" s="265"/>
      <c r="K18" s="265"/>
      <c r="L18" s="12"/>
    </row>
    <row r="19" spans="1:12" ht="13.5">
      <c r="A19" s="195"/>
      <c r="B19" s="213" t="s">
        <v>69</v>
      </c>
      <c r="C19" s="4" t="s">
        <v>2</v>
      </c>
      <c r="D19" s="41">
        <v>7576636</v>
      </c>
      <c r="E19" s="5">
        <f>SUM(E20:E21)</f>
        <v>6347252</v>
      </c>
      <c r="F19" s="5">
        <f>SUM(F20:F21)</f>
        <v>5779552</v>
      </c>
      <c r="G19" s="5">
        <f>SUM(G20:G21)</f>
        <v>5502518</v>
      </c>
      <c r="H19" s="5">
        <f>SUM(H20:H21)</f>
        <v>5602323</v>
      </c>
      <c r="I19" s="12"/>
      <c r="J19" s="265"/>
      <c r="K19" s="265"/>
      <c r="L19" s="12"/>
    </row>
    <row r="20" spans="1:12" ht="13.5">
      <c r="A20" s="195"/>
      <c r="B20" s="213"/>
      <c r="C20" s="4" t="s">
        <v>66</v>
      </c>
      <c r="D20" s="41">
        <v>7561660</v>
      </c>
      <c r="E20" s="5">
        <v>6147252</v>
      </c>
      <c r="F20" s="5">
        <v>5694272</v>
      </c>
      <c r="G20" s="5">
        <v>5501511</v>
      </c>
      <c r="H20" s="5">
        <v>5570256</v>
      </c>
      <c r="I20" s="12"/>
      <c r="J20" s="265"/>
      <c r="K20" s="265"/>
      <c r="L20" s="1"/>
    </row>
    <row r="21" spans="1:12" ht="13.5">
      <c r="A21" s="196"/>
      <c r="B21" s="213"/>
      <c r="C21" s="4" t="s">
        <v>67</v>
      </c>
      <c r="D21" s="41">
        <v>14976</v>
      </c>
      <c r="E21" s="5">
        <v>200000</v>
      </c>
      <c r="F21" s="5">
        <v>85280</v>
      </c>
      <c r="G21" s="5">
        <v>1007</v>
      </c>
      <c r="H21" s="5">
        <v>32067</v>
      </c>
      <c r="I21" s="12"/>
      <c r="J21" s="265"/>
      <c r="K21" s="265"/>
      <c r="L21" s="1"/>
    </row>
    <row r="22" spans="1:12" ht="13.5" customHeight="1">
      <c r="A22" s="6" t="s">
        <v>115</v>
      </c>
      <c r="E22" s="10" t="s">
        <v>19</v>
      </c>
      <c r="F22" s="38"/>
      <c r="G22" s="38"/>
      <c r="H22" s="38" t="s">
        <v>31</v>
      </c>
      <c r="I22" s="1"/>
      <c r="J22" s="265"/>
      <c r="K22" s="265"/>
      <c r="L22" s="1"/>
    </row>
    <row r="23" spans="1:12" ht="14.25">
      <c r="A23" s="197" t="s">
        <v>93</v>
      </c>
      <c r="B23" s="198"/>
      <c r="C23" s="216"/>
      <c r="D23" s="16" t="s">
        <v>291</v>
      </c>
      <c r="E23" s="16" t="s">
        <v>292</v>
      </c>
      <c r="F23" s="16" t="s">
        <v>293</v>
      </c>
      <c r="G23" s="16" t="s">
        <v>294</v>
      </c>
      <c r="H23" s="16" t="s">
        <v>295</v>
      </c>
      <c r="I23" s="59"/>
      <c r="J23" s="265"/>
      <c r="K23" s="265"/>
      <c r="L23" s="1"/>
    </row>
    <row r="24" spans="1:12" ht="13.5">
      <c r="A24" s="200" t="s">
        <v>65</v>
      </c>
      <c r="B24" s="210" t="s">
        <v>2</v>
      </c>
      <c r="C24" s="210"/>
      <c r="D24" s="41">
        <f>SUM(D25:D34)</f>
        <v>19355733</v>
      </c>
      <c r="E24" s="5">
        <f>SUM(E25:E34)</f>
        <v>18054130</v>
      </c>
      <c r="F24" s="5">
        <f>SUM(F25:F34)</f>
        <v>19279100</v>
      </c>
      <c r="G24" s="5">
        <v>14759738</v>
      </c>
      <c r="H24" s="5">
        <f>SUM(H25:H34)</f>
        <v>14938244</v>
      </c>
      <c r="I24" s="12"/>
      <c r="J24" s="265"/>
      <c r="K24" s="265"/>
      <c r="L24" s="1"/>
    </row>
    <row r="25" spans="1:12" ht="13.5">
      <c r="A25" s="195"/>
      <c r="B25" s="201" t="s">
        <v>60</v>
      </c>
      <c r="C25" s="201"/>
      <c r="D25" s="41">
        <v>157498</v>
      </c>
      <c r="E25" s="5">
        <v>141402</v>
      </c>
      <c r="F25" s="5">
        <v>148528</v>
      </c>
      <c r="G25" s="5">
        <v>88721</v>
      </c>
      <c r="H25" s="5">
        <v>102770</v>
      </c>
      <c r="I25" s="12"/>
      <c r="J25" s="265"/>
      <c r="K25" s="265"/>
      <c r="L25" s="1"/>
    </row>
    <row r="26" spans="1:12" ht="13.5" customHeight="1">
      <c r="A26" s="195"/>
      <c r="B26" s="201" t="s">
        <v>58</v>
      </c>
      <c r="C26" s="201"/>
      <c r="D26" s="41">
        <v>6161414</v>
      </c>
      <c r="E26" s="5">
        <v>6092975</v>
      </c>
      <c r="F26" s="5">
        <v>6883639</v>
      </c>
      <c r="G26" s="5">
        <v>6764322</v>
      </c>
      <c r="H26" s="5">
        <v>7156000</v>
      </c>
      <c r="I26" s="12"/>
      <c r="J26" s="265"/>
      <c r="K26" s="265"/>
      <c r="L26" s="1"/>
    </row>
    <row r="27" spans="1:12" ht="13.5">
      <c r="A27" s="195"/>
      <c r="B27" s="201" t="s">
        <v>61</v>
      </c>
      <c r="C27" s="201"/>
      <c r="D27" s="41">
        <v>5886433</v>
      </c>
      <c r="E27" s="5">
        <v>5102319</v>
      </c>
      <c r="F27" s="5">
        <v>5389569</v>
      </c>
      <c r="G27" s="5">
        <v>568406</v>
      </c>
      <c r="H27" s="5">
        <v>5881</v>
      </c>
      <c r="I27" s="12"/>
      <c r="J27" s="265"/>
      <c r="K27" s="265"/>
      <c r="L27" s="1"/>
    </row>
    <row r="28" spans="1:12" ht="13.5">
      <c r="A28" s="195"/>
      <c r="B28" s="206" t="s">
        <v>106</v>
      </c>
      <c r="C28" s="214"/>
      <c r="D28" s="45"/>
      <c r="E28" s="46"/>
      <c r="F28" s="46"/>
      <c r="G28" s="5">
        <v>488895</v>
      </c>
      <c r="H28" s="5">
        <v>515933</v>
      </c>
      <c r="I28" s="12"/>
      <c r="J28" s="265"/>
      <c r="K28" s="265"/>
      <c r="L28" s="1"/>
    </row>
    <row r="29" spans="1:11" ht="13.5">
      <c r="A29" s="195"/>
      <c r="B29" s="201" t="s">
        <v>88</v>
      </c>
      <c r="C29" s="201"/>
      <c r="D29" s="41">
        <v>3610863</v>
      </c>
      <c r="E29" s="5">
        <v>3630229</v>
      </c>
      <c r="F29" s="5">
        <v>3872486</v>
      </c>
      <c r="G29" s="5">
        <v>4003027</v>
      </c>
      <c r="H29" s="5">
        <v>4221784</v>
      </c>
      <c r="I29" s="12"/>
      <c r="J29" s="265"/>
      <c r="K29" s="265"/>
    </row>
    <row r="30" spans="1:11" ht="13.5">
      <c r="A30" s="195"/>
      <c r="B30" s="201" t="s">
        <v>59</v>
      </c>
      <c r="C30" s="201"/>
      <c r="D30" s="41">
        <v>491654</v>
      </c>
      <c r="E30" s="5">
        <v>304635</v>
      </c>
      <c r="F30" s="5">
        <v>155703</v>
      </c>
      <c r="G30" s="5">
        <v>178515</v>
      </c>
      <c r="H30" s="5">
        <v>0</v>
      </c>
      <c r="I30" s="12"/>
      <c r="J30" s="265"/>
      <c r="K30" s="265"/>
    </row>
    <row r="31" spans="1:11" ht="13.5">
      <c r="A31" s="195"/>
      <c r="B31" s="201" t="s">
        <v>62</v>
      </c>
      <c r="C31" s="201"/>
      <c r="D31" s="41">
        <v>2916666</v>
      </c>
      <c r="E31" s="5">
        <v>2645685</v>
      </c>
      <c r="F31" s="5">
        <v>2709558</v>
      </c>
      <c r="G31" s="5">
        <v>2538822</v>
      </c>
      <c r="H31" s="5">
        <v>2816966</v>
      </c>
      <c r="I31" s="12"/>
      <c r="J31" s="265"/>
      <c r="K31" s="265"/>
    </row>
    <row r="32" spans="1:11" ht="13.5" customHeight="1">
      <c r="A32" s="195"/>
      <c r="B32" s="201" t="s">
        <v>64</v>
      </c>
      <c r="C32" s="201"/>
      <c r="D32" s="41">
        <v>20075</v>
      </c>
      <c r="E32" s="5">
        <v>20120</v>
      </c>
      <c r="F32" s="5">
        <v>19548</v>
      </c>
      <c r="G32" s="5">
        <v>19055</v>
      </c>
      <c r="H32" s="5">
        <v>17474</v>
      </c>
      <c r="I32" s="12"/>
      <c r="J32" s="265"/>
      <c r="K32" s="265"/>
    </row>
    <row r="33" spans="1:11" ht="15" customHeight="1">
      <c r="A33" s="195"/>
      <c r="B33" s="201" t="s">
        <v>63</v>
      </c>
      <c r="C33" s="201"/>
      <c r="D33" s="41">
        <v>81262</v>
      </c>
      <c r="E33" s="5">
        <v>91183</v>
      </c>
      <c r="F33" s="5">
        <v>75819</v>
      </c>
      <c r="G33" s="5">
        <v>83062</v>
      </c>
      <c r="H33" s="5">
        <v>75179</v>
      </c>
      <c r="I33" s="12"/>
      <c r="J33" s="265"/>
      <c r="K33" s="265"/>
    </row>
    <row r="34" spans="1:11" ht="13.5">
      <c r="A34" s="196"/>
      <c r="B34" s="201" t="s">
        <v>71</v>
      </c>
      <c r="C34" s="201"/>
      <c r="D34" s="41">
        <v>29868</v>
      </c>
      <c r="E34" s="5">
        <v>25582</v>
      </c>
      <c r="F34" s="5">
        <v>24250</v>
      </c>
      <c r="G34" s="5">
        <v>26913</v>
      </c>
      <c r="H34" s="5">
        <v>26257</v>
      </c>
      <c r="I34" s="12"/>
      <c r="J34" s="265"/>
      <c r="K34" s="265"/>
    </row>
    <row r="35" spans="1:11" ht="13.5">
      <c r="A35" s="200" t="s">
        <v>70</v>
      </c>
      <c r="B35" s="213" t="s">
        <v>68</v>
      </c>
      <c r="C35" s="4" t="s">
        <v>2</v>
      </c>
      <c r="D35" s="41">
        <v>1931419</v>
      </c>
      <c r="E35" s="5">
        <f>SUM(E36:E37)</f>
        <v>2137871</v>
      </c>
      <c r="F35" s="5">
        <f>SUM(F36:F37)</f>
        <v>2171867</v>
      </c>
      <c r="G35" s="5">
        <f>SUM(G36:G37)</f>
        <v>2294944</v>
      </c>
      <c r="H35" s="5">
        <f>SUM(H36:H37)</f>
        <v>2215283</v>
      </c>
      <c r="I35" s="12"/>
      <c r="J35" s="265"/>
      <c r="K35" s="265"/>
    </row>
    <row r="36" spans="1:11" ht="13.5">
      <c r="A36" s="195"/>
      <c r="B36" s="213"/>
      <c r="C36" s="4" t="s">
        <v>87</v>
      </c>
      <c r="D36" s="41">
        <v>1343648</v>
      </c>
      <c r="E36" s="5">
        <v>1374284</v>
      </c>
      <c r="F36" s="5">
        <v>1430338</v>
      </c>
      <c r="G36" s="5">
        <v>1365916</v>
      </c>
      <c r="H36" s="5">
        <v>1452692</v>
      </c>
      <c r="I36" s="12"/>
      <c r="J36" s="265"/>
      <c r="K36" s="265"/>
    </row>
    <row r="37" spans="1:11" ht="13.5">
      <c r="A37" s="195"/>
      <c r="B37" s="213"/>
      <c r="C37" s="4" t="s">
        <v>86</v>
      </c>
      <c r="D37" s="41">
        <v>587771</v>
      </c>
      <c r="E37" s="5">
        <v>763587</v>
      </c>
      <c r="F37" s="5">
        <v>741529</v>
      </c>
      <c r="G37" s="5">
        <v>929028</v>
      </c>
      <c r="H37" s="5">
        <v>762591</v>
      </c>
      <c r="I37" s="12"/>
      <c r="J37" s="265"/>
      <c r="K37" s="265"/>
    </row>
    <row r="38" spans="1:11" ht="13.5">
      <c r="A38" s="195"/>
      <c r="B38" s="213" t="s">
        <v>69</v>
      </c>
      <c r="C38" s="4" t="s">
        <v>2</v>
      </c>
      <c r="D38" s="41">
        <v>8342323</v>
      </c>
      <c r="E38" s="5">
        <f>SUM(E39:E40)</f>
        <v>7616347</v>
      </c>
      <c r="F38" s="5">
        <f>SUM(F39:F40)</f>
        <v>6905516</v>
      </c>
      <c r="G38" s="47">
        <f>SUM(G39:G40)</f>
        <v>6245494</v>
      </c>
      <c r="H38" s="47">
        <f>SUM(H39:H40)</f>
        <v>5929578</v>
      </c>
      <c r="I38" s="64"/>
      <c r="J38" s="265"/>
      <c r="K38" s="265"/>
    </row>
    <row r="39" spans="1:19" ht="13.5">
      <c r="A39" s="195"/>
      <c r="B39" s="213"/>
      <c r="C39" s="4" t="s">
        <v>87</v>
      </c>
      <c r="D39" s="41">
        <v>7596501</v>
      </c>
      <c r="E39" s="5">
        <v>6784146</v>
      </c>
      <c r="F39" s="5">
        <v>5965924</v>
      </c>
      <c r="G39" s="5">
        <v>5822171</v>
      </c>
      <c r="H39" s="5">
        <v>5697713</v>
      </c>
      <c r="I39" s="12"/>
      <c r="J39" s="265"/>
      <c r="K39" s="265"/>
      <c r="R39" s="1"/>
      <c r="S39" s="1"/>
    </row>
    <row r="40" spans="1:11" ht="15" customHeight="1">
      <c r="A40" s="196"/>
      <c r="B40" s="213"/>
      <c r="C40" s="4" t="s">
        <v>86</v>
      </c>
      <c r="D40" s="41">
        <v>745822</v>
      </c>
      <c r="E40" s="5">
        <v>832201</v>
      </c>
      <c r="F40" s="5">
        <v>939592</v>
      </c>
      <c r="G40" s="5">
        <v>423323</v>
      </c>
      <c r="H40" s="5">
        <v>231865</v>
      </c>
      <c r="I40" s="12"/>
      <c r="J40" s="265"/>
      <c r="K40" s="265"/>
    </row>
    <row r="41" spans="1:11" ht="15" customHeight="1">
      <c r="A41" s="6" t="s">
        <v>265</v>
      </c>
      <c r="J41" s="265"/>
      <c r="K41" s="265"/>
    </row>
    <row r="42" spans="10:11" ht="13.5">
      <c r="J42" s="265"/>
      <c r="K42" s="265"/>
    </row>
    <row r="43" spans="10:11" ht="13.5">
      <c r="J43" s="265"/>
      <c r="K43" s="265"/>
    </row>
    <row r="44" spans="10:11" ht="13.5">
      <c r="J44" s="265"/>
      <c r="K44" s="265"/>
    </row>
    <row r="45" spans="10:11" ht="13.5">
      <c r="J45" s="265"/>
      <c r="K45" s="265"/>
    </row>
    <row r="46" spans="1:20" s="15" customFormat="1" ht="17.25">
      <c r="A46" s="14" t="s">
        <v>133</v>
      </c>
      <c r="B46" s="8"/>
      <c r="C46" s="8"/>
      <c r="D46" s="8"/>
      <c r="J46" s="265"/>
      <c r="K46" s="265"/>
      <c r="M46" s="62"/>
      <c r="N46" s="62"/>
      <c r="O46" s="62"/>
      <c r="P46" s="62"/>
      <c r="Q46" s="17"/>
      <c r="R46" s="17"/>
      <c r="S46" s="17"/>
      <c r="T46" s="17"/>
    </row>
    <row r="47" spans="1:20" s="15" customFormat="1" ht="12.75" customHeight="1">
      <c r="A47" s="8"/>
      <c r="B47" s="8"/>
      <c r="C47" s="8"/>
      <c r="D47" s="8"/>
      <c r="J47" s="265"/>
      <c r="K47" s="265"/>
      <c r="M47" s="62"/>
      <c r="N47" s="62"/>
      <c r="O47" s="62"/>
      <c r="P47" s="62"/>
      <c r="Q47" s="17"/>
      <c r="R47" s="17"/>
      <c r="S47" s="17"/>
      <c r="T47" s="17"/>
    </row>
    <row r="48" spans="1:20" s="15" customFormat="1" ht="14.25">
      <c r="A48" s="6"/>
      <c r="B48" s="6"/>
      <c r="C48" s="6"/>
      <c r="D48" s="6"/>
      <c r="E48" s="10" t="s">
        <v>17</v>
      </c>
      <c r="F48" s="73"/>
      <c r="G48" s="6"/>
      <c r="I48" s="1"/>
      <c r="J48" s="266" t="s">
        <v>31</v>
      </c>
      <c r="K48" s="267"/>
      <c r="M48" s="1"/>
      <c r="N48" s="1"/>
      <c r="O48" s="1"/>
      <c r="P48" s="1"/>
      <c r="Q48" s="63"/>
      <c r="R48" s="1"/>
      <c r="S48" s="1"/>
      <c r="T48" s="1"/>
    </row>
    <row r="49" spans="1:20" s="15" customFormat="1" ht="14.25">
      <c r="A49" s="176" t="s">
        <v>93</v>
      </c>
      <c r="B49" s="176"/>
      <c r="C49" s="176"/>
      <c r="D49" s="16" t="s">
        <v>296</v>
      </c>
      <c r="E49" s="16" t="s">
        <v>297</v>
      </c>
      <c r="F49" s="16" t="s">
        <v>298</v>
      </c>
      <c r="G49" s="16" t="s">
        <v>299</v>
      </c>
      <c r="H49" s="16" t="s">
        <v>300</v>
      </c>
      <c r="I49" s="16" t="s">
        <v>301</v>
      </c>
      <c r="J49" s="16" t="s">
        <v>302</v>
      </c>
      <c r="K49" s="59"/>
      <c r="M49" s="208"/>
      <c r="N49" s="208"/>
      <c r="O49" s="208"/>
      <c r="P49" s="59"/>
      <c r="Q49" s="59"/>
      <c r="R49" s="59"/>
      <c r="S49" s="59"/>
      <c r="T49" s="59"/>
    </row>
    <row r="50" spans="1:20" s="15" customFormat="1" ht="13.5" customHeight="1">
      <c r="A50" s="200" t="s">
        <v>65</v>
      </c>
      <c r="B50" s="210" t="s">
        <v>2</v>
      </c>
      <c r="C50" s="210"/>
      <c r="D50" s="53">
        <v>14856049</v>
      </c>
      <c r="E50" s="54">
        <v>15054500</v>
      </c>
      <c r="F50" s="26">
        <f>SUM(F51:F59)</f>
        <v>15590901</v>
      </c>
      <c r="G50" s="26">
        <v>15966181</v>
      </c>
      <c r="H50" s="26">
        <v>16328521</v>
      </c>
      <c r="I50" s="26">
        <v>18077511</v>
      </c>
      <c r="J50" s="160">
        <v>17883200</v>
      </c>
      <c r="K50" s="267"/>
      <c r="M50" s="71"/>
      <c r="N50" s="218"/>
      <c r="O50" s="218"/>
      <c r="P50" s="58"/>
      <c r="Q50" s="58"/>
      <c r="R50" s="12"/>
      <c r="S50" s="12"/>
      <c r="T50" s="12"/>
    </row>
    <row r="51" spans="1:20" s="15" customFormat="1" ht="13.5">
      <c r="A51" s="195"/>
      <c r="B51" s="201" t="s">
        <v>60</v>
      </c>
      <c r="C51" s="201"/>
      <c r="D51" s="53">
        <v>70990</v>
      </c>
      <c r="E51" s="54">
        <v>80364</v>
      </c>
      <c r="F51" s="26">
        <v>15272</v>
      </c>
      <c r="G51" s="26">
        <v>23128</v>
      </c>
      <c r="H51" s="26">
        <v>23100</v>
      </c>
      <c r="I51" s="26">
        <v>4685</v>
      </c>
      <c r="J51" s="164"/>
      <c r="K51" s="265" t="s">
        <v>137</v>
      </c>
      <c r="M51" s="71"/>
      <c r="N51" s="217"/>
      <c r="O51" s="217"/>
      <c r="P51" s="58"/>
      <c r="Q51" s="58"/>
      <c r="R51" s="12"/>
      <c r="S51" s="12"/>
      <c r="T51" s="12"/>
    </row>
    <row r="52" spans="1:20" s="15" customFormat="1" ht="13.5">
      <c r="A52" s="195"/>
      <c r="B52" s="201" t="s">
        <v>58</v>
      </c>
      <c r="C52" s="201"/>
      <c r="D52" s="53">
        <v>7671103</v>
      </c>
      <c r="E52" s="54">
        <v>8026886</v>
      </c>
      <c r="F52" s="26">
        <v>8249420</v>
      </c>
      <c r="G52" s="26">
        <v>8455562</v>
      </c>
      <c r="H52" s="26">
        <v>8553644</v>
      </c>
      <c r="I52" s="26">
        <v>9901224</v>
      </c>
      <c r="J52" s="160">
        <v>9620896</v>
      </c>
      <c r="K52" s="265"/>
      <c r="M52" s="71"/>
      <c r="N52" s="217"/>
      <c r="O52" s="217"/>
      <c r="P52" s="58"/>
      <c r="Q52" s="58"/>
      <c r="R52" s="12"/>
      <c r="S52" s="12"/>
      <c r="T52" s="12"/>
    </row>
    <row r="53" spans="1:20" s="15" customFormat="1" ht="13.5">
      <c r="A53" s="195"/>
      <c r="B53" s="201" t="s">
        <v>61</v>
      </c>
      <c r="C53" s="201"/>
      <c r="D53" s="53">
        <v>37099</v>
      </c>
      <c r="E53" s="55"/>
      <c r="F53" s="50"/>
      <c r="G53" s="50"/>
      <c r="H53" s="50"/>
      <c r="I53" s="50"/>
      <c r="J53" s="160"/>
      <c r="K53" s="265"/>
      <c r="M53" s="71"/>
      <c r="N53" s="217"/>
      <c r="O53" s="217"/>
      <c r="P53" s="58"/>
      <c r="Q53" s="58"/>
      <c r="R53" s="12"/>
      <c r="S53" s="12"/>
      <c r="T53" s="12"/>
    </row>
    <row r="54" spans="1:20" s="15" customFormat="1" ht="13.5">
      <c r="A54" s="195"/>
      <c r="B54" s="206" t="s">
        <v>106</v>
      </c>
      <c r="C54" s="214"/>
      <c r="D54" s="53">
        <v>522333</v>
      </c>
      <c r="E54" s="54">
        <v>530803</v>
      </c>
      <c r="F54" s="26">
        <v>560009</v>
      </c>
      <c r="G54" s="26">
        <v>577483</v>
      </c>
      <c r="H54" s="26">
        <v>600181</v>
      </c>
      <c r="I54" s="26">
        <v>608208</v>
      </c>
      <c r="J54" s="160">
        <v>638854</v>
      </c>
      <c r="K54" s="265"/>
      <c r="M54" s="71"/>
      <c r="N54" s="219"/>
      <c r="O54" s="219"/>
      <c r="P54" s="58"/>
      <c r="Q54" s="58"/>
      <c r="R54" s="12"/>
      <c r="S54" s="12"/>
      <c r="T54" s="12"/>
    </row>
    <row r="55" spans="1:20" s="15" customFormat="1" ht="13.5">
      <c r="A55" s="195"/>
      <c r="B55" s="201" t="s">
        <v>88</v>
      </c>
      <c r="C55" s="201"/>
      <c r="D55" s="53">
        <v>4383113</v>
      </c>
      <c r="E55" s="54">
        <v>4541200</v>
      </c>
      <c r="F55" s="26">
        <v>4855902</v>
      </c>
      <c r="G55" s="26">
        <v>5066588</v>
      </c>
      <c r="H55" s="26">
        <v>5172547</v>
      </c>
      <c r="I55" s="26">
        <v>5343983</v>
      </c>
      <c r="J55" s="160">
        <v>5371022</v>
      </c>
      <c r="K55" s="265"/>
      <c r="M55" s="71"/>
      <c r="N55" s="217"/>
      <c r="O55" s="217"/>
      <c r="P55" s="58"/>
      <c r="Q55" s="58"/>
      <c r="R55" s="12"/>
      <c r="S55" s="12"/>
      <c r="T55" s="12"/>
    </row>
    <row r="56" spans="1:20" s="15" customFormat="1" ht="13.5">
      <c r="A56" s="195"/>
      <c r="B56" s="201" t="s">
        <v>62</v>
      </c>
      <c r="C56" s="201"/>
      <c r="D56" s="53">
        <v>2037435</v>
      </c>
      <c r="E56" s="54">
        <v>1741135</v>
      </c>
      <c r="F56" s="26">
        <v>1800804</v>
      </c>
      <c r="G56" s="26">
        <v>1756606</v>
      </c>
      <c r="H56" s="26">
        <v>1893596</v>
      </c>
      <c r="I56" s="26">
        <v>1977652</v>
      </c>
      <c r="J56" s="160">
        <v>2097049</v>
      </c>
      <c r="K56" s="265"/>
      <c r="M56" s="71"/>
      <c r="N56" s="217"/>
      <c r="O56" s="217"/>
      <c r="P56" s="58"/>
      <c r="Q56" s="58"/>
      <c r="R56" s="12"/>
      <c r="S56" s="12"/>
      <c r="T56" s="12"/>
    </row>
    <row r="57" spans="1:20" s="15" customFormat="1" ht="13.5">
      <c r="A57" s="195"/>
      <c r="B57" s="201" t="s">
        <v>64</v>
      </c>
      <c r="C57" s="201"/>
      <c r="D57" s="53">
        <v>18240</v>
      </c>
      <c r="E57" s="54">
        <v>18686</v>
      </c>
      <c r="F57" s="26">
        <v>16849</v>
      </c>
      <c r="G57" s="26">
        <v>16588</v>
      </c>
      <c r="H57" s="26">
        <v>17078</v>
      </c>
      <c r="I57" s="26">
        <v>17552</v>
      </c>
      <c r="J57" s="160">
        <v>19824</v>
      </c>
      <c r="K57" s="265"/>
      <c r="M57" s="71"/>
      <c r="N57" s="217"/>
      <c r="O57" s="217"/>
      <c r="P57" s="58"/>
      <c r="Q57" s="58"/>
      <c r="R57" s="12"/>
      <c r="S57" s="12"/>
      <c r="T57" s="12"/>
    </row>
    <row r="58" spans="1:20" s="15" customFormat="1" ht="13.5">
      <c r="A58" s="195"/>
      <c r="B58" s="201" t="s">
        <v>63</v>
      </c>
      <c r="C58" s="201"/>
      <c r="D58" s="53">
        <v>80715</v>
      </c>
      <c r="E58" s="54">
        <v>82780</v>
      </c>
      <c r="F58" s="26">
        <v>78430</v>
      </c>
      <c r="G58" s="26">
        <v>70226</v>
      </c>
      <c r="H58" s="26">
        <v>68375</v>
      </c>
      <c r="I58" s="26">
        <v>59327</v>
      </c>
      <c r="J58" s="160">
        <v>59238</v>
      </c>
      <c r="K58" s="265"/>
      <c r="M58" s="71"/>
      <c r="N58" s="217"/>
      <c r="O58" s="217"/>
      <c r="P58" s="58"/>
      <c r="Q58" s="58"/>
      <c r="R58" s="12"/>
      <c r="S58" s="12"/>
      <c r="T58" s="12"/>
    </row>
    <row r="59" spans="1:20" s="15" customFormat="1" ht="13.5">
      <c r="A59" s="195"/>
      <c r="B59" s="201" t="s">
        <v>71</v>
      </c>
      <c r="C59" s="201"/>
      <c r="D59" s="53">
        <v>35021</v>
      </c>
      <c r="E59" s="54">
        <v>32646</v>
      </c>
      <c r="F59" s="26">
        <v>14215</v>
      </c>
      <c r="G59" s="50"/>
      <c r="H59" s="50"/>
      <c r="I59" s="50"/>
      <c r="J59" s="164"/>
      <c r="K59" s="265" t="s">
        <v>124</v>
      </c>
      <c r="M59" s="71"/>
      <c r="N59" s="217"/>
      <c r="O59" s="217"/>
      <c r="P59" s="58"/>
      <c r="Q59" s="58"/>
      <c r="R59" s="12"/>
      <c r="S59" s="12"/>
      <c r="T59" s="12"/>
    </row>
    <row r="60" spans="1:20" s="15" customFormat="1" ht="13.5">
      <c r="A60" s="195"/>
      <c r="B60" s="202" t="s">
        <v>130</v>
      </c>
      <c r="C60" s="215"/>
      <c r="D60" s="50"/>
      <c r="E60" s="50"/>
      <c r="F60" s="50"/>
      <c r="G60" s="50"/>
      <c r="H60" s="50"/>
      <c r="I60" s="26">
        <v>164880</v>
      </c>
      <c r="J60" s="160">
        <v>76317</v>
      </c>
      <c r="K60" s="265"/>
      <c r="M60" s="71"/>
      <c r="N60" s="220"/>
      <c r="O60" s="2"/>
      <c r="P60" s="58"/>
      <c r="Q60" s="58"/>
      <c r="R60" s="12"/>
      <c r="S60" s="12"/>
      <c r="T60" s="12"/>
    </row>
    <row r="61" spans="1:20" s="15" customFormat="1" ht="13.5">
      <c r="A61" s="200" t="s">
        <v>70</v>
      </c>
      <c r="B61" s="213" t="s">
        <v>107</v>
      </c>
      <c r="C61" s="4" t="s">
        <v>2</v>
      </c>
      <c r="D61" s="53">
        <v>1488504</v>
      </c>
      <c r="E61" s="54">
        <v>1538145</v>
      </c>
      <c r="F61" s="26">
        <f>SUM(F62:F63)</f>
        <v>1512140</v>
      </c>
      <c r="G61" s="26">
        <v>1556034</v>
      </c>
      <c r="H61" s="26">
        <v>2012641</v>
      </c>
      <c r="I61" s="26">
        <v>2014330</v>
      </c>
      <c r="J61" s="160">
        <v>2042303</v>
      </c>
      <c r="K61" s="265"/>
      <c r="M61" s="71"/>
      <c r="N61" s="220"/>
      <c r="O61" s="2"/>
      <c r="P61" s="58"/>
      <c r="Q61" s="58"/>
      <c r="R61" s="12"/>
      <c r="S61" s="12"/>
      <c r="T61" s="12"/>
    </row>
    <row r="62" spans="1:20" s="15" customFormat="1" ht="13.5">
      <c r="A62" s="195"/>
      <c r="B62" s="213"/>
      <c r="C62" s="4" t="s">
        <v>66</v>
      </c>
      <c r="D62" s="53">
        <v>1411736</v>
      </c>
      <c r="E62" s="54">
        <v>1425714</v>
      </c>
      <c r="F62" s="26">
        <v>1457883</v>
      </c>
      <c r="G62" s="26">
        <v>1489019</v>
      </c>
      <c r="H62" s="26">
        <v>1692002</v>
      </c>
      <c r="I62" s="26">
        <v>1705527</v>
      </c>
      <c r="J62" s="160">
        <v>1752144</v>
      </c>
      <c r="K62" s="265"/>
      <c r="M62" s="71"/>
      <c r="N62" s="220"/>
      <c r="O62" s="2"/>
      <c r="P62" s="58"/>
      <c r="Q62" s="58"/>
      <c r="R62" s="12"/>
      <c r="S62" s="12"/>
      <c r="T62" s="12"/>
    </row>
    <row r="63" spans="1:20" s="15" customFormat="1" ht="13.5" customHeight="1">
      <c r="A63" s="195"/>
      <c r="B63" s="213"/>
      <c r="C63" s="4" t="s">
        <v>67</v>
      </c>
      <c r="D63" s="53">
        <v>76768</v>
      </c>
      <c r="E63" s="54">
        <v>112431</v>
      </c>
      <c r="F63" s="26">
        <v>54257</v>
      </c>
      <c r="G63" s="26">
        <v>67015</v>
      </c>
      <c r="H63" s="26">
        <v>320639</v>
      </c>
      <c r="I63" s="26">
        <v>308803</v>
      </c>
      <c r="J63" s="160">
        <v>290159</v>
      </c>
      <c r="K63" s="265"/>
      <c r="M63" s="71"/>
      <c r="N63" s="72"/>
      <c r="O63" s="2"/>
      <c r="P63" s="58"/>
      <c r="Q63" s="58"/>
      <c r="R63" s="12"/>
      <c r="S63" s="12"/>
      <c r="T63" s="12"/>
    </row>
    <row r="64" spans="1:20" s="15" customFormat="1" ht="13.5">
      <c r="A64" s="195"/>
      <c r="B64" s="203" t="s">
        <v>126</v>
      </c>
      <c r="C64" s="4" t="s">
        <v>2</v>
      </c>
      <c r="D64" s="53">
        <v>5878468</v>
      </c>
      <c r="E64" s="54">
        <v>5644813</v>
      </c>
      <c r="F64" s="26">
        <f>SUM(F65:F66)</f>
        <v>5684225</v>
      </c>
      <c r="G64" s="26">
        <v>241160</v>
      </c>
      <c r="H64" s="50"/>
      <c r="I64" s="50"/>
      <c r="J64" s="164"/>
      <c r="K64" s="265" t="s">
        <v>128</v>
      </c>
      <c r="M64" s="71"/>
      <c r="N64" s="72"/>
      <c r="O64" s="2"/>
      <c r="P64" s="58"/>
      <c r="Q64" s="58"/>
      <c r="R64" s="12"/>
      <c r="S64" s="12"/>
      <c r="T64" s="12"/>
    </row>
    <row r="65" spans="1:20" s="15" customFormat="1" ht="13.5">
      <c r="A65" s="195"/>
      <c r="B65" s="204"/>
      <c r="C65" s="4" t="s">
        <v>66</v>
      </c>
      <c r="D65" s="53">
        <v>5873777</v>
      </c>
      <c r="E65" s="54">
        <v>5644791</v>
      </c>
      <c r="F65" s="26">
        <v>5362192</v>
      </c>
      <c r="G65" s="26">
        <v>241160</v>
      </c>
      <c r="H65" s="50"/>
      <c r="I65" s="50"/>
      <c r="J65" s="164"/>
      <c r="K65" s="265"/>
      <c r="M65" s="71"/>
      <c r="N65" s="72"/>
      <c r="O65" s="2"/>
      <c r="P65" s="58"/>
      <c r="Q65" s="58"/>
      <c r="R65" s="12"/>
      <c r="S65" s="12"/>
      <c r="T65" s="12"/>
    </row>
    <row r="66" spans="1:20" s="15" customFormat="1" ht="13.5" customHeight="1">
      <c r="A66" s="195"/>
      <c r="B66" s="205"/>
      <c r="C66" s="4" t="s">
        <v>67</v>
      </c>
      <c r="D66" s="53">
        <v>4691</v>
      </c>
      <c r="E66" s="54">
        <v>22</v>
      </c>
      <c r="F66" s="26">
        <v>322033</v>
      </c>
      <c r="G66" s="26">
        <v>0</v>
      </c>
      <c r="H66" s="50"/>
      <c r="I66" s="50"/>
      <c r="J66" s="164"/>
      <c r="K66" s="265"/>
      <c r="M66" s="71"/>
      <c r="N66" s="220"/>
      <c r="O66" s="2"/>
      <c r="P66" s="58"/>
      <c r="Q66" s="58"/>
      <c r="R66" s="12"/>
      <c r="S66" s="12"/>
      <c r="T66" s="12"/>
    </row>
    <row r="67" spans="1:20" s="15" customFormat="1" ht="13.5">
      <c r="A67" s="195"/>
      <c r="B67" s="203" t="s">
        <v>127</v>
      </c>
      <c r="C67" s="4" t="s">
        <v>2</v>
      </c>
      <c r="D67" s="53"/>
      <c r="E67" s="54"/>
      <c r="F67" s="26"/>
      <c r="G67" s="26">
        <v>1231492</v>
      </c>
      <c r="H67" s="26">
        <v>1192622</v>
      </c>
      <c r="I67" s="26">
        <v>1117312</v>
      </c>
      <c r="J67" s="160">
        <v>1350124</v>
      </c>
      <c r="K67" s="265"/>
      <c r="M67" s="71"/>
      <c r="N67" s="220"/>
      <c r="O67" s="2"/>
      <c r="P67" s="58"/>
      <c r="Q67" s="58"/>
      <c r="R67" s="12"/>
      <c r="S67" s="12"/>
      <c r="T67" s="12"/>
    </row>
    <row r="68" spans="1:20" s="15" customFormat="1" ht="13.5">
      <c r="A68" s="195"/>
      <c r="B68" s="204"/>
      <c r="C68" s="4" t="s">
        <v>66</v>
      </c>
      <c r="D68" s="53"/>
      <c r="E68" s="54"/>
      <c r="F68" s="26"/>
      <c r="G68" s="26">
        <v>561792</v>
      </c>
      <c r="H68" s="26">
        <v>859422</v>
      </c>
      <c r="I68" s="26">
        <v>1026312</v>
      </c>
      <c r="J68" s="160">
        <v>1325124</v>
      </c>
      <c r="K68" s="265"/>
      <c r="M68" s="71"/>
      <c r="N68" s="220"/>
      <c r="O68" s="2"/>
      <c r="P68" s="58"/>
      <c r="Q68" s="58"/>
      <c r="R68" s="12"/>
      <c r="S68" s="12"/>
      <c r="T68" s="12"/>
    </row>
    <row r="69" spans="1:20" s="15" customFormat="1" ht="14.25">
      <c r="A69" s="196"/>
      <c r="B69" s="205"/>
      <c r="C69" s="4" t="s">
        <v>67</v>
      </c>
      <c r="D69" s="53"/>
      <c r="E69" s="54"/>
      <c r="F69" s="26"/>
      <c r="G69" s="26">
        <v>669700</v>
      </c>
      <c r="H69" s="26">
        <v>333200</v>
      </c>
      <c r="I69" s="26">
        <v>91000</v>
      </c>
      <c r="J69" s="160">
        <v>25000</v>
      </c>
      <c r="K69" s="265"/>
      <c r="M69" s="1"/>
      <c r="N69" s="1"/>
      <c r="O69" s="1"/>
      <c r="P69" s="1"/>
      <c r="Q69" s="63"/>
      <c r="R69" s="1"/>
      <c r="S69" s="1"/>
      <c r="T69" s="1"/>
    </row>
    <row r="70" spans="1:20" s="15" customFormat="1" ht="14.25">
      <c r="A70" s="6" t="s">
        <v>115</v>
      </c>
      <c r="B70" s="6"/>
      <c r="C70" s="6"/>
      <c r="D70" s="6"/>
      <c r="E70" s="67" t="s">
        <v>19</v>
      </c>
      <c r="F70" s="38"/>
      <c r="G70" s="38"/>
      <c r="H70" s="38" t="s">
        <v>31</v>
      </c>
      <c r="J70" s="266" t="s">
        <v>31</v>
      </c>
      <c r="K70" s="265"/>
      <c r="M70" s="208"/>
      <c r="N70" s="208"/>
      <c r="O70" s="208"/>
      <c r="P70" s="59"/>
      <c r="Q70" s="59"/>
      <c r="R70" s="59"/>
      <c r="S70" s="59"/>
      <c r="T70" s="59"/>
    </row>
    <row r="71" spans="1:20" s="15" customFormat="1" ht="14.25">
      <c r="A71" s="197" t="s">
        <v>93</v>
      </c>
      <c r="B71" s="198"/>
      <c r="C71" s="216"/>
      <c r="D71" s="16" t="s">
        <v>296</v>
      </c>
      <c r="E71" s="16" t="s">
        <v>297</v>
      </c>
      <c r="F71" s="16" t="s">
        <v>298</v>
      </c>
      <c r="G71" s="16" t="s">
        <v>299</v>
      </c>
      <c r="H71" s="16" t="s">
        <v>300</v>
      </c>
      <c r="I71" s="16" t="s">
        <v>301</v>
      </c>
      <c r="J71" s="16" t="s">
        <v>302</v>
      </c>
      <c r="K71" s="265"/>
      <c r="M71" s="71"/>
      <c r="N71" s="218"/>
      <c r="O71" s="218"/>
      <c r="P71" s="58"/>
      <c r="Q71" s="58"/>
      <c r="R71" s="12"/>
      <c r="S71" s="12"/>
      <c r="T71" s="12"/>
    </row>
    <row r="72" spans="1:20" s="15" customFormat="1" ht="13.5" customHeight="1">
      <c r="A72" s="200" t="s">
        <v>65</v>
      </c>
      <c r="B72" s="210" t="s">
        <v>2</v>
      </c>
      <c r="C72" s="210"/>
      <c r="D72" s="54">
        <v>14305616</v>
      </c>
      <c r="E72" s="68">
        <v>14656757</v>
      </c>
      <c r="F72" s="26">
        <f>SUM(F73:F81)</f>
        <v>15071534</v>
      </c>
      <c r="G72" s="26">
        <v>15597855</v>
      </c>
      <c r="H72" s="26">
        <v>15880650</v>
      </c>
      <c r="I72" s="26">
        <v>17512915</v>
      </c>
      <c r="J72" s="160">
        <v>17385584</v>
      </c>
      <c r="K72" s="265"/>
      <c r="M72" s="71"/>
      <c r="N72" s="217"/>
      <c r="O72" s="217"/>
      <c r="P72" s="58"/>
      <c r="Q72" s="58"/>
      <c r="R72" s="12"/>
      <c r="S72" s="12"/>
      <c r="T72" s="12"/>
    </row>
    <row r="73" spans="1:20" s="15" customFormat="1" ht="13.5">
      <c r="A73" s="195"/>
      <c r="B73" s="201" t="s">
        <v>60</v>
      </c>
      <c r="C73" s="201"/>
      <c r="D73" s="54">
        <v>67135</v>
      </c>
      <c r="E73" s="68">
        <v>75729</v>
      </c>
      <c r="F73" s="26">
        <v>10668</v>
      </c>
      <c r="G73" s="26">
        <v>21917</v>
      </c>
      <c r="H73" s="26">
        <v>18549</v>
      </c>
      <c r="I73" s="26">
        <v>4685</v>
      </c>
      <c r="J73" s="46"/>
      <c r="K73" s="265" t="s">
        <v>137</v>
      </c>
      <c r="M73" s="71"/>
      <c r="N73" s="217"/>
      <c r="O73" s="217"/>
      <c r="P73" s="58"/>
      <c r="Q73" s="58"/>
      <c r="R73" s="12"/>
      <c r="S73" s="12"/>
      <c r="T73" s="12"/>
    </row>
    <row r="74" spans="1:20" s="15" customFormat="1" ht="13.5">
      <c r="A74" s="195"/>
      <c r="B74" s="201" t="s">
        <v>58</v>
      </c>
      <c r="C74" s="201"/>
      <c r="D74" s="54">
        <v>7257453</v>
      </c>
      <c r="E74" s="68">
        <v>7725575</v>
      </c>
      <c r="F74" s="26">
        <v>7883331</v>
      </c>
      <c r="G74" s="26">
        <v>8230703</v>
      </c>
      <c r="H74" s="26">
        <v>8207947</v>
      </c>
      <c r="I74" s="26">
        <v>9536922</v>
      </c>
      <c r="J74" s="160">
        <v>9313525</v>
      </c>
      <c r="K74" s="265"/>
      <c r="M74" s="71"/>
      <c r="N74" s="217"/>
      <c r="O74" s="217"/>
      <c r="P74" s="58"/>
      <c r="Q74" s="58"/>
      <c r="R74" s="12"/>
      <c r="S74" s="12"/>
      <c r="T74" s="12"/>
    </row>
    <row r="75" spans="1:20" s="15" customFormat="1" ht="13.5">
      <c r="A75" s="195"/>
      <c r="B75" s="201" t="s">
        <v>61</v>
      </c>
      <c r="C75" s="201"/>
      <c r="D75" s="54">
        <v>16472</v>
      </c>
      <c r="E75" s="55"/>
      <c r="F75" s="50"/>
      <c r="G75" s="50"/>
      <c r="H75" s="50"/>
      <c r="I75" s="50"/>
      <c r="J75" s="46"/>
      <c r="K75" s="265"/>
      <c r="M75" s="71"/>
      <c r="N75" s="219"/>
      <c r="O75" s="219"/>
      <c r="P75" s="58"/>
      <c r="Q75" s="58"/>
      <c r="R75" s="12"/>
      <c r="S75" s="12"/>
      <c r="T75" s="12"/>
    </row>
    <row r="76" spans="1:20" s="15" customFormat="1" ht="13.5">
      <c r="A76" s="195"/>
      <c r="B76" s="206" t="s">
        <v>106</v>
      </c>
      <c r="C76" s="214"/>
      <c r="D76" s="54">
        <v>518911</v>
      </c>
      <c r="E76" s="68">
        <v>529046</v>
      </c>
      <c r="F76" s="26">
        <v>557942</v>
      </c>
      <c r="G76" s="26">
        <v>573932</v>
      </c>
      <c r="H76" s="26">
        <v>597242</v>
      </c>
      <c r="I76" s="26">
        <v>604500</v>
      </c>
      <c r="J76" s="160">
        <v>634801</v>
      </c>
      <c r="K76" s="265"/>
      <c r="M76" s="71"/>
      <c r="N76" s="217"/>
      <c r="O76" s="217"/>
      <c r="P76" s="58"/>
      <c r="Q76" s="58"/>
      <c r="R76" s="12"/>
      <c r="S76" s="12"/>
      <c r="T76" s="12"/>
    </row>
    <row r="77" spans="1:20" s="15" customFormat="1" ht="13.5">
      <c r="A77" s="195"/>
      <c r="B77" s="201" t="s">
        <v>88</v>
      </c>
      <c r="C77" s="201"/>
      <c r="D77" s="54">
        <v>4333229</v>
      </c>
      <c r="E77" s="68">
        <v>4507908</v>
      </c>
      <c r="F77" s="26">
        <v>4755131</v>
      </c>
      <c r="G77" s="26">
        <v>5001528</v>
      </c>
      <c r="H77" s="26">
        <v>5128123</v>
      </c>
      <c r="I77" s="26">
        <v>5220202</v>
      </c>
      <c r="J77" s="160">
        <v>5274592</v>
      </c>
      <c r="K77" s="265"/>
      <c r="M77" s="71"/>
      <c r="N77" s="217"/>
      <c r="O77" s="217"/>
      <c r="P77" s="58"/>
      <c r="Q77" s="58"/>
      <c r="R77" s="12"/>
      <c r="S77" s="12"/>
      <c r="T77" s="12"/>
    </row>
    <row r="78" spans="1:20" s="15" customFormat="1" ht="13.5">
      <c r="A78" s="195"/>
      <c r="B78" s="201" t="s">
        <v>62</v>
      </c>
      <c r="C78" s="201"/>
      <c r="D78" s="54">
        <v>1995797</v>
      </c>
      <c r="E78" s="68">
        <v>1700559</v>
      </c>
      <c r="F78" s="26">
        <v>1758266</v>
      </c>
      <c r="G78" s="26">
        <v>1688210</v>
      </c>
      <c r="H78" s="26">
        <v>1847282</v>
      </c>
      <c r="I78" s="26">
        <v>1918652</v>
      </c>
      <c r="J78" s="160">
        <v>2012940</v>
      </c>
      <c r="K78" s="265"/>
      <c r="M78" s="71"/>
      <c r="N78" s="217"/>
      <c r="O78" s="217"/>
      <c r="P78" s="58"/>
      <c r="Q78" s="58"/>
      <c r="R78" s="12"/>
      <c r="S78" s="12"/>
      <c r="T78" s="12"/>
    </row>
    <row r="79" spans="1:20" s="15" customFormat="1" ht="13.5">
      <c r="A79" s="195"/>
      <c r="B79" s="201" t="s">
        <v>64</v>
      </c>
      <c r="C79" s="201"/>
      <c r="D79" s="54">
        <v>16651</v>
      </c>
      <c r="E79" s="68">
        <v>16322</v>
      </c>
      <c r="F79" s="26">
        <v>16167</v>
      </c>
      <c r="G79" s="26">
        <v>15351</v>
      </c>
      <c r="H79" s="26">
        <v>15204</v>
      </c>
      <c r="I79" s="26">
        <v>15574</v>
      </c>
      <c r="J79" s="160">
        <v>17080</v>
      </c>
      <c r="K79" s="265"/>
      <c r="M79" s="71"/>
      <c r="N79" s="217"/>
      <c r="O79" s="217"/>
      <c r="P79" s="58"/>
      <c r="Q79" s="58"/>
      <c r="R79" s="12"/>
      <c r="S79" s="12"/>
      <c r="T79" s="12"/>
    </row>
    <row r="80" spans="1:20" s="15" customFormat="1" ht="13.5">
      <c r="A80" s="195"/>
      <c r="B80" s="201" t="s">
        <v>63</v>
      </c>
      <c r="C80" s="201"/>
      <c r="D80" s="54">
        <v>72735</v>
      </c>
      <c r="E80" s="68">
        <v>75177</v>
      </c>
      <c r="F80" s="26">
        <v>75814</v>
      </c>
      <c r="G80" s="26">
        <v>66214</v>
      </c>
      <c r="H80" s="26">
        <v>66303</v>
      </c>
      <c r="I80" s="26">
        <v>57685</v>
      </c>
      <c r="J80" s="160">
        <v>57236</v>
      </c>
      <c r="K80" s="265"/>
      <c r="M80" s="71"/>
      <c r="N80" s="217"/>
      <c r="O80" s="217"/>
      <c r="P80" s="58"/>
      <c r="Q80" s="58"/>
      <c r="R80" s="12"/>
      <c r="S80" s="12"/>
      <c r="T80" s="12"/>
    </row>
    <row r="81" spans="1:20" s="15" customFormat="1" ht="13.5">
      <c r="A81" s="195"/>
      <c r="B81" s="201" t="s">
        <v>71</v>
      </c>
      <c r="C81" s="201"/>
      <c r="D81" s="54">
        <v>27233</v>
      </c>
      <c r="E81" s="68">
        <v>26441</v>
      </c>
      <c r="F81" s="26">
        <v>14215</v>
      </c>
      <c r="G81" s="50"/>
      <c r="H81" s="50"/>
      <c r="I81" s="50"/>
      <c r="J81" s="46"/>
      <c r="K81" s="265" t="s">
        <v>124</v>
      </c>
      <c r="M81" s="71"/>
      <c r="N81" s="220"/>
      <c r="O81" s="2"/>
      <c r="P81" s="58"/>
      <c r="Q81" s="58"/>
      <c r="R81" s="12"/>
      <c r="S81" s="12"/>
      <c r="T81" s="12"/>
    </row>
    <row r="82" spans="1:20" s="15" customFormat="1" ht="13.5">
      <c r="A82" s="195"/>
      <c r="B82" s="202" t="s">
        <v>130</v>
      </c>
      <c r="C82" s="215"/>
      <c r="D82" s="50"/>
      <c r="E82" s="50"/>
      <c r="F82" s="50"/>
      <c r="G82" s="50"/>
      <c r="H82" s="50"/>
      <c r="I82" s="26">
        <v>154695</v>
      </c>
      <c r="J82" s="160">
        <v>75410</v>
      </c>
      <c r="K82" s="265"/>
      <c r="M82" s="71"/>
      <c r="N82" s="220"/>
      <c r="O82" s="2"/>
      <c r="P82" s="58"/>
      <c r="Q82" s="58"/>
      <c r="R82" s="12"/>
      <c r="S82" s="12"/>
      <c r="T82" s="12"/>
    </row>
    <row r="83" spans="1:20" s="15" customFormat="1" ht="13.5">
      <c r="A83" s="200" t="s">
        <v>70</v>
      </c>
      <c r="B83" s="213" t="s">
        <v>68</v>
      </c>
      <c r="C83" s="4" t="s">
        <v>2</v>
      </c>
      <c r="D83" s="54">
        <v>2111420</v>
      </c>
      <c r="E83" s="68">
        <v>2252679</v>
      </c>
      <c r="F83" s="26">
        <f>SUM(F84:F85)</f>
        <v>2180709</v>
      </c>
      <c r="G83" s="26">
        <v>2059663</v>
      </c>
      <c r="H83" s="26">
        <v>2289625</v>
      </c>
      <c r="I83" s="26">
        <v>2322291</v>
      </c>
      <c r="J83" s="160">
        <v>2303861</v>
      </c>
      <c r="K83" s="265"/>
      <c r="M83" s="71"/>
      <c r="N83" s="220"/>
      <c r="O83" s="2"/>
      <c r="P83" s="58"/>
      <c r="Q83" s="58"/>
      <c r="R83" s="12"/>
      <c r="S83" s="12"/>
      <c r="T83" s="12"/>
    </row>
    <row r="84" spans="1:20" s="15" customFormat="1" ht="13.5">
      <c r="A84" s="195"/>
      <c r="B84" s="213"/>
      <c r="C84" s="4" t="s">
        <v>87</v>
      </c>
      <c r="D84" s="54">
        <v>1442347</v>
      </c>
      <c r="E84" s="68">
        <v>1459528</v>
      </c>
      <c r="F84" s="26">
        <v>1475312</v>
      </c>
      <c r="G84" s="26">
        <v>1492045</v>
      </c>
      <c r="H84" s="26">
        <v>1622359</v>
      </c>
      <c r="I84" s="26">
        <v>1559028</v>
      </c>
      <c r="J84" s="160">
        <v>1533585</v>
      </c>
      <c r="K84" s="265"/>
      <c r="M84" s="71"/>
      <c r="N84" s="72"/>
      <c r="O84" s="2"/>
      <c r="P84" s="58"/>
      <c r="Q84" s="58"/>
      <c r="R84" s="12"/>
      <c r="S84" s="12"/>
      <c r="T84" s="12"/>
    </row>
    <row r="85" spans="1:20" s="15" customFormat="1" ht="13.5">
      <c r="A85" s="195"/>
      <c r="B85" s="213"/>
      <c r="C85" s="4" t="s">
        <v>86</v>
      </c>
      <c r="D85" s="54">
        <v>669073</v>
      </c>
      <c r="E85" s="68">
        <v>793151</v>
      </c>
      <c r="F85" s="26">
        <v>705397</v>
      </c>
      <c r="G85" s="26">
        <v>567618</v>
      </c>
      <c r="H85" s="26">
        <v>667266</v>
      </c>
      <c r="I85" s="26">
        <v>763263</v>
      </c>
      <c r="J85" s="160">
        <v>770276</v>
      </c>
      <c r="K85" s="265"/>
      <c r="M85" s="71"/>
      <c r="N85" s="72"/>
      <c r="O85" s="2"/>
      <c r="P85" s="58"/>
      <c r="Q85" s="58"/>
      <c r="R85" s="12"/>
      <c r="S85" s="12"/>
      <c r="T85" s="12"/>
    </row>
    <row r="86" spans="1:20" s="15" customFormat="1" ht="13.5">
      <c r="A86" s="195"/>
      <c r="B86" s="203" t="s">
        <v>126</v>
      </c>
      <c r="C86" s="4" t="s">
        <v>2</v>
      </c>
      <c r="D86" s="54">
        <v>5772870</v>
      </c>
      <c r="E86" s="68">
        <v>5743629</v>
      </c>
      <c r="F86" s="26">
        <v>5327283</v>
      </c>
      <c r="G86" s="26">
        <v>345496</v>
      </c>
      <c r="H86" s="50"/>
      <c r="I86" s="50"/>
      <c r="J86" s="46"/>
      <c r="K86" s="265"/>
      <c r="M86" s="71"/>
      <c r="N86" s="72"/>
      <c r="O86" s="2"/>
      <c r="P86" s="58"/>
      <c r="Q86" s="58"/>
      <c r="R86" s="12"/>
      <c r="S86" s="12"/>
      <c r="T86" s="12"/>
    </row>
    <row r="87" spans="1:20" s="15" customFormat="1" ht="13.5">
      <c r="A87" s="195"/>
      <c r="B87" s="204"/>
      <c r="C87" s="4" t="s">
        <v>87</v>
      </c>
      <c r="D87" s="54">
        <v>5584943</v>
      </c>
      <c r="E87" s="68">
        <v>5439191</v>
      </c>
      <c r="F87" s="26">
        <v>5131631</v>
      </c>
      <c r="G87" s="26">
        <v>342436</v>
      </c>
      <c r="H87" s="50"/>
      <c r="I87" s="50"/>
      <c r="J87" s="46"/>
      <c r="K87" s="265" t="s">
        <v>138</v>
      </c>
      <c r="M87" s="71"/>
      <c r="N87" s="220"/>
      <c r="O87" s="2"/>
      <c r="P87" s="58"/>
      <c r="Q87" s="58"/>
      <c r="R87" s="12"/>
      <c r="S87" s="64"/>
      <c r="T87" s="64"/>
    </row>
    <row r="88" spans="1:20" s="15" customFormat="1" ht="13.5">
      <c r="A88" s="195"/>
      <c r="B88" s="205"/>
      <c r="C88" s="4" t="s">
        <v>86</v>
      </c>
      <c r="D88" s="54">
        <v>187927</v>
      </c>
      <c r="E88" s="68">
        <v>304438</v>
      </c>
      <c r="F88" s="26">
        <v>195652</v>
      </c>
      <c r="G88" s="26">
        <v>3060</v>
      </c>
      <c r="H88" s="50"/>
      <c r="I88" s="50"/>
      <c r="J88" s="46"/>
      <c r="K88" s="265"/>
      <c r="M88" s="71"/>
      <c r="N88" s="220"/>
      <c r="O88" s="2"/>
      <c r="P88" s="58"/>
      <c r="Q88" s="58"/>
      <c r="R88" s="12"/>
      <c r="S88" s="12"/>
      <c r="T88" s="12"/>
    </row>
    <row r="89" spans="1:20" ht="15" customHeight="1">
      <c r="A89" s="195"/>
      <c r="B89" s="203" t="s">
        <v>127</v>
      </c>
      <c r="C89" s="4" t="s">
        <v>2</v>
      </c>
      <c r="D89" s="54"/>
      <c r="E89" s="68"/>
      <c r="F89" s="26"/>
      <c r="G89" s="26">
        <v>1059655</v>
      </c>
      <c r="H89" s="26">
        <v>1377709</v>
      </c>
      <c r="I89" s="26">
        <v>1103884</v>
      </c>
      <c r="J89" s="160">
        <v>1421416</v>
      </c>
      <c r="K89" s="267"/>
      <c r="M89" s="71"/>
      <c r="N89" s="220"/>
      <c r="O89" s="2"/>
      <c r="P89" s="58"/>
      <c r="Q89" s="58"/>
      <c r="R89" s="12"/>
      <c r="S89" s="12"/>
      <c r="T89" s="12"/>
    </row>
    <row r="90" spans="1:20" ht="15" customHeight="1">
      <c r="A90" s="195"/>
      <c r="B90" s="204"/>
      <c r="C90" s="4" t="s">
        <v>87</v>
      </c>
      <c r="D90" s="54"/>
      <c r="E90" s="68"/>
      <c r="F90" s="26"/>
      <c r="G90" s="26">
        <v>550018</v>
      </c>
      <c r="H90" s="26">
        <v>903000</v>
      </c>
      <c r="I90" s="26">
        <v>1003943</v>
      </c>
      <c r="J90" s="160">
        <v>1312576</v>
      </c>
      <c r="K90" s="267"/>
      <c r="M90" s="1"/>
      <c r="N90" s="72"/>
      <c r="O90" s="2"/>
      <c r="P90" s="58"/>
      <c r="Q90" s="58"/>
      <c r="R90" s="12"/>
      <c r="S90" s="12"/>
      <c r="T90" s="12"/>
    </row>
    <row r="91" spans="1:11" ht="20.25" customHeight="1">
      <c r="A91" s="196"/>
      <c r="B91" s="205"/>
      <c r="C91" s="4" t="s">
        <v>86</v>
      </c>
      <c r="D91" s="54"/>
      <c r="E91" s="68"/>
      <c r="F91" s="26"/>
      <c r="G91" s="26">
        <v>509637</v>
      </c>
      <c r="H91" s="26">
        <v>474709</v>
      </c>
      <c r="I91" s="26">
        <v>99941</v>
      </c>
      <c r="J91" s="160">
        <v>108840</v>
      </c>
      <c r="K91" s="267"/>
    </row>
    <row r="92" spans="1:11" ht="15" customHeight="1">
      <c r="A92" s="6" t="s">
        <v>265</v>
      </c>
      <c r="B92" s="72"/>
      <c r="C92" s="2"/>
      <c r="D92" s="58"/>
      <c r="E92" s="58"/>
      <c r="F92" s="12"/>
      <c r="H92" s="12"/>
      <c r="I92" s="12"/>
      <c r="J92" s="265"/>
      <c r="K92" s="265"/>
    </row>
    <row r="93" spans="1:20" s="15" customFormat="1" ht="17.25">
      <c r="A93" s="14" t="s">
        <v>133</v>
      </c>
      <c r="B93" s="8"/>
      <c r="C93" s="8"/>
      <c r="D93" s="8"/>
      <c r="J93" s="265"/>
      <c r="K93" s="265"/>
      <c r="M93" s="62"/>
      <c r="N93" s="62"/>
      <c r="O93" s="62"/>
      <c r="P93" s="62"/>
      <c r="Q93" s="17"/>
      <c r="R93" s="17"/>
      <c r="S93" s="17"/>
      <c r="T93" s="17"/>
    </row>
    <row r="94" spans="1:20" s="15" customFormat="1" ht="12.75" customHeight="1">
      <c r="A94" s="8"/>
      <c r="B94" s="8"/>
      <c r="C94" s="8"/>
      <c r="D94" s="8"/>
      <c r="J94" s="265"/>
      <c r="K94" s="265"/>
      <c r="M94" s="62"/>
      <c r="N94" s="62"/>
      <c r="O94" s="62"/>
      <c r="P94" s="62"/>
      <c r="Q94" s="17"/>
      <c r="R94" s="17"/>
      <c r="S94" s="17"/>
      <c r="T94" s="17"/>
    </row>
    <row r="95" spans="1:20" s="15" customFormat="1" ht="14.25">
      <c r="A95" s="6"/>
      <c r="B95" s="6"/>
      <c r="C95" s="6"/>
      <c r="D95" s="6"/>
      <c r="E95" s="10" t="s">
        <v>17</v>
      </c>
      <c r="G95" s="6"/>
      <c r="I95" s="165" t="s">
        <v>31</v>
      </c>
      <c r="J95" s="265"/>
      <c r="K95" s="267"/>
      <c r="M95" s="1"/>
      <c r="N95" s="1"/>
      <c r="O95" s="1"/>
      <c r="P95" s="1"/>
      <c r="Q95" s="63"/>
      <c r="R95" s="1"/>
      <c r="S95" s="1"/>
      <c r="T95" s="1"/>
    </row>
    <row r="96" spans="1:15" s="15" customFormat="1" ht="14.25">
      <c r="A96" s="176" t="s">
        <v>93</v>
      </c>
      <c r="B96" s="176"/>
      <c r="C96" s="197"/>
      <c r="D96" s="16" t="s">
        <v>303</v>
      </c>
      <c r="E96" s="16" t="s">
        <v>304</v>
      </c>
      <c r="F96" s="16" t="s">
        <v>273</v>
      </c>
      <c r="G96" s="16" t="s">
        <v>305</v>
      </c>
      <c r="H96" s="16" t="s">
        <v>306</v>
      </c>
      <c r="I96" s="16" t="s">
        <v>321</v>
      </c>
      <c r="J96" s="268"/>
      <c r="K96" s="59"/>
      <c r="L96" s="59"/>
      <c r="M96" s="59"/>
      <c r="N96" s="59"/>
      <c r="O96" s="59"/>
    </row>
    <row r="97" spans="1:15" s="15" customFormat="1" ht="13.5" customHeight="1">
      <c r="A97" s="200" t="s">
        <v>65</v>
      </c>
      <c r="B97" s="210" t="s">
        <v>2</v>
      </c>
      <c r="C97" s="211"/>
      <c r="D97" s="54">
        <v>17951006</v>
      </c>
      <c r="E97" s="116">
        <v>16633027</v>
      </c>
      <c r="F97" s="116">
        <v>17001624</v>
      </c>
      <c r="G97" s="116">
        <f>SUM(G98:G107)</f>
        <v>14408262</v>
      </c>
      <c r="H97" s="163">
        <f>SUM(H98:H107)</f>
        <v>14883157</v>
      </c>
      <c r="I97" s="163">
        <f>SUM(I98:I107)</f>
        <v>15091796</v>
      </c>
      <c r="J97" s="269"/>
      <c r="K97" s="64"/>
      <c r="L97" s="58"/>
      <c r="M97" s="12"/>
      <c r="N97" s="12"/>
      <c r="O97" s="12"/>
    </row>
    <row r="98" spans="1:15" s="15" customFormat="1" ht="13.5">
      <c r="A98" s="195"/>
      <c r="B98" s="201" t="s">
        <v>60</v>
      </c>
      <c r="C98" s="202"/>
      <c r="D98" s="50"/>
      <c r="E98" s="80"/>
      <c r="F98" s="80"/>
      <c r="G98" s="80"/>
      <c r="H98" s="164"/>
      <c r="I98" s="164"/>
      <c r="J98" s="265" t="s">
        <v>137</v>
      </c>
      <c r="K98" s="64"/>
      <c r="L98" s="58"/>
      <c r="M98" s="12"/>
      <c r="N98" s="12"/>
      <c r="O98" s="12"/>
    </row>
    <row r="99" spans="1:15" s="15" customFormat="1" ht="13.5">
      <c r="A99" s="195"/>
      <c r="B99" s="201" t="s">
        <v>58</v>
      </c>
      <c r="C99" s="202"/>
      <c r="D99" s="54">
        <v>9454100</v>
      </c>
      <c r="E99" s="116">
        <v>8018352</v>
      </c>
      <c r="F99" s="116">
        <v>8046549</v>
      </c>
      <c r="G99" s="116">
        <v>7818174</v>
      </c>
      <c r="H99" s="163">
        <v>8056834</v>
      </c>
      <c r="I99" s="163">
        <v>8077586</v>
      </c>
      <c r="J99" s="265"/>
      <c r="K99" s="64"/>
      <c r="L99" s="58"/>
      <c r="M99" s="12"/>
      <c r="N99" s="12"/>
      <c r="O99" s="12"/>
    </row>
    <row r="100" spans="1:15" s="15" customFormat="1" ht="13.5">
      <c r="A100" s="195"/>
      <c r="B100" s="201" t="s">
        <v>61</v>
      </c>
      <c r="C100" s="202"/>
      <c r="D100" s="50"/>
      <c r="E100" s="135"/>
      <c r="F100" s="80"/>
      <c r="G100" s="80"/>
      <c r="H100" s="164"/>
      <c r="I100" s="164"/>
      <c r="J100" s="265"/>
      <c r="K100" s="64"/>
      <c r="L100" s="58"/>
      <c r="M100" s="12"/>
      <c r="N100" s="12"/>
      <c r="O100" s="12"/>
    </row>
    <row r="101" spans="1:15" s="15" customFormat="1" ht="13.5">
      <c r="A101" s="195"/>
      <c r="B101" s="206" t="s">
        <v>106</v>
      </c>
      <c r="C101" s="207"/>
      <c r="D101" s="54">
        <v>686235</v>
      </c>
      <c r="E101" s="116">
        <v>748335</v>
      </c>
      <c r="F101" s="116">
        <v>775262</v>
      </c>
      <c r="G101" s="116">
        <v>827763</v>
      </c>
      <c r="H101" s="163">
        <v>837237</v>
      </c>
      <c r="I101" s="163">
        <v>902493</v>
      </c>
      <c r="J101" s="265"/>
      <c r="K101" s="64"/>
      <c r="L101" s="58"/>
      <c r="M101" s="12"/>
      <c r="N101" s="12"/>
      <c r="O101" s="12"/>
    </row>
    <row r="102" spans="1:15" s="15" customFormat="1" ht="13.5">
      <c r="A102" s="195"/>
      <c r="B102" s="201" t="s">
        <v>88</v>
      </c>
      <c r="C102" s="202"/>
      <c r="D102" s="54">
        <v>5426565</v>
      </c>
      <c r="E102" s="116">
        <v>5421647</v>
      </c>
      <c r="F102" s="116">
        <v>5608273</v>
      </c>
      <c r="G102" s="116">
        <v>5632561</v>
      </c>
      <c r="H102" s="163">
        <v>5868224</v>
      </c>
      <c r="I102" s="163">
        <v>6006155</v>
      </c>
      <c r="J102" s="265"/>
      <c r="K102" s="64"/>
      <c r="L102" s="58"/>
      <c r="M102" s="12"/>
      <c r="N102" s="12"/>
      <c r="O102" s="12"/>
    </row>
    <row r="103" spans="1:15" s="15" customFormat="1" ht="13.5">
      <c r="A103" s="195"/>
      <c r="B103" s="201" t="s">
        <v>62</v>
      </c>
      <c r="C103" s="202"/>
      <c r="D103" s="54">
        <v>2161627</v>
      </c>
      <c r="E103" s="116">
        <v>2253774</v>
      </c>
      <c r="F103" s="116">
        <v>2279598</v>
      </c>
      <c r="G103" s="80"/>
      <c r="H103" s="164"/>
      <c r="I103" s="164"/>
      <c r="J103" s="265"/>
      <c r="K103" s="64"/>
      <c r="L103" s="58"/>
      <c r="M103" s="12"/>
      <c r="N103" s="12"/>
      <c r="O103" s="12"/>
    </row>
    <row r="104" spans="1:15" s="15" customFormat="1" ht="13.5">
      <c r="A104" s="195"/>
      <c r="B104" s="201" t="s">
        <v>64</v>
      </c>
      <c r="C104" s="202"/>
      <c r="D104" s="54">
        <v>22685</v>
      </c>
      <c r="E104" s="116">
        <v>31169</v>
      </c>
      <c r="F104" s="116">
        <v>29828</v>
      </c>
      <c r="G104" s="80"/>
      <c r="H104" s="164"/>
      <c r="I104" s="164"/>
      <c r="J104" s="265"/>
      <c r="K104" s="64"/>
      <c r="L104" s="58"/>
      <c r="M104" s="12"/>
      <c r="N104" s="12"/>
      <c r="O104" s="12"/>
    </row>
    <row r="105" spans="1:15" s="15" customFormat="1" ht="13.5">
      <c r="A105" s="195"/>
      <c r="B105" s="201" t="s">
        <v>63</v>
      </c>
      <c r="C105" s="202"/>
      <c r="D105" s="54">
        <v>59013</v>
      </c>
      <c r="E105" s="116">
        <v>53879</v>
      </c>
      <c r="F105" s="116">
        <v>109611</v>
      </c>
      <c r="G105" s="116">
        <v>47891</v>
      </c>
      <c r="H105" s="163">
        <v>44565</v>
      </c>
      <c r="I105" s="163">
        <v>42358</v>
      </c>
      <c r="J105" s="265"/>
      <c r="K105" s="64"/>
      <c r="L105" s="58"/>
      <c r="M105" s="12"/>
      <c r="N105" s="12"/>
      <c r="O105" s="12"/>
    </row>
    <row r="106" spans="1:15" s="15" customFormat="1" ht="13.5">
      <c r="A106" s="195"/>
      <c r="B106" s="201" t="s">
        <v>71</v>
      </c>
      <c r="C106" s="202"/>
      <c r="D106" s="50"/>
      <c r="E106" s="135"/>
      <c r="F106" s="80"/>
      <c r="G106" s="80"/>
      <c r="H106" s="164"/>
      <c r="I106" s="164"/>
      <c r="J106" s="265" t="s">
        <v>124</v>
      </c>
      <c r="K106" s="64"/>
      <c r="L106" s="58"/>
      <c r="M106" s="12"/>
      <c r="N106" s="12"/>
      <c r="O106" s="12"/>
    </row>
    <row r="107" spans="1:15" s="15" customFormat="1" ht="13.5">
      <c r="A107" s="195"/>
      <c r="B107" s="202" t="s">
        <v>130</v>
      </c>
      <c r="C107" s="209"/>
      <c r="D107" s="26">
        <v>140781</v>
      </c>
      <c r="E107" s="116">
        <v>105871</v>
      </c>
      <c r="F107" s="116">
        <v>152502</v>
      </c>
      <c r="G107" s="116">
        <v>81873</v>
      </c>
      <c r="H107" s="163">
        <v>76297</v>
      </c>
      <c r="I107" s="163">
        <v>63204</v>
      </c>
      <c r="J107" s="265"/>
      <c r="K107" s="64"/>
      <c r="L107" s="58"/>
      <c r="M107" s="12"/>
      <c r="N107" s="12"/>
      <c r="O107" s="12"/>
    </row>
    <row r="108" spans="1:15" s="15" customFormat="1" ht="13.5" customHeight="1">
      <c r="A108" s="200" t="s">
        <v>70</v>
      </c>
      <c r="B108" s="203" t="s">
        <v>107</v>
      </c>
      <c r="C108" s="3" t="s">
        <v>2</v>
      </c>
      <c r="D108" s="129">
        <v>2109608</v>
      </c>
      <c r="E108" s="116">
        <v>2051715</v>
      </c>
      <c r="F108" s="116">
        <v>2138496</v>
      </c>
      <c r="G108" s="116">
        <f>SUM(G109:G110)</f>
        <v>2197451</v>
      </c>
      <c r="H108" s="163">
        <v>2120373</v>
      </c>
      <c r="I108" s="163">
        <v>2256244</v>
      </c>
      <c r="J108" s="265"/>
      <c r="K108" s="64"/>
      <c r="L108" s="58"/>
      <c r="M108" s="12"/>
      <c r="N108" s="12"/>
      <c r="O108" s="12"/>
    </row>
    <row r="109" spans="1:15" s="15" customFormat="1" ht="13.5">
      <c r="A109" s="195"/>
      <c r="B109" s="204"/>
      <c r="C109" s="3" t="s">
        <v>66</v>
      </c>
      <c r="D109" s="54">
        <v>1780210</v>
      </c>
      <c r="E109" s="116">
        <v>1759263</v>
      </c>
      <c r="F109" s="116">
        <v>1796556</v>
      </c>
      <c r="G109" s="116">
        <v>1811274</v>
      </c>
      <c r="H109" s="163">
        <v>1798734</v>
      </c>
      <c r="I109" s="163">
        <v>1936559</v>
      </c>
      <c r="J109" s="265"/>
      <c r="K109" s="64"/>
      <c r="L109" s="58"/>
      <c r="M109" s="12"/>
      <c r="N109" s="12"/>
      <c r="O109" s="12"/>
    </row>
    <row r="110" spans="1:15" s="15" customFormat="1" ht="13.5" customHeight="1">
      <c r="A110" s="195"/>
      <c r="B110" s="205"/>
      <c r="C110" s="3" t="s">
        <v>67</v>
      </c>
      <c r="D110" s="54">
        <v>329398</v>
      </c>
      <c r="E110" s="116">
        <v>292452</v>
      </c>
      <c r="F110" s="116">
        <v>341939</v>
      </c>
      <c r="G110" s="116">
        <v>386177</v>
      </c>
      <c r="H110" s="163">
        <v>321640</v>
      </c>
      <c r="I110" s="163">
        <v>319685</v>
      </c>
      <c r="J110" s="265"/>
      <c r="K110" s="64"/>
      <c r="L110" s="58"/>
      <c r="M110" s="12"/>
      <c r="N110" s="12"/>
      <c r="O110" s="12"/>
    </row>
    <row r="111" spans="1:15" s="15" customFormat="1" ht="13.5" customHeight="1">
      <c r="A111" s="195"/>
      <c r="B111" s="203" t="s">
        <v>274</v>
      </c>
      <c r="C111" s="4" t="s">
        <v>2</v>
      </c>
      <c r="D111" s="50"/>
      <c r="E111" s="135"/>
      <c r="F111" s="80"/>
      <c r="G111" s="116">
        <f>SUM(G112:G113)</f>
        <v>3477471</v>
      </c>
      <c r="H111" s="163">
        <v>3642662</v>
      </c>
      <c r="I111" s="163">
        <v>3695933</v>
      </c>
      <c r="J111" s="265"/>
      <c r="K111" s="64"/>
      <c r="L111" s="58"/>
      <c r="M111" s="12"/>
      <c r="N111" s="12"/>
      <c r="O111" s="12"/>
    </row>
    <row r="112" spans="1:15" s="15" customFormat="1" ht="13.5" customHeight="1">
      <c r="A112" s="195"/>
      <c r="B112" s="204"/>
      <c r="C112" s="4" t="s">
        <v>66</v>
      </c>
      <c r="D112" s="50"/>
      <c r="E112" s="135"/>
      <c r="F112" s="80"/>
      <c r="G112" s="116">
        <v>1668298</v>
      </c>
      <c r="H112" s="163">
        <v>1707257</v>
      </c>
      <c r="I112" s="163">
        <v>1580335</v>
      </c>
      <c r="J112" s="265"/>
      <c r="K112" s="64"/>
      <c r="L112" s="58"/>
      <c r="M112" s="12"/>
      <c r="N112" s="12"/>
      <c r="O112" s="12"/>
    </row>
    <row r="113" spans="1:15" s="15" customFormat="1" ht="13.5" customHeight="1">
      <c r="A113" s="195"/>
      <c r="B113" s="205"/>
      <c r="C113" s="4" t="s">
        <v>67</v>
      </c>
      <c r="D113" s="50"/>
      <c r="E113" s="135"/>
      <c r="F113" s="80"/>
      <c r="G113" s="116">
        <v>1809173</v>
      </c>
      <c r="H113" s="163">
        <v>1935405</v>
      </c>
      <c r="I113" s="163">
        <v>2115598</v>
      </c>
      <c r="J113" s="265"/>
      <c r="K113" s="64"/>
      <c r="L113" s="58"/>
      <c r="M113" s="12"/>
      <c r="N113" s="12"/>
      <c r="O113" s="12"/>
    </row>
    <row r="114" spans="1:15" s="15" customFormat="1" ht="13.5">
      <c r="A114" s="195"/>
      <c r="B114" s="203" t="s">
        <v>126</v>
      </c>
      <c r="C114" s="3" t="s">
        <v>2</v>
      </c>
      <c r="D114" s="50"/>
      <c r="E114" s="135"/>
      <c r="F114" s="80"/>
      <c r="G114" s="80"/>
      <c r="H114" s="164"/>
      <c r="I114" s="164"/>
      <c r="J114" s="265" t="s">
        <v>128</v>
      </c>
      <c r="K114" s="64"/>
      <c r="L114" s="58"/>
      <c r="M114" s="12"/>
      <c r="N114" s="12"/>
      <c r="O114" s="12"/>
    </row>
    <row r="115" spans="1:15" s="15" customFormat="1" ht="13.5">
      <c r="A115" s="195"/>
      <c r="B115" s="204"/>
      <c r="C115" s="3" t="s">
        <v>66</v>
      </c>
      <c r="D115" s="50"/>
      <c r="E115" s="135"/>
      <c r="F115" s="80"/>
      <c r="G115" s="80"/>
      <c r="H115" s="164"/>
      <c r="I115" s="164"/>
      <c r="J115" s="265"/>
      <c r="K115" s="64"/>
      <c r="L115" s="58"/>
      <c r="M115" s="12"/>
      <c r="N115" s="12"/>
      <c r="O115" s="12"/>
    </row>
    <row r="116" spans="1:15" s="15" customFormat="1" ht="13.5" customHeight="1">
      <c r="A116" s="195"/>
      <c r="B116" s="205"/>
      <c r="C116" s="3" t="s">
        <v>67</v>
      </c>
      <c r="D116" s="50"/>
      <c r="E116" s="135"/>
      <c r="F116" s="80"/>
      <c r="G116" s="80"/>
      <c r="H116" s="164"/>
      <c r="I116" s="164"/>
      <c r="J116" s="265"/>
      <c r="K116" s="64"/>
      <c r="L116" s="58"/>
      <c r="M116" s="12"/>
      <c r="N116" s="12"/>
      <c r="O116" s="12"/>
    </row>
    <row r="117" spans="1:15" s="15" customFormat="1" ht="13.5">
      <c r="A117" s="195"/>
      <c r="B117" s="203" t="s">
        <v>127</v>
      </c>
      <c r="C117" s="3" t="s">
        <v>2</v>
      </c>
      <c r="D117" s="54">
        <v>1790106</v>
      </c>
      <c r="E117" s="116">
        <v>1948952</v>
      </c>
      <c r="F117" s="116">
        <v>1775652</v>
      </c>
      <c r="G117" s="116">
        <f>SUM(G118:G119)</f>
        <v>1815967</v>
      </c>
      <c r="H117" s="163">
        <v>1921193</v>
      </c>
      <c r="I117" s="163">
        <v>1892457</v>
      </c>
      <c r="J117" s="265"/>
      <c r="K117" s="64"/>
      <c r="L117" s="58"/>
      <c r="M117" s="12"/>
      <c r="N117" s="12"/>
      <c r="O117" s="12"/>
    </row>
    <row r="118" spans="1:15" s="15" customFormat="1" ht="13.5">
      <c r="A118" s="195"/>
      <c r="B118" s="204"/>
      <c r="C118" s="3" t="s">
        <v>66</v>
      </c>
      <c r="D118" s="54">
        <v>1565106</v>
      </c>
      <c r="E118" s="116">
        <v>1661052</v>
      </c>
      <c r="F118" s="116">
        <v>1691752</v>
      </c>
      <c r="G118" s="116">
        <v>1736167</v>
      </c>
      <c r="H118" s="163">
        <v>1841193</v>
      </c>
      <c r="I118" s="163">
        <v>1803557</v>
      </c>
      <c r="J118" s="265"/>
      <c r="K118" s="64"/>
      <c r="L118" s="58"/>
      <c r="M118" s="12"/>
      <c r="N118" s="12"/>
      <c r="O118" s="12"/>
    </row>
    <row r="119" spans="1:15" s="15" customFormat="1" ht="14.25">
      <c r="A119" s="196"/>
      <c r="B119" s="205"/>
      <c r="C119" s="3" t="s">
        <v>67</v>
      </c>
      <c r="D119" s="54">
        <v>225000</v>
      </c>
      <c r="E119" s="116">
        <v>287900</v>
      </c>
      <c r="F119" s="116">
        <v>83900</v>
      </c>
      <c r="G119" s="116">
        <v>79800</v>
      </c>
      <c r="H119" s="163">
        <v>80000</v>
      </c>
      <c r="I119" s="163">
        <v>88900</v>
      </c>
      <c r="J119" s="265"/>
      <c r="K119" s="267"/>
      <c r="L119" s="63"/>
      <c r="M119" s="1"/>
      <c r="N119" s="1"/>
      <c r="O119" s="1"/>
    </row>
    <row r="120" spans="1:20" s="15" customFormat="1" ht="14.25">
      <c r="A120" s="6"/>
      <c r="B120" s="6"/>
      <c r="C120" s="6"/>
      <c r="D120" s="6"/>
      <c r="E120" s="67" t="s">
        <v>19</v>
      </c>
      <c r="F120" s="38"/>
      <c r="G120" s="147"/>
      <c r="H120" s="165"/>
      <c r="I120" s="165" t="s">
        <v>31</v>
      </c>
      <c r="J120" s="265"/>
      <c r="K120" s="265"/>
      <c r="M120" s="208"/>
      <c r="N120" s="208"/>
      <c r="O120" s="208"/>
      <c r="P120" s="59"/>
      <c r="Q120" s="59"/>
      <c r="R120" s="59"/>
      <c r="S120" s="59"/>
      <c r="T120" s="59"/>
    </row>
    <row r="121" spans="1:15" s="15" customFormat="1" ht="14.25">
      <c r="A121" s="197" t="s">
        <v>93</v>
      </c>
      <c r="B121" s="198"/>
      <c r="C121" s="198"/>
      <c r="D121" s="16" t="s">
        <v>303</v>
      </c>
      <c r="E121" s="16" t="s">
        <v>304</v>
      </c>
      <c r="F121" s="16" t="s">
        <v>273</v>
      </c>
      <c r="G121" s="16" t="s">
        <v>305</v>
      </c>
      <c r="H121" s="16" t="s">
        <v>306</v>
      </c>
      <c r="I121" s="16" t="s">
        <v>321</v>
      </c>
      <c r="J121" s="265"/>
      <c r="K121" s="64"/>
      <c r="L121" s="58"/>
      <c r="M121" s="12"/>
      <c r="N121" s="12"/>
      <c r="O121" s="12"/>
    </row>
    <row r="122" spans="1:15" s="15" customFormat="1" ht="13.5" customHeight="1">
      <c r="A122" s="200" t="s">
        <v>65</v>
      </c>
      <c r="B122" s="210" t="s">
        <v>2</v>
      </c>
      <c r="C122" s="211"/>
      <c r="D122" s="54">
        <v>17506966</v>
      </c>
      <c r="E122" s="116">
        <v>16262254</v>
      </c>
      <c r="F122" s="116">
        <v>16523477</v>
      </c>
      <c r="G122" s="116">
        <f>SUM(G123:G132)</f>
        <v>14169451</v>
      </c>
      <c r="H122" s="116">
        <v>14672432</v>
      </c>
      <c r="I122" s="116">
        <f>SUM(I123:I132)</f>
        <v>14842931</v>
      </c>
      <c r="J122" s="265"/>
      <c r="K122" s="64"/>
      <c r="L122" s="58"/>
      <c r="M122" s="12"/>
      <c r="N122" s="12"/>
      <c r="O122" s="12"/>
    </row>
    <row r="123" spans="1:15" s="15" customFormat="1" ht="13.5">
      <c r="A123" s="195"/>
      <c r="B123" s="201" t="s">
        <v>60</v>
      </c>
      <c r="C123" s="202"/>
      <c r="D123" s="50"/>
      <c r="E123" s="80"/>
      <c r="F123" s="80"/>
      <c r="G123" s="80"/>
      <c r="H123" s="80"/>
      <c r="I123" s="80"/>
      <c r="J123" s="265" t="s">
        <v>137</v>
      </c>
      <c r="K123" s="64"/>
      <c r="L123" s="58"/>
      <c r="M123" s="12"/>
      <c r="N123" s="12"/>
      <c r="O123" s="12"/>
    </row>
    <row r="124" spans="1:15" s="15" customFormat="1" ht="13.5">
      <c r="A124" s="195"/>
      <c r="B124" s="201" t="s">
        <v>58</v>
      </c>
      <c r="C124" s="202"/>
      <c r="D124" s="54">
        <v>9186667</v>
      </c>
      <c r="E124" s="116">
        <v>7851055</v>
      </c>
      <c r="F124" s="116">
        <v>7889487</v>
      </c>
      <c r="G124" s="116">
        <v>7692831</v>
      </c>
      <c r="H124" s="116">
        <v>7973204</v>
      </c>
      <c r="I124" s="116">
        <v>7973748</v>
      </c>
      <c r="J124" s="265"/>
      <c r="K124" s="64"/>
      <c r="L124" s="58"/>
      <c r="M124" s="12"/>
      <c r="N124" s="12"/>
      <c r="O124" s="12"/>
    </row>
    <row r="125" spans="1:15" s="15" customFormat="1" ht="13.5">
      <c r="A125" s="195"/>
      <c r="B125" s="201" t="s">
        <v>61</v>
      </c>
      <c r="C125" s="202"/>
      <c r="D125" s="50"/>
      <c r="E125" s="135"/>
      <c r="F125" s="80"/>
      <c r="G125" s="80"/>
      <c r="H125" s="80"/>
      <c r="I125" s="80"/>
      <c r="J125" s="265"/>
      <c r="K125" s="64"/>
      <c r="L125" s="58"/>
      <c r="M125" s="12"/>
      <c r="N125" s="12"/>
      <c r="O125" s="12"/>
    </row>
    <row r="126" spans="1:15" s="15" customFormat="1" ht="13.5">
      <c r="A126" s="195"/>
      <c r="B126" s="206" t="s">
        <v>106</v>
      </c>
      <c r="C126" s="207"/>
      <c r="D126" s="54">
        <v>681638</v>
      </c>
      <c r="E126" s="116">
        <v>742925</v>
      </c>
      <c r="F126" s="116">
        <v>770176</v>
      </c>
      <c r="G126" s="116">
        <v>821644</v>
      </c>
      <c r="H126" s="116">
        <v>831943</v>
      </c>
      <c r="I126" s="116">
        <v>895541</v>
      </c>
      <c r="J126" s="265"/>
      <c r="K126" s="64"/>
      <c r="L126" s="58"/>
      <c r="M126" s="12"/>
      <c r="N126" s="12"/>
      <c r="O126" s="12"/>
    </row>
    <row r="127" spans="1:15" s="15" customFormat="1" ht="13.5">
      <c r="A127" s="195"/>
      <c r="B127" s="201" t="s">
        <v>88</v>
      </c>
      <c r="C127" s="202"/>
      <c r="D127" s="54">
        <v>5310289</v>
      </c>
      <c r="E127" s="116">
        <v>5309662</v>
      </c>
      <c r="F127" s="116">
        <v>5531476</v>
      </c>
      <c r="G127" s="116">
        <v>5538510</v>
      </c>
      <c r="H127" s="116">
        <v>5766544</v>
      </c>
      <c r="I127" s="116">
        <v>5877397</v>
      </c>
      <c r="J127" s="265"/>
      <c r="K127" s="64"/>
      <c r="L127" s="58"/>
      <c r="M127" s="12"/>
      <c r="N127" s="12"/>
      <c r="O127" s="12"/>
    </row>
    <row r="128" spans="1:15" s="15" customFormat="1" ht="13.5">
      <c r="A128" s="195"/>
      <c r="B128" s="201" t="s">
        <v>62</v>
      </c>
      <c r="C128" s="202"/>
      <c r="D128" s="54">
        <v>2113564</v>
      </c>
      <c r="E128" s="116">
        <v>2227365</v>
      </c>
      <c r="F128" s="116">
        <v>2079110</v>
      </c>
      <c r="G128" s="80"/>
      <c r="H128" s="80"/>
      <c r="I128" s="80"/>
      <c r="J128" s="265"/>
      <c r="K128" s="64"/>
      <c r="L128" s="58"/>
      <c r="M128" s="12"/>
      <c r="N128" s="12"/>
      <c r="O128" s="12"/>
    </row>
    <row r="129" spans="1:15" s="15" customFormat="1" ht="13.5">
      <c r="A129" s="195"/>
      <c r="B129" s="201" t="s">
        <v>64</v>
      </c>
      <c r="C129" s="202"/>
      <c r="D129" s="54">
        <v>19659</v>
      </c>
      <c r="E129" s="116">
        <v>25263</v>
      </c>
      <c r="F129" s="116">
        <v>16288</v>
      </c>
      <c r="G129" s="80"/>
      <c r="H129" s="80"/>
      <c r="I129" s="80"/>
      <c r="J129" s="265"/>
      <c r="K129" s="64"/>
      <c r="L129" s="58"/>
      <c r="M129" s="12"/>
      <c r="N129" s="12"/>
      <c r="O129" s="12"/>
    </row>
    <row r="130" spans="1:15" s="15" customFormat="1" ht="13.5">
      <c r="A130" s="195"/>
      <c r="B130" s="201" t="s">
        <v>63</v>
      </c>
      <c r="C130" s="202"/>
      <c r="D130" s="54">
        <v>55677</v>
      </c>
      <c r="E130" s="116">
        <v>53389</v>
      </c>
      <c r="F130" s="116">
        <v>108200</v>
      </c>
      <c r="G130" s="116">
        <v>46490</v>
      </c>
      <c r="H130" s="116">
        <v>42915</v>
      </c>
      <c r="I130" s="116">
        <v>41620</v>
      </c>
      <c r="J130" s="265"/>
      <c r="K130" s="64"/>
      <c r="L130" s="58"/>
      <c r="M130" s="12"/>
      <c r="N130" s="12"/>
      <c r="O130" s="12"/>
    </row>
    <row r="131" spans="1:15" s="15" customFormat="1" ht="13.5">
      <c r="A131" s="195"/>
      <c r="B131" s="201" t="s">
        <v>71</v>
      </c>
      <c r="C131" s="202"/>
      <c r="D131" s="50"/>
      <c r="E131" s="135"/>
      <c r="F131" s="80"/>
      <c r="G131" s="80"/>
      <c r="H131" s="80"/>
      <c r="I131" s="80"/>
      <c r="J131" s="265" t="s">
        <v>124</v>
      </c>
      <c r="K131" s="64"/>
      <c r="L131" s="58"/>
      <c r="M131" s="12"/>
      <c r="N131" s="12"/>
      <c r="O131" s="12"/>
    </row>
    <row r="132" spans="1:15" s="15" customFormat="1" ht="13.5">
      <c r="A132" s="195"/>
      <c r="B132" s="202" t="s">
        <v>130</v>
      </c>
      <c r="C132" s="209"/>
      <c r="D132" s="26">
        <v>139472</v>
      </c>
      <c r="E132" s="116">
        <v>52595</v>
      </c>
      <c r="F132" s="116">
        <v>128740</v>
      </c>
      <c r="G132" s="116">
        <v>69976</v>
      </c>
      <c r="H132" s="116">
        <v>57826</v>
      </c>
      <c r="I132" s="116">
        <v>54625</v>
      </c>
      <c r="J132" s="265"/>
      <c r="K132" s="64"/>
      <c r="L132" s="58"/>
      <c r="M132" s="12"/>
      <c r="N132" s="12"/>
      <c r="O132" s="12"/>
    </row>
    <row r="133" spans="1:15" s="15" customFormat="1" ht="13.5" customHeight="1">
      <c r="A133" s="200" t="s">
        <v>70</v>
      </c>
      <c r="B133" s="203" t="s">
        <v>107</v>
      </c>
      <c r="C133" s="3" t="s">
        <v>2</v>
      </c>
      <c r="D133" s="129">
        <v>2410224</v>
      </c>
      <c r="E133" s="116">
        <v>2380524</v>
      </c>
      <c r="F133" s="116">
        <v>2593634</v>
      </c>
      <c r="G133" s="116">
        <f>SUM(G134:G135)</f>
        <v>2352650</v>
      </c>
      <c r="H133" s="116">
        <v>2543953</v>
      </c>
      <c r="I133" s="116">
        <v>2626598</v>
      </c>
      <c r="J133" s="265"/>
      <c r="K133" s="64"/>
      <c r="L133" s="58"/>
      <c r="M133" s="12"/>
      <c r="N133" s="12"/>
      <c r="O133" s="12"/>
    </row>
    <row r="134" spans="1:15" s="15" customFormat="1" ht="13.5">
      <c r="A134" s="195"/>
      <c r="B134" s="204"/>
      <c r="C134" s="3" t="s">
        <v>87</v>
      </c>
      <c r="D134" s="54">
        <v>1566263</v>
      </c>
      <c r="E134" s="116">
        <v>1540151</v>
      </c>
      <c r="F134" s="116">
        <v>1567217</v>
      </c>
      <c r="G134" s="116">
        <v>1572624</v>
      </c>
      <c r="H134" s="116">
        <v>1581891</v>
      </c>
      <c r="I134" s="116">
        <v>1631584</v>
      </c>
      <c r="J134" s="265"/>
      <c r="K134" s="64"/>
      <c r="L134" s="58"/>
      <c r="M134" s="12"/>
      <c r="N134" s="12"/>
      <c r="O134" s="12"/>
    </row>
    <row r="135" spans="1:15" s="15" customFormat="1" ht="13.5">
      <c r="A135" s="195"/>
      <c r="B135" s="205"/>
      <c r="C135" s="3" t="s">
        <v>86</v>
      </c>
      <c r="D135" s="54">
        <v>843961</v>
      </c>
      <c r="E135" s="116">
        <v>840373</v>
      </c>
      <c r="F135" s="116">
        <v>1026417</v>
      </c>
      <c r="G135" s="116">
        <v>780026</v>
      </c>
      <c r="H135" s="116">
        <v>962062</v>
      </c>
      <c r="I135" s="116">
        <v>995014</v>
      </c>
      <c r="J135" s="265"/>
      <c r="K135" s="64"/>
      <c r="L135" s="58"/>
      <c r="M135" s="12"/>
      <c r="N135" s="12"/>
      <c r="O135" s="12"/>
    </row>
    <row r="136" spans="1:15" s="15" customFormat="1" ht="13.5">
      <c r="A136" s="195"/>
      <c r="B136" s="203" t="s">
        <v>274</v>
      </c>
      <c r="C136" s="141" t="s">
        <v>2</v>
      </c>
      <c r="D136" s="50"/>
      <c r="E136" s="135"/>
      <c r="F136" s="80"/>
      <c r="G136" s="116">
        <f>SUM(G137:G138)</f>
        <v>3803555</v>
      </c>
      <c r="H136" s="116">
        <v>3992932</v>
      </c>
      <c r="I136" s="116">
        <v>3958927</v>
      </c>
      <c r="J136" s="265"/>
      <c r="K136" s="64"/>
      <c r="L136" s="58"/>
      <c r="M136" s="12"/>
      <c r="N136" s="12"/>
      <c r="O136" s="12"/>
    </row>
    <row r="137" spans="1:15" s="15" customFormat="1" ht="13.5">
      <c r="A137" s="195"/>
      <c r="B137" s="204"/>
      <c r="C137" s="141" t="s">
        <v>87</v>
      </c>
      <c r="D137" s="50"/>
      <c r="E137" s="135"/>
      <c r="F137" s="80"/>
      <c r="G137" s="116">
        <v>1609806</v>
      </c>
      <c r="H137" s="116">
        <v>1556189</v>
      </c>
      <c r="I137" s="116">
        <v>1498493</v>
      </c>
      <c r="J137" s="265"/>
      <c r="K137" s="64"/>
      <c r="L137" s="58"/>
      <c r="M137" s="12"/>
      <c r="N137" s="12"/>
      <c r="O137" s="12"/>
    </row>
    <row r="138" spans="1:15" s="15" customFormat="1" ht="13.5">
      <c r="A138" s="195"/>
      <c r="B138" s="205"/>
      <c r="C138" s="141" t="s">
        <v>86</v>
      </c>
      <c r="D138" s="50"/>
      <c r="E138" s="135"/>
      <c r="F138" s="80"/>
      <c r="G138" s="116">
        <v>2193749</v>
      </c>
      <c r="H138" s="116">
        <v>2436743</v>
      </c>
      <c r="I138" s="116">
        <v>2460434</v>
      </c>
      <c r="J138" s="265"/>
      <c r="K138" s="64"/>
      <c r="L138" s="58"/>
      <c r="M138" s="12"/>
      <c r="N138" s="12"/>
      <c r="O138" s="12"/>
    </row>
    <row r="139" spans="1:15" s="15" customFormat="1" ht="13.5">
      <c r="A139" s="195"/>
      <c r="B139" s="203" t="s">
        <v>126</v>
      </c>
      <c r="C139" s="3" t="s">
        <v>2</v>
      </c>
      <c r="D139" s="50"/>
      <c r="E139" s="135"/>
      <c r="F139" s="80"/>
      <c r="G139" s="80"/>
      <c r="H139" s="80"/>
      <c r="I139" s="80"/>
      <c r="J139" s="265"/>
      <c r="K139" s="64"/>
      <c r="L139" s="58"/>
      <c r="M139" s="12"/>
      <c r="N139" s="12"/>
      <c r="O139" s="12"/>
    </row>
    <row r="140" spans="1:15" s="15" customFormat="1" ht="13.5">
      <c r="A140" s="195"/>
      <c r="B140" s="204"/>
      <c r="C140" s="3" t="s">
        <v>87</v>
      </c>
      <c r="D140" s="50"/>
      <c r="E140" s="135"/>
      <c r="F140" s="80"/>
      <c r="G140" s="80"/>
      <c r="H140" s="80"/>
      <c r="I140" s="80"/>
      <c r="J140" s="265" t="s">
        <v>138</v>
      </c>
      <c r="K140" s="64"/>
      <c r="L140" s="58"/>
      <c r="M140" s="12"/>
      <c r="N140" s="64"/>
      <c r="O140" s="64"/>
    </row>
    <row r="141" spans="1:15" s="15" customFormat="1" ht="13.5">
      <c r="A141" s="195"/>
      <c r="B141" s="205"/>
      <c r="C141" s="3" t="s">
        <v>86</v>
      </c>
      <c r="D141" s="50"/>
      <c r="E141" s="135"/>
      <c r="F141" s="80"/>
      <c r="G141" s="80"/>
      <c r="H141" s="80"/>
      <c r="I141" s="80"/>
      <c r="J141" s="265"/>
      <c r="K141" s="64"/>
      <c r="L141" s="58"/>
      <c r="M141" s="12"/>
      <c r="N141" s="12"/>
      <c r="O141" s="12"/>
    </row>
    <row r="142" spans="1:15" ht="13.5" customHeight="1">
      <c r="A142" s="195"/>
      <c r="B142" s="203" t="s">
        <v>127</v>
      </c>
      <c r="C142" s="3" t="s">
        <v>2</v>
      </c>
      <c r="D142" s="54">
        <v>1878938</v>
      </c>
      <c r="E142" s="116">
        <v>1992060</v>
      </c>
      <c r="F142" s="116">
        <v>1861881</v>
      </c>
      <c r="G142" s="116">
        <f>SUM(G143:G144)</f>
        <v>1898256</v>
      </c>
      <c r="H142" s="116">
        <v>2010021</v>
      </c>
      <c r="I142" s="116">
        <v>1970470</v>
      </c>
      <c r="J142" s="267"/>
      <c r="K142" s="64"/>
      <c r="L142" s="58"/>
      <c r="M142" s="12"/>
      <c r="N142" s="12"/>
      <c r="O142" s="12"/>
    </row>
    <row r="143" spans="1:15" ht="13.5" customHeight="1">
      <c r="A143" s="195"/>
      <c r="B143" s="204"/>
      <c r="C143" s="3" t="s">
        <v>87</v>
      </c>
      <c r="D143" s="54">
        <v>1548882</v>
      </c>
      <c r="E143" s="116">
        <v>1622357</v>
      </c>
      <c r="F143" s="116">
        <v>1676896</v>
      </c>
      <c r="G143" s="116">
        <v>1718281</v>
      </c>
      <c r="H143" s="116">
        <v>1836233</v>
      </c>
      <c r="I143" s="116">
        <v>1797986</v>
      </c>
      <c r="J143" s="267"/>
      <c r="K143" s="64"/>
      <c r="L143" s="58"/>
      <c r="M143" s="12"/>
      <c r="N143" s="12"/>
      <c r="O143" s="12"/>
    </row>
    <row r="144" spans="1:11" ht="13.5" customHeight="1">
      <c r="A144" s="196"/>
      <c r="B144" s="205"/>
      <c r="C144" s="3" t="s">
        <v>86</v>
      </c>
      <c r="D144" s="54">
        <v>330056</v>
      </c>
      <c r="E144" s="116">
        <v>369703</v>
      </c>
      <c r="F144" s="116">
        <v>184984</v>
      </c>
      <c r="G144" s="116">
        <v>179975</v>
      </c>
      <c r="H144" s="116">
        <v>173788</v>
      </c>
      <c r="I144" s="116">
        <v>172484</v>
      </c>
      <c r="J144" s="267"/>
      <c r="K144" s="265"/>
    </row>
    <row r="145" spans="1:9" ht="13.5" customHeight="1">
      <c r="A145" s="6" t="s">
        <v>265</v>
      </c>
      <c r="B145" s="72"/>
      <c r="C145" s="2"/>
      <c r="D145" s="58"/>
      <c r="E145" s="58"/>
      <c r="F145" s="12"/>
      <c r="H145" s="12"/>
      <c r="I145" s="12"/>
    </row>
    <row r="146" spans="2:9" ht="15" customHeight="1">
      <c r="B146" s="72"/>
      <c r="C146" s="2"/>
      <c r="D146" s="58"/>
      <c r="E146" s="58"/>
      <c r="F146" s="12"/>
      <c r="H146" s="12"/>
      <c r="I146" s="12"/>
    </row>
    <row r="147" spans="2:9" ht="15" customHeight="1">
      <c r="B147" s="72"/>
      <c r="C147" s="2"/>
      <c r="D147" s="58"/>
      <c r="E147" s="58"/>
      <c r="F147" s="12"/>
      <c r="H147" s="12"/>
      <c r="I147" s="12"/>
    </row>
    <row r="148" spans="2:9" ht="15" customHeight="1">
      <c r="B148" s="72"/>
      <c r="C148" s="2"/>
      <c r="D148" s="58"/>
      <c r="E148" s="58"/>
      <c r="F148" s="12"/>
      <c r="H148" s="12"/>
      <c r="I148" s="12"/>
    </row>
    <row r="149" spans="2:9" ht="15" customHeight="1">
      <c r="B149" s="72"/>
      <c r="C149" s="2"/>
      <c r="D149" s="58"/>
      <c r="E149" s="58"/>
      <c r="F149" s="12"/>
      <c r="H149" s="12"/>
      <c r="I149" s="12"/>
    </row>
    <row r="191" spans="4:5" ht="13.5">
      <c r="D191" s="212"/>
      <c r="E191" s="212"/>
    </row>
    <row r="192" spans="4:5" ht="13.5">
      <c r="D192" s="212"/>
      <c r="E192" s="212"/>
    </row>
    <row r="193" spans="4:5" ht="13.5">
      <c r="D193" s="212"/>
      <c r="E193" s="212"/>
    </row>
    <row r="194" spans="4:5" ht="13.5">
      <c r="D194" s="212"/>
      <c r="E194" s="212"/>
    </row>
    <row r="195" spans="4:5" ht="13.5">
      <c r="D195" s="212"/>
      <c r="E195" s="212"/>
    </row>
    <row r="196" spans="4:5" ht="13.5">
      <c r="D196" s="212"/>
      <c r="E196" s="212"/>
    </row>
    <row r="197" spans="4:5" ht="13.5">
      <c r="D197" s="212"/>
      <c r="E197" s="212"/>
    </row>
    <row r="198" spans="4:5" ht="13.5">
      <c r="D198" s="212"/>
      <c r="E198" s="212"/>
    </row>
    <row r="199" spans="4:5" ht="13.5">
      <c r="D199" s="212"/>
      <c r="E199" s="212"/>
    </row>
    <row r="200" spans="4:5" ht="13.5">
      <c r="D200" s="212"/>
      <c r="E200" s="212"/>
    </row>
    <row r="201" spans="4:5" ht="13.5">
      <c r="D201" s="212"/>
      <c r="E201" s="212"/>
    </row>
    <row r="202" spans="4:5" ht="13.5">
      <c r="D202" s="212"/>
      <c r="E202" s="212"/>
    </row>
    <row r="203" spans="4:5" ht="13.5">
      <c r="D203" s="212"/>
      <c r="E203" s="212"/>
    </row>
    <row r="204" spans="4:5" ht="13.5">
      <c r="D204" s="212"/>
      <c r="E204" s="212"/>
    </row>
    <row r="205" spans="4:5" ht="13.5">
      <c r="D205" s="212"/>
      <c r="E205" s="212"/>
    </row>
    <row r="206" spans="4:5" ht="13.5">
      <c r="D206" s="212"/>
      <c r="E206" s="212"/>
    </row>
    <row r="207" spans="4:5" ht="13.5">
      <c r="D207" s="212"/>
      <c r="E207" s="212"/>
    </row>
  </sheetData>
  <sheetProtection/>
  <mergeCells count="146">
    <mergeCell ref="B32:C32"/>
    <mergeCell ref="B33:C33"/>
    <mergeCell ref="B34:C34"/>
    <mergeCell ref="A35:A40"/>
    <mergeCell ref="B35:B37"/>
    <mergeCell ref="B38:B40"/>
    <mergeCell ref="A23:C23"/>
    <mergeCell ref="A24:A34"/>
    <mergeCell ref="B24:C24"/>
    <mergeCell ref="B25:C25"/>
    <mergeCell ref="B26:C26"/>
    <mergeCell ref="B27:C27"/>
    <mergeCell ref="B28:C28"/>
    <mergeCell ref="B29:C29"/>
    <mergeCell ref="B30:C30"/>
    <mergeCell ref="B31:C31"/>
    <mergeCell ref="B13:C13"/>
    <mergeCell ref="B14:C14"/>
    <mergeCell ref="B15:C15"/>
    <mergeCell ref="A16:A21"/>
    <mergeCell ref="B16:B18"/>
    <mergeCell ref="B19:B21"/>
    <mergeCell ref="A4:C4"/>
    <mergeCell ref="A5:A15"/>
    <mergeCell ref="B5:C5"/>
    <mergeCell ref="B6:C6"/>
    <mergeCell ref="B7:C7"/>
    <mergeCell ref="B8:C8"/>
    <mergeCell ref="B9:C9"/>
    <mergeCell ref="B10:C10"/>
    <mergeCell ref="B11:C11"/>
    <mergeCell ref="B12:C12"/>
    <mergeCell ref="N81:N83"/>
    <mergeCell ref="N87:N89"/>
    <mergeCell ref="M70:O70"/>
    <mergeCell ref="N71:O71"/>
    <mergeCell ref="N72:O72"/>
    <mergeCell ref="N73:O73"/>
    <mergeCell ref="N74:O74"/>
    <mergeCell ref="N59:O59"/>
    <mergeCell ref="N60:N62"/>
    <mergeCell ref="N66:N68"/>
    <mergeCell ref="N78:O78"/>
    <mergeCell ref="N79:O79"/>
    <mergeCell ref="N80:O80"/>
    <mergeCell ref="M49:O49"/>
    <mergeCell ref="N50:O50"/>
    <mergeCell ref="N51:O51"/>
    <mergeCell ref="N52:O52"/>
    <mergeCell ref="N53:O53"/>
    <mergeCell ref="N54:O54"/>
    <mergeCell ref="N75:O75"/>
    <mergeCell ref="N57:O57"/>
    <mergeCell ref="N58:O58"/>
    <mergeCell ref="N55:O55"/>
    <mergeCell ref="N56:O56"/>
    <mergeCell ref="N76:O76"/>
    <mergeCell ref="N77:O77"/>
    <mergeCell ref="B67:B69"/>
    <mergeCell ref="B64:B66"/>
    <mergeCell ref="B89:B91"/>
    <mergeCell ref="B86:B88"/>
    <mergeCell ref="B78:C78"/>
    <mergeCell ref="B53:C53"/>
    <mergeCell ref="B54:C54"/>
    <mergeCell ref="B55:C55"/>
    <mergeCell ref="A61:A69"/>
    <mergeCell ref="B61:B63"/>
    <mergeCell ref="B77:C77"/>
    <mergeCell ref="A71:C71"/>
    <mergeCell ref="B72:C72"/>
    <mergeCell ref="B73:C73"/>
    <mergeCell ref="B74:C74"/>
    <mergeCell ref="A49:C49"/>
    <mergeCell ref="B50:C50"/>
    <mergeCell ref="B51:C51"/>
    <mergeCell ref="B52:C52"/>
    <mergeCell ref="B75:C75"/>
    <mergeCell ref="B76:C76"/>
    <mergeCell ref="A50:A60"/>
    <mergeCell ref="B60:C60"/>
    <mergeCell ref="A72:A82"/>
    <mergeCell ref="B82:C82"/>
    <mergeCell ref="B79:C79"/>
    <mergeCell ref="B56:C56"/>
    <mergeCell ref="B57:C57"/>
    <mergeCell ref="B58:C58"/>
    <mergeCell ref="B59:C59"/>
    <mergeCell ref="D206:E206"/>
    <mergeCell ref="D191:E191"/>
    <mergeCell ref="D192:E192"/>
    <mergeCell ref="D193:E193"/>
    <mergeCell ref="D194:E194"/>
    <mergeCell ref="D198:E198"/>
    <mergeCell ref="D199:E199"/>
    <mergeCell ref="B80:C80"/>
    <mergeCell ref="B81:C81"/>
    <mergeCell ref="A83:A91"/>
    <mergeCell ref="B83:B85"/>
    <mergeCell ref="A96:C96"/>
    <mergeCell ref="A97:A107"/>
    <mergeCell ref="B97:C97"/>
    <mergeCell ref="B98:C98"/>
    <mergeCell ref="D200:E200"/>
    <mergeCell ref="D205:E205"/>
    <mergeCell ref="D195:E195"/>
    <mergeCell ref="D196:E196"/>
    <mergeCell ref="D207:E207"/>
    <mergeCell ref="D201:E201"/>
    <mergeCell ref="D202:E202"/>
    <mergeCell ref="D203:E203"/>
    <mergeCell ref="D204:E204"/>
    <mergeCell ref="D197:E197"/>
    <mergeCell ref="B99:C99"/>
    <mergeCell ref="B100:C100"/>
    <mergeCell ref="B101:C101"/>
    <mergeCell ref="B102:C102"/>
    <mergeCell ref="B103:C103"/>
    <mergeCell ref="B104:C104"/>
    <mergeCell ref="B105:C105"/>
    <mergeCell ref="B106:C106"/>
    <mergeCell ref="B107:C107"/>
    <mergeCell ref="A108:A119"/>
    <mergeCell ref="B108:B110"/>
    <mergeCell ref="B114:B116"/>
    <mergeCell ref="B117:B119"/>
    <mergeCell ref="B111:B113"/>
    <mergeCell ref="A133:A144"/>
    <mergeCell ref="M120:O120"/>
    <mergeCell ref="B131:C131"/>
    <mergeCell ref="B132:C132"/>
    <mergeCell ref="B133:B135"/>
    <mergeCell ref="B139:B141"/>
    <mergeCell ref="A121:C121"/>
    <mergeCell ref="A122:A132"/>
    <mergeCell ref="B122:C122"/>
    <mergeCell ref="B123:C123"/>
    <mergeCell ref="B124:C124"/>
    <mergeCell ref="B129:C129"/>
    <mergeCell ref="B142:B144"/>
    <mergeCell ref="B128:C128"/>
    <mergeCell ref="B125:C125"/>
    <mergeCell ref="B126:C126"/>
    <mergeCell ref="B127:C127"/>
    <mergeCell ref="B136:B138"/>
    <mergeCell ref="B130:C130"/>
  </mergeCells>
  <printOptions/>
  <pageMargins left="1.299212598425197" right="0" top="0.7874015748031497" bottom="0.5905511811023623" header="0.5118110236220472" footer="0.5118110236220472"/>
  <pageSetup horizontalDpi="600" verticalDpi="600" orientation="landscape" paperSize="9" scale="74" r:id="rId1"/>
  <headerFooter scaleWithDoc="0" alignWithMargins="0">
    <oddFooter>&amp;C&amp;A</oddFooter>
  </headerFooter>
  <rowBreaks count="2" manualBreakCount="2">
    <brk id="45" max="10" man="1"/>
    <brk id="92" max="10" man="1"/>
  </rowBreaks>
  <colBreaks count="2" manualBreakCount="2">
    <brk id="11" min="45" max="269" man="1"/>
    <brk id="19" max="65535" man="1"/>
  </colBreaks>
</worksheet>
</file>

<file path=xl/worksheets/sheet4.xml><?xml version="1.0" encoding="utf-8"?>
<worksheet xmlns="http://schemas.openxmlformats.org/spreadsheetml/2006/main" xmlns:r="http://schemas.openxmlformats.org/officeDocument/2006/relationships">
  <dimension ref="A1:W101"/>
  <sheetViews>
    <sheetView view="pageBreakPreview" zoomScaleSheetLayoutView="100" zoomScalePageLayoutView="0" workbookViewId="0" topLeftCell="A1">
      <selection activeCell="A1" sqref="A1"/>
    </sheetView>
  </sheetViews>
  <sheetFormatPr defaultColWidth="9.00390625" defaultRowHeight="13.5"/>
  <cols>
    <col min="1" max="1" width="11.625" style="6" customWidth="1"/>
    <col min="2" max="2" width="9.00390625" style="6" customWidth="1"/>
    <col min="3" max="11" width="12.875" style="6" customWidth="1"/>
    <col min="12" max="12" width="11.625" style="6" customWidth="1"/>
    <col min="13" max="16384" width="9.00390625" style="6" customWidth="1"/>
  </cols>
  <sheetData>
    <row r="1" s="8" customFormat="1" ht="17.25">
      <c r="A1" s="14" t="s">
        <v>134</v>
      </c>
    </row>
    <row r="2" s="8" customFormat="1" ht="12.75" customHeight="1"/>
    <row r="3" ht="16.5" customHeight="1">
      <c r="K3" s="166" t="s">
        <v>307</v>
      </c>
    </row>
    <row r="4" spans="1:11" ht="16.5" customHeight="1">
      <c r="A4" s="223" t="s">
        <v>72</v>
      </c>
      <c r="B4" s="223" t="s">
        <v>0</v>
      </c>
      <c r="C4" s="223" t="s">
        <v>2</v>
      </c>
      <c r="D4" s="197" t="s">
        <v>75</v>
      </c>
      <c r="E4" s="216"/>
      <c r="F4" s="223" t="s">
        <v>76</v>
      </c>
      <c r="G4" s="223" t="s">
        <v>77</v>
      </c>
      <c r="H4" s="223" t="s">
        <v>78</v>
      </c>
      <c r="I4" s="223" t="s">
        <v>79</v>
      </c>
      <c r="J4" s="222" t="s">
        <v>80</v>
      </c>
      <c r="K4" s="223" t="s">
        <v>95</v>
      </c>
    </row>
    <row r="5" spans="1:11" ht="16.5" customHeight="1">
      <c r="A5" s="223"/>
      <c r="B5" s="223"/>
      <c r="C5" s="223"/>
      <c r="D5" s="11" t="s">
        <v>73</v>
      </c>
      <c r="E5" s="11" t="s">
        <v>74</v>
      </c>
      <c r="F5" s="223"/>
      <c r="G5" s="223"/>
      <c r="H5" s="223"/>
      <c r="I5" s="223"/>
      <c r="J5" s="222"/>
      <c r="K5" s="223"/>
    </row>
    <row r="6" spans="1:11" ht="16.5" customHeight="1">
      <c r="A6" s="193" t="s">
        <v>291</v>
      </c>
      <c r="B6" s="4" t="s">
        <v>81</v>
      </c>
      <c r="C6" s="19">
        <v>14544149</v>
      </c>
      <c r="D6" s="19">
        <v>3837109</v>
      </c>
      <c r="E6" s="19">
        <v>1964574</v>
      </c>
      <c r="F6" s="19">
        <v>7041448</v>
      </c>
      <c r="G6" s="19">
        <v>156908</v>
      </c>
      <c r="H6" s="19">
        <v>506590</v>
      </c>
      <c r="I6" s="19">
        <v>1014825</v>
      </c>
      <c r="J6" s="19">
        <v>562</v>
      </c>
      <c r="K6" s="19">
        <v>22133</v>
      </c>
    </row>
    <row r="7" spans="1:11" ht="16.5" customHeight="1">
      <c r="A7" s="194"/>
      <c r="B7" s="4" t="s">
        <v>82</v>
      </c>
      <c r="C7" s="19">
        <v>13897796</v>
      </c>
      <c r="D7" s="19">
        <v>3562785</v>
      </c>
      <c r="E7" s="19">
        <v>1952816</v>
      </c>
      <c r="F7" s="19">
        <v>6734779</v>
      </c>
      <c r="G7" s="19">
        <v>147349</v>
      </c>
      <c r="H7" s="19">
        <v>506590</v>
      </c>
      <c r="I7" s="19">
        <v>970782</v>
      </c>
      <c r="J7" s="19">
        <v>562</v>
      </c>
      <c r="K7" s="19">
        <v>22133</v>
      </c>
    </row>
    <row r="8" spans="1:11" ht="16.5" customHeight="1">
      <c r="A8" s="194"/>
      <c r="B8" s="4" t="s">
        <v>83</v>
      </c>
      <c r="C8" s="22">
        <v>0.9555592424142519</v>
      </c>
      <c r="D8" s="22">
        <v>0.9285076342631914</v>
      </c>
      <c r="E8" s="22">
        <v>0.9940149874731112</v>
      </c>
      <c r="F8" s="22">
        <v>0.9564480203503598</v>
      </c>
      <c r="G8" s="22">
        <v>0.9390789507227165</v>
      </c>
      <c r="H8" s="22">
        <v>1</v>
      </c>
      <c r="I8" s="22">
        <v>0.9566003990835859</v>
      </c>
      <c r="J8" s="22">
        <v>1</v>
      </c>
      <c r="K8" s="22">
        <v>1</v>
      </c>
    </row>
    <row r="9" spans="1:11" ht="16.5" customHeight="1">
      <c r="A9" s="193" t="s">
        <v>292</v>
      </c>
      <c r="B9" s="4" t="s">
        <v>81</v>
      </c>
      <c r="C9" s="19">
        <f>SUM(D9:K9)</f>
        <v>14475113</v>
      </c>
      <c r="D9" s="19">
        <v>3832606</v>
      </c>
      <c r="E9" s="19">
        <v>2151964</v>
      </c>
      <c r="F9" s="19">
        <v>6794768</v>
      </c>
      <c r="G9" s="19">
        <v>167166</v>
      </c>
      <c r="H9" s="19">
        <v>524475</v>
      </c>
      <c r="I9" s="19">
        <v>982390</v>
      </c>
      <c r="J9" s="19">
        <v>0</v>
      </c>
      <c r="K9" s="19">
        <v>21744</v>
      </c>
    </row>
    <row r="10" spans="1:11" ht="16.5" customHeight="1">
      <c r="A10" s="194"/>
      <c r="B10" s="4" t="s">
        <v>82</v>
      </c>
      <c r="C10" s="19">
        <f>SUM(D10:K10)</f>
        <v>13788332</v>
      </c>
      <c r="D10" s="19">
        <v>3530012</v>
      </c>
      <c r="E10" s="19">
        <v>2138033</v>
      </c>
      <c r="F10" s="19">
        <v>6480833</v>
      </c>
      <c r="G10" s="19">
        <v>156074</v>
      </c>
      <c r="H10" s="19">
        <v>524475</v>
      </c>
      <c r="I10" s="19">
        <v>937161</v>
      </c>
      <c r="J10" s="19">
        <v>0</v>
      </c>
      <c r="K10" s="19">
        <v>21744</v>
      </c>
    </row>
    <row r="11" spans="1:11" ht="16.5" customHeight="1">
      <c r="A11" s="194"/>
      <c r="B11" s="4" t="s">
        <v>83</v>
      </c>
      <c r="C11" s="22">
        <f aca="true" t="shared" si="0" ref="C11:H11">C10/C9</f>
        <v>0.9525543600246851</v>
      </c>
      <c r="D11" s="22">
        <f t="shared" si="0"/>
        <v>0.92104745439526</v>
      </c>
      <c r="E11" s="22">
        <f t="shared" si="0"/>
        <v>0.9935263786940673</v>
      </c>
      <c r="F11" s="22">
        <f t="shared" si="0"/>
        <v>0.9537975395186414</v>
      </c>
      <c r="G11" s="22">
        <f t="shared" si="0"/>
        <v>0.9336467942045631</v>
      </c>
      <c r="H11" s="22">
        <f t="shared" si="0"/>
        <v>1</v>
      </c>
      <c r="I11" s="22">
        <f>I10/I9</f>
        <v>0.9539602398232881</v>
      </c>
      <c r="J11" s="22">
        <v>0</v>
      </c>
      <c r="K11" s="22">
        <f>K10/K9</f>
        <v>1</v>
      </c>
    </row>
    <row r="12" spans="1:11" ht="16.5" customHeight="1">
      <c r="A12" s="193" t="s">
        <v>293</v>
      </c>
      <c r="B12" s="4" t="s">
        <v>81</v>
      </c>
      <c r="C12" s="19">
        <v>15907615</v>
      </c>
      <c r="D12" s="19">
        <v>5061708</v>
      </c>
      <c r="E12" s="19">
        <v>2007814</v>
      </c>
      <c r="F12" s="19">
        <v>7081316</v>
      </c>
      <c r="G12" s="19">
        <v>177147</v>
      </c>
      <c r="H12" s="19">
        <v>525895</v>
      </c>
      <c r="I12" s="19">
        <v>1033485</v>
      </c>
      <c r="J12" s="39"/>
      <c r="K12" s="19">
        <v>20250</v>
      </c>
    </row>
    <row r="13" spans="1:11" ht="16.5" customHeight="1">
      <c r="A13" s="194"/>
      <c r="B13" s="4" t="s">
        <v>82</v>
      </c>
      <c r="C13" s="19">
        <v>15039195</v>
      </c>
      <c r="D13" s="19">
        <v>4632016</v>
      </c>
      <c r="E13" s="19">
        <v>1992762</v>
      </c>
      <c r="F13" s="19">
        <v>6722993</v>
      </c>
      <c r="G13" s="19">
        <v>163646</v>
      </c>
      <c r="H13" s="19">
        <v>525895</v>
      </c>
      <c r="I13" s="19">
        <v>981633</v>
      </c>
      <c r="J13" s="39"/>
      <c r="K13" s="19">
        <v>20250</v>
      </c>
    </row>
    <row r="14" spans="1:11" ht="16.5" customHeight="1">
      <c r="A14" s="194"/>
      <c r="B14" s="4" t="s">
        <v>83</v>
      </c>
      <c r="C14" s="22">
        <f>C13/C12</f>
        <v>0.9454085354718479</v>
      </c>
      <c r="D14" s="22">
        <f aca="true" t="shared" si="1" ref="D14:I14">D13/D12</f>
        <v>0.9151092872208353</v>
      </c>
      <c r="E14" s="22">
        <f t="shared" si="1"/>
        <v>0.9925032896473478</v>
      </c>
      <c r="F14" s="22">
        <f t="shared" si="1"/>
        <v>0.949398812311158</v>
      </c>
      <c r="G14" s="22">
        <f t="shared" si="1"/>
        <v>0.9237864598327943</v>
      </c>
      <c r="H14" s="22">
        <f t="shared" si="1"/>
        <v>1</v>
      </c>
      <c r="I14" s="22">
        <f t="shared" si="1"/>
        <v>0.9498280091147913</v>
      </c>
      <c r="J14" s="40"/>
      <c r="K14" s="22">
        <f>K13/K12</f>
        <v>1</v>
      </c>
    </row>
    <row r="15" spans="1:11" ht="16.5" customHeight="1">
      <c r="A15" s="193" t="s">
        <v>294</v>
      </c>
      <c r="B15" s="4" t="s">
        <v>81</v>
      </c>
      <c r="C15" s="41">
        <v>16282065</v>
      </c>
      <c r="D15" s="41">
        <v>5292738</v>
      </c>
      <c r="E15" s="41">
        <v>1843681</v>
      </c>
      <c r="F15" s="41">
        <v>7334764</v>
      </c>
      <c r="G15" s="41">
        <v>187416</v>
      </c>
      <c r="H15" s="41">
        <v>526887</v>
      </c>
      <c r="I15" s="41">
        <v>1079068</v>
      </c>
      <c r="J15" s="45"/>
      <c r="K15" s="41">
        <v>17511</v>
      </c>
    </row>
    <row r="16" spans="1:11" ht="16.5" customHeight="1">
      <c r="A16" s="194"/>
      <c r="B16" s="4" t="s">
        <v>82</v>
      </c>
      <c r="C16" s="41">
        <v>15228560</v>
      </c>
      <c r="D16" s="41">
        <v>4730709</v>
      </c>
      <c r="E16" s="41">
        <v>1829139</v>
      </c>
      <c r="F16" s="41">
        <v>6932365</v>
      </c>
      <c r="G16" s="41">
        <v>171361</v>
      </c>
      <c r="H16" s="41">
        <v>526887</v>
      </c>
      <c r="I16" s="41">
        <v>1020589</v>
      </c>
      <c r="J16" s="45"/>
      <c r="K16" s="41">
        <v>17510</v>
      </c>
    </row>
    <row r="17" spans="1:11" ht="16.5" customHeight="1">
      <c r="A17" s="194"/>
      <c r="B17" s="4" t="s">
        <v>83</v>
      </c>
      <c r="C17" s="48">
        <f aca="true" t="shared" si="2" ref="C17:I17">C16/C15</f>
        <v>0.9352965978209766</v>
      </c>
      <c r="D17" s="48">
        <f t="shared" si="2"/>
        <v>0.8938112938898544</v>
      </c>
      <c r="E17" s="48">
        <f t="shared" si="2"/>
        <v>0.9921125183803489</v>
      </c>
      <c r="F17" s="48">
        <f t="shared" si="2"/>
        <v>0.9451381121464849</v>
      </c>
      <c r="G17" s="48">
        <f t="shared" si="2"/>
        <v>0.9143349553933495</v>
      </c>
      <c r="H17" s="48">
        <f t="shared" si="2"/>
        <v>1</v>
      </c>
      <c r="I17" s="48">
        <f t="shared" si="2"/>
        <v>0.9458060103719136</v>
      </c>
      <c r="J17" s="49"/>
      <c r="K17" s="48">
        <f>K16/K15</f>
        <v>0.9999428930386615</v>
      </c>
    </row>
    <row r="18" spans="1:11" ht="16.5" customHeight="1">
      <c r="A18" s="193" t="s">
        <v>295</v>
      </c>
      <c r="B18" s="4" t="s">
        <v>81</v>
      </c>
      <c r="C18" s="26">
        <v>15713096</v>
      </c>
      <c r="D18" s="26">
        <v>5549940</v>
      </c>
      <c r="E18" s="26">
        <v>1098977</v>
      </c>
      <c r="F18" s="26">
        <v>7281596</v>
      </c>
      <c r="G18" s="26">
        <v>196449</v>
      </c>
      <c r="H18" s="26">
        <v>490936</v>
      </c>
      <c r="I18" s="26">
        <v>1080135</v>
      </c>
      <c r="J18" s="50"/>
      <c r="K18" s="26">
        <v>15063</v>
      </c>
    </row>
    <row r="19" spans="1:11" ht="16.5" customHeight="1">
      <c r="A19" s="194"/>
      <c r="B19" s="4" t="s">
        <v>82</v>
      </c>
      <c r="C19" s="26">
        <v>14572895</v>
      </c>
      <c r="D19" s="26">
        <v>4862147</v>
      </c>
      <c r="E19" s="26">
        <v>1083378</v>
      </c>
      <c r="F19" s="26">
        <v>6915923</v>
      </c>
      <c r="G19" s="26">
        <v>178778</v>
      </c>
      <c r="H19" s="26">
        <v>490936</v>
      </c>
      <c r="I19" s="26">
        <v>1026670</v>
      </c>
      <c r="J19" s="50"/>
      <c r="K19" s="26">
        <v>15063</v>
      </c>
    </row>
    <row r="20" spans="1:23" ht="16.5" customHeight="1">
      <c r="A20" s="194"/>
      <c r="B20" s="4" t="s">
        <v>83</v>
      </c>
      <c r="C20" s="51">
        <f aca="true" t="shared" si="3" ref="C20:I20">C19/C18</f>
        <v>0.9274362608107276</v>
      </c>
      <c r="D20" s="51">
        <f t="shared" si="3"/>
        <v>0.8760719935711017</v>
      </c>
      <c r="E20" s="51">
        <f t="shared" si="3"/>
        <v>0.9858058903871509</v>
      </c>
      <c r="F20" s="51">
        <f t="shared" si="3"/>
        <v>0.9497812018134486</v>
      </c>
      <c r="G20" s="51">
        <f t="shared" si="3"/>
        <v>0.9100479004728963</v>
      </c>
      <c r="H20" s="51">
        <f t="shared" si="3"/>
        <v>1</v>
      </c>
      <c r="I20" s="51">
        <f t="shared" si="3"/>
        <v>0.9505015576756609</v>
      </c>
      <c r="J20" s="52"/>
      <c r="K20" s="51">
        <f>K19/K18</f>
        <v>1</v>
      </c>
      <c r="M20" s="226"/>
      <c r="N20" s="2"/>
      <c r="O20" s="61"/>
      <c r="P20" s="61"/>
      <c r="Q20" s="61"/>
      <c r="R20" s="61"/>
      <c r="S20" s="61"/>
      <c r="T20" s="61"/>
      <c r="U20" s="61"/>
      <c r="V20" s="61"/>
      <c r="W20" s="61"/>
    </row>
    <row r="21" spans="1:23" ht="16.5" customHeight="1">
      <c r="A21" s="193" t="s">
        <v>296</v>
      </c>
      <c r="B21" s="4" t="s">
        <v>81</v>
      </c>
      <c r="C21" s="26">
        <v>15302425</v>
      </c>
      <c r="D21" s="26">
        <v>4817553</v>
      </c>
      <c r="E21" s="26">
        <v>1437134</v>
      </c>
      <c r="F21" s="26">
        <v>7230944</v>
      </c>
      <c r="G21" s="26">
        <v>202515</v>
      </c>
      <c r="H21" s="26">
        <v>507594</v>
      </c>
      <c r="I21" s="26">
        <v>1093226</v>
      </c>
      <c r="J21" s="50"/>
      <c r="K21" s="26">
        <v>13459</v>
      </c>
      <c r="M21" s="226"/>
      <c r="N21" s="2"/>
      <c r="O21" s="61"/>
      <c r="P21" s="61"/>
      <c r="Q21" s="61"/>
      <c r="R21" s="61"/>
      <c r="S21" s="61"/>
      <c r="T21" s="61"/>
      <c r="U21" s="61"/>
      <c r="V21" s="61"/>
      <c r="W21" s="61"/>
    </row>
    <row r="22" spans="1:23" ht="13.5">
      <c r="A22" s="194"/>
      <c r="B22" s="4" t="s">
        <v>82</v>
      </c>
      <c r="C22" s="26">
        <v>14143490</v>
      </c>
      <c r="D22" s="26">
        <v>4124088</v>
      </c>
      <c r="E22" s="26">
        <v>1423729</v>
      </c>
      <c r="F22" s="26">
        <v>6853203</v>
      </c>
      <c r="G22" s="26">
        <v>184140</v>
      </c>
      <c r="H22" s="26">
        <v>507594</v>
      </c>
      <c r="I22" s="26">
        <v>1037277</v>
      </c>
      <c r="J22" s="50"/>
      <c r="K22" s="26">
        <v>13459</v>
      </c>
      <c r="M22" s="226"/>
      <c r="N22" s="2"/>
      <c r="O22" s="65"/>
      <c r="P22" s="65"/>
      <c r="Q22" s="65"/>
      <c r="R22" s="65"/>
      <c r="S22" s="65"/>
      <c r="T22" s="65"/>
      <c r="U22" s="65"/>
      <c r="V22" s="65"/>
      <c r="W22" s="65"/>
    </row>
    <row r="23" spans="1:11" ht="13.5">
      <c r="A23" s="194"/>
      <c r="B23" s="4" t="s">
        <v>83</v>
      </c>
      <c r="C23" s="51">
        <v>0.9242646181896007</v>
      </c>
      <c r="D23" s="51">
        <v>0.8560545156431076</v>
      </c>
      <c r="E23" s="51">
        <v>0.9906724077225924</v>
      </c>
      <c r="F23" s="51">
        <v>0.9477604860444224</v>
      </c>
      <c r="G23" s="51">
        <v>0.9092659802977557</v>
      </c>
      <c r="H23" s="51">
        <v>1</v>
      </c>
      <c r="I23" s="51">
        <v>0.9488221099754305</v>
      </c>
      <c r="J23" s="52"/>
      <c r="K23" s="51">
        <v>1</v>
      </c>
    </row>
    <row r="24" spans="1:11" ht="13.5">
      <c r="A24" s="193" t="s">
        <v>297</v>
      </c>
      <c r="B24" s="69" t="s">
        <v>81</v>
      </c>
      <c r="C24" s="26">
        <v>15576860</v>
      </c>
      <c r="D24" s="26">
        <v>4792912</v>
      </c>
      <c r="E24" s="26">
        <v>1434510</v>
      </c>
      <c r="F24" s="26">
        <v>7187213</v>
      </c>
      <c r="G24" s="26">
        <v>206580</v>
      </c>
      <c r="H24" s="26">
        <v>588944</v>
      </c>
      <c r="I24" s="26">
        <v>1352709</v>
      </c>
      <c r="J24" s="50"/>
      <c r="K24" s="26">
        <v>13992</v>
      </c>
    </row>
    <row r="25" spans="1:11" ht="13.5">
      <c r="A25" s="194"/>
      <c r="B25" s="69" t="s">
        <v>82</v>
      </c>
      <c r="C25" s="26">
        <v>14440238</v>
      </c>
      <c r="D25" s="26">
        <v>4120688</v>
      </c>
      <c r="E25" s="26">
        <v>1419809</v>
      </c>
      <c r="F25" s="26">
        <v>6814466</v>
      </c>
      <c r="G25" s="26">
        <v>189050</v>
      </c>
      <c r="H25" s="26">
        <v>588944</v>
      </c>
      <c r="I25" s="26">
        <v>1293289</v>
      </c>
      <c r="J25" s="50"/>
      <c r="K25" s="26">
        <v>13992</v>
      </c>
    </row>
    <row r="26" spans="1:11" ht="13.5">
      <c r="A26" s="194"/>
      <c r="B26" s="69" t="s">
        <v>83</v>
      </c>
      <c r="C26" s="51">
        <v>0.927</v>
      </c>
      <c r="D26" s="51">
        <v>0.86</v>
      </c>
      <c r="E26" s="51">
        <v>0.99</v>
      </c>
      <c r="F26" s="51">
        <v>0.948</v>
      </c>
      <c r="G26" s="51">
        <v>0.915</v>
      </c>
      <c r="H26" s="51">
        <v>1</v>
      </c>
      <c r="I26" s="51">
        <v>0.956</v>
      </c>
      <c r="J26" s="52"/>
      <c r="K26" s="51">
        <v>1</v>
      </c>
    </row>
    <row r="27" spans="1:11" ht="17.25" customHeight="1">
      <c r="A27" s="193" t="s">
        <v>298</v>
      </c>
      <c r="B27" s="4" t="s">
        <v>81</v>
      </c>
      <c r="C27" s="26">
        <f>SUM(D27:K27)</f>
        <v>15470637</v>
      </c>
      <c r="D27" s="26">
        <v>4954852</v>
      </c>
      <c r="E27" s="26">
        <v>1584156</v>
      </c>
      <c r="F27" s="26">
        <v>6824090</v>
      </c>
      <c r="G27" s="26">
        <v>213980</v>
      </c>
      <c r="H27" s="26">
        <v>585890</v>
      </c>
      <c r="I27" s="26">
        <v>1294417</v>
      </c>
      <c r="J27" s="50"/>
      <c r="K27" s="26">
        <v>13252</v>
      </c>
    </row>
    <row r="28" spans="1:11" ht="17.25" customHeight="1">
      <c r="A28" s="194"/>
      <c r="B28" s="4" t="s">
        <v>82</v>
      </c>
      <c r="C28" s="26">
        <f>SUM(D28:K28)</f>
        <v>14447733</v>
      </c>
      <c r="D28" s="26">
        <v>4387481</v>
      </c>
      <c r="E28" s="26">
        <v>1571998</v>
      </c>
      <c r="F28" s="26">
        <v>6458131</v>
      </c>
      <c r="G28" s="26">
        <v>198158</v>
      </c>
      <c r="H28" s="26">
        <v>585890</v>
      </c>
      <c r="I28" s="26">
        <v>1232823</v>
      </c>
      <c r="J28" s="50"/>
      <c r="K28" s="26">
        <v>13252</v>
      </c>
    </row>
    <row r="29" spans="1:11" ht="17.25" customHeight="1">
      <c r="A29" s="194"/>
      <c r="B29" s="4" t="s">
        <v>83</v>
      </c>
      <c r="C29" s="51">
        <f aca="true" t="shared" si="4" ref="C29:I29">C28/C27</f>
        <v>0.9338809384513385</v>
      </c>
      <c r="D29" s="51">
        <f t="shared" si="4"/>
        <v>0.8854918370922078</v>
      </c>
      <c r="E29" s="51">
        <f t="shared" si="4"/>
        <v>0.9923252507960074</v>
      </c>
      <c r="F29" s="51">
        <f t="shared" si="4"/>
        <v>0.9463724833640822</v>
      </c>
      <c r="G29" s="51">
        <f t="shared" si="4"/>
        <v>0.9260585101411347</v>
      </c>
      <c r="H29" s="51">
        <f t="shared" si="4"/>
        <v>1</v>
      </c>
      <c r="I29" s="51">
        <f t="shared" si="4"/>
        <v>0.9524156434904671</v>
      </c>
      <c r="J29" s="52"/>
      <c r="K29" s="51">
        <f>K28/K27</f>
        <v>1</v>
      </c>
    </row>
    <row r="30" spans="1:11" ht="17.25" customHeight="1">
      <c r="A30" s="193" t="s">
        <v>299</v>
      </c>
      <c r="B30" s="4" t="s">
        <v>81</v>
      </c>
      <c r="C30" s="26">
        <v>15493424</v>
      </c>
      <c r="D30" s="26">
        <v>5035587</v>
      </c>
      <c r="E30" s="26">
        <v>1480251</v>
      </c>
      <c r="F30" s="26">
        <v>6787190</v>
      </c>
      <c r="G30" s="26">
        <v>217412</v>
      </c>
      <c r="H30" s="26">
        <v>657253</v>
      </c>
      <c r="I30" s="26">
        <v>1302497</v>
      </c>
      <c r="J30" s="50"/>
      <c r="K30" s="26">
        <v>13234</v>
      </c>
    </row>
    <row r="31" spans="1:11" ht="17.25" customHeight="1">
      <c r="A31" s="194"/>
      <c r="B31" s="4" t="s">
        <v>82</v>
      </c>
      <c r="C31" s="26">
        <v>14594877</v>
      </c>
      <c r="D31" s="26">
        <v>4566208</v>
      </c>
      <c r="E31" s="26">
        <v>1469862</v>
      </c>
      <c r="F31" s="26">
        <v>6443606</v>
      </c>
      <c r="G31" s="26">
        <v>202371</v>
      </c>
      <c r="H31" s="26">
        <v>657253</v>
      </c>
      <c r="I31" s="26">
        <v>1242343</v>
      </c>
      <c r="J31" s="50"/>
      <c r="K31" s="26">
        <v>13234</v>
      </c>
    </row>
    <row r="32" spans="1:11" ht="17.25" customHeight="1">
      <c r="A32" s="194"/>
      <c r="B32" s="4" t="s">
        <v>83</v>
      </c>
      <c r="C32" s="51">
        <v>0.942004620799121</v>
      </c>
      <c r="D32" s="51">
        <v>0.906787629724201</v>
      </c>
      <c r="E32" s="51">
        <v>0.9929815956888393</v>
      </c>
      <c r="F32" s="51">
        <v>0.9493775774657848</v>
      </c>
      <c r="G32" s="51">
        <v>0.9308179861277206</v>
      </c>
      <c r="H32" s="51">
        <v>1</v>
      </c>
      <c r="I32" s="51">
        <v>0.953816400344876</v>
      </c>
      <c r="J32" s="52"/>
      <c r="K32" s="51">
        <v>1</v>
      </c>
    </row>
    <row r="33" spans="1:7" ht="13.5">
      <c r="A33" s="6" t="s">
        <v>265</v>
      </c>
      <c r="G33" s="6" t="s">
        <v>84</v>
      </c>
    </row>
    <row r="34" spans="7:8" s="8" customFormat="1" ht="17.25">
      <c r="G34" s="6" t="s">
        <v>85</v>
      </c>
      <c r="H34" s="6"/>
    </row>
    <row r="35" spans="7:8" s="8" customFormat="1" ht="17.25">
      <c r="G35" s="6"/>
      <c r="H35" s="6"/>
    </row>
    <row r="36" s="8" customFormat="1" ht="17.25" customHeight="1">
      <c r="A36" s="14" t="s">
        <v>134</v>
      </c>
    </row>
    <row r="37" s="8" customFormat="1" ht="12.75" customHeight="1"/>
    <row r="38" spans="1:12" s="8" customFormat="1" ht="16.5" customHeight="1">
      <c r="A38" s="6"/>
      <c r="B38" s="6"/>
      <c r="C38" s="6"/>
      <c r="D38" s="6"/>
      <c r="E38" s="6"/>
      <c r="F38" s="6"/>
      <c r="G38" s="6"/>
      <c r="H38" s="6"/>
      <c r="I38" s="6"/>
      <c r="J38" s="6"/>
      <c r="K38" s="74"/>
      <c r="L38" s="166" t="s">
        <v>307</v>
      </c>
    </row>
    <row r="39" spans="1:12" s="8" customFormat="1" ht="16.5" customHeight="1">
      <c r="A39" s="223" t="s">
        <v>72</v>
      </c>
      <c r="B39" s="223" t="s">
        <v>0</v>
      </c>
      <c r="C39" s="223" t="s">
        <v>2</v>
      </c>
      <c r="D39" s="197" t="s">
        <v>75</v>
      </c>
      <c r="E39" s="216"/>
      <c r="F39" s="223" t="s">
        <v>76</v>
      </c>
      <c r="G39" s="224" t="s">
        <v>77</v>
      </c>
      <c r="H39" s="225"/>
      <c r="I39" s="223" t="s">
        <v>78</v>
      </c>
      <c r="J39" s="223" t="s">
        <v>79</v>
      </c>
      <c r="K39" s="222" t="s">
        <v>80</v>
      </c>
      <c r="L39" s="223" t="s">
        <v>95</v>
      </c>
    </row>
    <row r="40" spans="1:12" s="8" customFormat="1" ht="16.5" customHeight="1">
      <c r="A40" s="223"/>
      <c r="B40" s="223"/>
      <c r="C40" s="223"/>
      <c r="D40" s="11" t="s">
        <v>73</v>
      </c>
      <c r="E40" s="11" t="s">
        <v>74</v>
      </c>
      <c r="F40" s="223"/>
      <c r="G40" s="137" t="s">
        <v>77</v>
      </c>
      <c r="H40" s="137" t="s">
        <v>269</v>
      </c>
      <c r="I40" s="223"/>
      <c r="J40" s="223"/>
      <c r="K40" s="222"/>
      <c r="L40" s="223"/>
    </row>
    <row r="41" spans="1:12" s="8" customFormat="1" ht="16.5" customHeight="1">
      <c r="A41" s="193" t="s">
        <v>300</v>
      </c>
      <c r="B41" s="4" t="s">
        <v>81</v>
      </c>
      <c r="C41" s="26">
        <v>15625827</v>
      </c>
      <c r="D41" s="26">
        <v>4979410</v>
      </c>
      <c r="E41" s="26">
        <v>1614949</v>
      </c>
      <c r="F41" s="26">
        <v>6841600</v>
      </c>
      <c r="G41" s="26">
        <v>221560</v>
      </c>
      <c r="H41" s="50"/>
      <c r="I41" s="26">
        <v>634205</v>
      </c>
      <c r="J41" s="26">
        <v>1320855</v>
      </c>
      <c r="K41" s="50"/>
      <c r="L41" s="26">
        <v>13248</v>
      </c>
    </row>
    <row r="42" spans="1:12" s="8" customFormat="1" ht="16.5" customHeight="1">
      <c r="A42" s="194"/>
      <c r="B42" s="4" t="s">
        <v>82</v>
      </c>
      <c r="C42" s="26">
        <v>14838913</v>
      </c>
      <c r="D42" s="26">
        <v>4585193</v>
      </c>
      <c r="E42" s="26">
        <v>1604467</v>
      </c>
      <c r="F42" s="26">
        <v>6530443</v>
      </c>
      <c r="G42" s="26">
        <v>206514</v>
      </c>
      <c r="H42" s="50"/>
      <c r="I42" s="26">
        <v>634205</v>
      </c>
      <c r="J42" s="26">
        <v>1264843</v>
      </c>
      <c r="K42" s="50"/>
      <c r="L42" s="26">
        <v>13248</v>
      </c>
    </row>
    <row r="43" spans="1:12" s="8" customFormat="1" ht="16.5" customHeight="1">
      <c r="A43" s="194"/>
      <c r="B43" s="4" t="s">
        <v>83</v>
      </c>
      <c r="C43" s="51">
        <v>0.9496401694451116</v>
      </c>
      <c r="D43" s="51">
        <v>0.9208305803297981</v>
      </c>
      <c r="E43" s="51">
        <v>0.9935093925566689</v>
      </c>
      <c r="F43" s="51">
        <v>0.9545198491580916</v>
      </c>
      <c r="G43" s="51">
        <v>0.9320906300776314</v>
      </c>
      <c r="H43" s="52"/>
      <c r="I43" s="51">
        <v>1</v>
      </c>
      <c r="J43" s="51">
        <v>0.957594134102532</v>
      </c>
      <c r="K43" s="52"/>
      <c r="L43" s="51">
        <v>1</v>
      </c>
    </row>
    <row r="44" spans="1:12" s="8" customFormat="1" ht="16.5" customHeight="1">
      <c r="A44" s="193" t="s">
        <v>301</v>
      </c>
      <c r="B44" s="4" t="s">
        <v>81</v>
      </c>
      <c r="C44" s="26">
        <v>15323889</v>
      </c>
      <c r="D44" s="26">
        <v>4977933</v>
      </c>
      <c r="E44" s="26">
        <v>1482820</v>
      </c>
      <c r="F44" s="26">
        <v>6726900</v>
      </c>
      <c r="G44" s="26">
        <v>227104</v>
      </c>
      <c r="H44" s="50"/>
      <c r="I44" s="26">
        <v>619893</v>
      </c>
      <c r="J44" s="26">
        <v>1289239</v>
      </c>
      <c r="K44" s="50"/>
      <c r="L44" s="26">
        <v>0</v>
      </c>
    </row>
    <row r="45" spans="1:12" s="8" customFormat="1" ht="16.5" customHeight="1">
      <c r="A45" s="194"/>
      <c r="B45" s="4" t="s">
        <v>82</v>
      </c>
      <c r="C45" s="26">
        <v>14606048</v>
      </c>
      <c r="D45" s="26">
        <v>4615044</v>
      </c>
      <c r="E45" s="26">
        <v>1474731</v>
      </c>
      <c r="F45" s="26">
        <v>6447107</v>
      </c>
      <c r="G45" s="26">
        <v>211335</v>
      </c>
      <c r="H45" s="50"/>
      <c r="I45" s="26">
        <v>619893</v>
      </c>
      <c r="J45" s="26">
        <v>1237938</v>
      </c>
      <c r="K45" s="50"/>
      <c r="L45" s="26">
        <v>0</v>
      </c>
    </row>
    <row r="46" spans="1:12" s="8" customFormat="1" ht="16.5" customHeight="1">
      <c r="A46" s="194"/>
      <c r="B46" s="4" t="s">
        <v>83</v>
      </c>
      <c r="C46" s="51">
        <v>0.9531554294082919</v>
      </c>
      <c r="D46" s="51">
        <v>0.9271004651930832</v>
      </c>
      <c r="E46" s="51">
        <v>0.9945448537246597</v>
      </c>
      <c r="F46" s="51">
        <v>0.9584068441629874</v>
      </c>
      <c r="G46" s="51">
        <v>0.930564851345639</v>
      </c>
      <c r="H46" s="52"/>
      <c r="I46" s="51">
        <v>1</v>
      </c>
      <c r="J46" s="51">
        <v>0.9602083089326339</v>
      </c>
      <c r="K46" s="52"/>
      <c r="L46" s="51">
        <v>0</v>
      </c>
    </row>
    <row r="47" spans="1:12" s="8" customFormat="1" ht="16.5" customHeight="1">
      <c r="A47" s="193" t="s">
        <v>302</v>
      </c>
      <c r="B47" s="4" t="s">
        <v>81</v>
      </c>
      <c r="C47" s="26">
        <v>15542887</v>
      </c>
      <c r="D47" s="26">
        <v>4993686</v>
      </c>
      <c r="E47" s="26">
        <v>1446028</v>
      </c>
      <c r="F47" s="26">
        <v>6912516</v>
      </c>
      <c r="G47" s="26">
        <v>267097</v>
      </c>
      <c r="H47" s="50"/>
      <c r="I47" s="26">
        <v>622466</v>
      </c>
      <c r="J47" s="26">
        <v>1301094</v>
      </c>
      <c r="K47" s="50"/>
      <c r="L47" s="26">
        <v>0</v>
      </c>
    </row>
    <row r="48" spans="1:12" s="8" customFormat="1" ht="16.5" customHeight="1">
      <c r="A48" s="194"/>
      <c r="B48" s="4" t="s">
        <v>82</v>
      </c>
      <c r="C48" s="26">
        <v>14874470</v>
      </c>
      <c r="D48" s="26">
        <v>4662813</v>
      </c>
      <c r="E48" s="26">
        <v>1438747</v>
      </c>
      <c r="F48" s="26">
        <v>6648354</v>
      </c>
      <c r="G48" s="26">
        <v>249786</v>
      </c>
      <c r="H48" s="50"/>
      <c r="I48" s="26">
        <v>622466</v>
      </c>
      <c r="J48" s="26">
        <v>1252304</v>
      </c>
      <c r="K48" s="50"/>
      <c r="L48" s="26">
        <v>0</v>
      </c>
    </row>
    <row r="49" spans="1:12" s="8" customFormat="1" ht="16.5" customHeight="1">
      <c r="A49" s="194"/>
      <c r="B49" s="4" t="s">
        <v>83</v>
      </c>
      <c r="C49" s="51">
        <v>0.9569953123895194</v>
      </c>
      <c r="D49" s="51">
        <v>0.9337417290554513</v>
      </c>
      <c r="E49" s="51">
        <v>0.9949648277903332</v>
      </c>
      <c r="F49" s="51">
        <v>0.9617849709136297</v>
      </c>
      <c r="G49" s="51">
        <v>0.935188339816621</v>
      </c>
      <c r="H49" s="52"/>
      <c r="I49" s="51">
        <v>1</v>
      </c>
      <c r="J49" s="51">
        <v>0.9625007877985756</v>
      </c>
      <c r="K49" s="52"/>
      <c r="L49" s="51">
        <v>0</v>
      </c>
    </row>
    <row r="50" spans="1:12" s="8" customFormat="1" ht="16.5" customHeight="1">
      <c r="A50" s="193" t="s">
        <v>303</v>
      </c>
      <c r="B50" s="4" t="s">
        <v>81</v>
      </c>
      <c r="C50" s="26">
        <v>15801822.693999998</v>
      </c>
      <c r="D50" s="26">
        <v>5077523</v>
      </c>
      <c r="E50" s="26">
        <v>1534041.872</v>
      </c>
      <c r="F50" s="26">
        <v>7005585</v>
      </c>
      <c r="G50" s="26">
        <v>280476.722</v>
      </c>
      <c r="H50" s="50"/>
      <c r="I50" s="26">
        <v>589850.387</v>
      </c>
      <c r="J50" s="26">
        <v>1314345.713</v>
      </c>
      <c r="K50" s="50"/>
      <c r="L50" s="26">
        <v>0</v>
      </c>
    </row>
    <row r="51" spans="1:12" s="8" customFormat="1" ht="16.5" customHeight="1">
      <c r="A51" s="194"/>
      <c r="B51" s="4" t="s">
        <v>82</v>
      </c>
      <c r="C51" s="26">
        <v>15181967.794</v>
      </c>
      <c r="D51" s="26">
        <v>4767351.13</v>
      </c>
      <c r="E51" s="26">
        <v>1528135.91</v>
      </c>
      <c r="F51" s="26">
        <v>6764214</v>
      </c>
      <c r="G51" s="26">
        <v>262937.818</v>
      </c>
      <c r="H51" s="50"/>
      <c r="I51" s="26">
        <v>589850.387</v>
      </c>
      <c r="J51" s="26">
        <v>1269478.549</v>
      </c>
      <c r="K51" s="50"/>
      <c r="L51" s="26">
        <v>0</v>
      </c>
    </row>
    <row r="52" spans="1:12" s="8" customFormat="1" ht="16.5" customHeight="1">
      <c r="A52" s="194"/>
      <c r="B52" s="4" t="s">
        <v>83</v>
      </c>
      <c r="C52" s="51">
        <v>0.9607732024334535</v>
      </c>
      <c r="D52" s="51">
        <v>0.9389127592331931</v>
      </c>
      <c r="E52" s="51">
        <v>0.9961500646704642</v>
      </c>
      <c r="F52" s="51">
        <v>0.9655459180068474</v>
      </c>
      <c r="G52" s="51">
        <v>0.937467523597199</v>
      </c>
      <c r="H52" s="52"/>
      <c r="I52" s="51">
        <v>1</v>
      </c>
      <c r="J52" s="51">
        <v>0.9658634988068776</v>
      </c>
      <c r="K52" s="52"/>
      <c r="L52" s="51">
        <v>0</v>
      </c>
    </row>
    <row r="53" spans="1:12" s="8" customFormat="1" ht="16.5" customHeight="1">
      <c r="A53" s="193" t="s">
        <v>304</v>
      </c>
      <c r="B53" s="4" t="s">
        <v>81</v>
      </c>
      <c r="C53" s="26">
        <v>15965619</v>
      </c>
      <c r="D53" s="26">
        <v>5160763</v>
      </c>
      <c r="E53" s="26">
        <v>1700880</v>
      </c>
      <c r="F53" s="26">
        <v>6937644</v>
      </c>
      <c r="G53" s="26">
        <v>291938</v>
      </c>
      <c r="H53" s="50"/>
      <c r="I53" s="26">
        <v>583120</v>
      </c>
      <c r="J53" s="26">
        <v>1291274</v>
      </c>
      <c r="K53" s="50"/>
      <c r="L53" s="26">
        <v>0</v>
      </c>
    </row>
    <row r="54" spans="1:12" s="8" customFormat="1" ht="16.5" customHeight="1">
      <c r="A54" s="194"/>
      <c r="B54" s="4" t="s">
        <v>82</v>
      </c>
      <c r="C54" s="26">
        <v>15370473</v>
      </c>
      <c r="D54" s="26">
        <v>4860140</v>
      </c>
      <c r="E54" s="26">
        <v>1695972</v>
      </c>
      <c r="F54" s="26">
        <v>6708685</v>
      </c>
      <c r="G54" s="26">
        <v>273917</v>
      </c>
      <c r="H54" s="50"/>
      <c r="I54" s="26">
        <v>583120</v>
      </c>
      <c r="J54" s="26">
        <v>1248639</v>
      </c>
      <c r="K54" s="50"/>
      <c r="L54" s="26">
        <v>0</v>
      </c>
    </row>
    <row r="55" spans="1:12" s="8" customFormat="1" ht="16.5" customHeight="1">
      <c r="A55" s="194"/>
      <c r="B55" s="4" t="s">
        <v>83</v>
      </c>
      <c r="C55" s="51">
        <v>0.9627232743058693</v>
      </c>
      <c r="D55" s="51">
        <v>0.9417483422509424</v>
      </c>
      <c r="E55" s="51">
        <v>0.9971144348807676</v>
      </c>
      <c r="F55" s="51">
        <v>0.9669975859239822</v>
      </c>
      <c r="G55" s="51">
        <v>0.9382711397625523</v>
      </c>
      <c r="H55" s="52"/>
      <c r="I55" s="51">
        <v>1</v>
      </c>
      <c r="J55" s="51">
        <v>0.9669822206595966</v>
      </c>
      <c r="K55" s="52"/>
      <c r="L55" s="51">
        <v>0</v>
      </c>
    </row>
    <row r="56" spans="1:12" s="8" customFormat="1" ht="17.25">
      <c r="A56" s="223" t="s">
        <v>273</v>
      </c>
      <c r="B56" s="4" t="s">
        <v>81</v>
      </c>
      <c r="C56" s="26">
        <f>SUM(D56:L56)</f>
        <v>16059397</v>
      </c>
      <c r="D56" s="26">
        <v>5210868</v>
      </c>
      <c r="E56" s="26">
        <v>1560743</v>
      </c>
      <c r="F56" s="26">
        <v>7077470</v>
      </c>
      <c r="G56" s="26">
        <v>302756</v>
      </c>
      <c r="H56" s="26">
        <v>2867</v>
      </c>
      <c r="I56" s="26">
        <v>592515</v>
      </c>
      <c r="J56" s="26">
        <v>1312178</v>
      </c>
      <c r="K56" s="52"/>
      <c r="L56" s="139">
        <v>0</v>
      </c>
    </row>
    <row r="57" spans="1:12" s="8" customFormat="1" ht="17.25">
      <c r="A57" s="194"/>
      <c r="B57" s="4" t="s">
        <v>82</v>
      </c>
      <c r="C57" s="26">
        <f>SUM(D57:L57)</f>
        <v>15497457</v>
      </c>
      <c r="D57" s="26">
        <v>4927207</v>
      </c>
      <c r="E57" s="26">
        <v>1556459</v>
      </c>
      <c r="F57" s="26">
        <v>6861659</v>
      </c>
      <c r="G57" s="26">
        <v>284729</v>
      </c>
      <c r="H57" s="26">
        <v>2867</v>
      </c>
      <c r="I57" s="26">
        <v>592515</v>
      </c>
      <c r="J57" s="26">
        <v>1272021</v>
      </c>
      <c r="K57" s="52"/>
      <c r="L57" s="139">
        <v>0</v>
      </c>
    </row>
    <row r="58" spans="1:12" s="8" customFormat="1" ht="17.25">
      <c r="A58" s="194"/>
      <c r="B58" s="4" t="s">
        <v>83</v>
      </c>
      <c r="C58" s="51">
        <f aca="true" t="shared" si="5" ref="C58:J58">C57/C56</f>
        <v>0.965008648830339</v>
      </c>
      <c r="D58" s="51">
        <f t="shared" si="5"/>
        <v>0.9455635798105038</v>
      </c>
      <c r="E58" s="51">
        <f t="shared" si="5"/>
        <v>0.9972551534749795</v>
      </c>
      <c r="F58" s="51">
        <f t="shared" si="5"/>
        <v>0.969507323944856</v>
      </c>
      <c r="G58" s="51">
        <f t="shared" si="5"/>
        <v>0.9404570016779189</v>
      </c>
      <c r="H58" s="51">
        <f t="shared" si="5"/>
        <v>1</v>
      </c>
      <c r="I58" s="51">
        <f t="shared" si="5"/>
        <v>1</v>
      </c>
      <c r="J58" s="51">
        <f t="shared" si="5"/>
        <v>0.9693966824622879</v>
      </c>
      <c r="K58" s="52"/>
      <c r="L58" s="51">
        <v>0</v>
      </c>
    </row>
    <row r="59" spans="1:12" s="8" customFormat="1" ht="17.25">
      <c r="A59" s="223" t="s">
        <v>316</v>
      </c>
      <c r="B59" s="4" t="s">
        <v>81</v>
      </c>
      <c r="C59" s="26">
        <f>SUM(D59:L59)</f>
        <v>15812911</v>
      </c>
      <c r="D59" s="26">
        <v>5296618</v>
      </c>
      <c r="E59" s="26">
        <v>948680</v>
      </c>
      <c r="F59" s="26">
        <v>7320461</v>
      </c>
      <c r="G59" s="26">
        <v>314931</v>
      </c>
      <c r="H59" s="26">
        <v>10012</v>
      </c>
      <c r="I59" s="26">
        <v>573577</v>
      </c>
      <c r="J59" s="26">
        <v>1348632</v>
      </c>
      <c r="K59" s="52"/>
      <c r="L59" s="139">
        <v>0</v>
      </c>
    </row>
    <row r="60" spans="1:12" s="8" customFormat="1" ht="17.25">
      <c r="A60" s="194"/>
      <c r="B60" s="4" t="s">
        <v>82</v>
      </c>
      <c r="C60" s="26">
        <f>SUM(D60:L60)</f>
        <v>15214539</v>
      </c>
      <c r="D60" s="26">
        <v>5022133</v>
      </c>
      <c r="E60" s="26">
        <v>931179</v>
      </c>
      <c r="F60" s="26">
        <v>7077057</v>
      </c>
      <c r="G60" s="26">
        <v>296875</v>
      </c>
      <c r="H60" s="26">
        <v>10012</v>
      </c>
      <c r="I60" s="26">
        <v>573577</v>
      </c>
      <c r="J60" s="26">
        <v>1303706</v>
      </c>
      <c r="K60" s="52"/>
      <c r="L60" s="139">
        <v>0</v>
      </c>
    </row>
    <row r="61" spans="1:12" s="8" customFormat="1" ht="17.25">
      <c r="A61" s="194"/>
      <c r="B61" s="4" t="s">
        <v>83</v>
      </c>
      <c r="C61" s="51">
        <f aca="true" t="shared" si="6" ref="C61:J61">C60/C59</f>
        <v>0.9621592760498051</v>
      </c>
      <c r="D61" s="51">
        <f t="shared" si="6"/>
        <v>0.948177308614667</v>
      </c>
      <c r="E61" s="51">
        <f t="shared" si="6"/>
        <v>0.9815522620904836</v>
      </c>
      <c r="F61" s="51">
        <f t="shared" si="6"/>
        <v>0.966750181443491</v>
      </c>
      <c r="G61" s="51">
        <f t="shared" si="6"/>
        <v>0.9426668063798102</v>
      </c>
      <c r="H61" s="51">
        <f t="shared" si="6"/>
        <v>1</v>
      </c>
      <c r="I61" s="51">
        <f t="shared" si="6"/>
        <v>1</v>
      </c>
      <c r="J61" s="51">
        <f t="shared" si="6"/>
        <v>0.9666877250428583</v>
      </c>
      <c r="K61" s="52"/>
      <c r="L61" s="51">
        <v>0</v>
      </c>
    </row>
    <row r="62" spans="1:12" s="8" customFormat="1" ht="17.25">
      <c r="A62" s="223" t="s">
        <v>317</v>
      </c>
      <c r="B62" s="4" t="s">
        <v>81</v>
      </c>
      <c r="C62" s="26">
        <v>15404300</v>
      </c>
      <c r="D62" s="26">
        <v>5078753</v>
      </c>
      <c r="E62" s="26">
        <v>923746</v>
      </c>
      <c r="F62" s="26">
        <v>7134285</v>
      </c>
      <c r="G62" s="26">
        <v>325600</v>
      </c>
      <c r="H62" s="26">
        <v>11860</v>
      </c>
      <c r="I62" s="26">
        <v>608226</v>
      </c>
      <c r="J62" s="26">
        <v>1321830</v>
      </c>
      <c r="K62" s="52"/>
      <c r="L62" s="139">
        <v>0</v>
      </c>
    </row>
    <row r="63" spans="1:12" s="8" customFormat="1" ht="17.25">
      <c r="A63" s="194"/>
      <c r="B63" s="4" t="s">
        <v>82</v>
      </c>
      <c r="C63" s="26">
        <v>14933302</v>
      </c>
      <c r="D63" s="26">
        <v>4830084</v>
      </c>
      <c r="E63" s="26">
        <v>919853</v>
      </c>
      <c r="F63" s="26">
        <v>6965701</v>
      </c>
      <c r="G63" s="26">
        <v>307162</v>
      </c>
      <c r="H63" s="26">
        <v>11860</v>
      </c>
      <c r="I63" s="26">
        <v>608226</v>
      </c>
      <c r="J63" s="26">
        <v>1290416</v>
      </c>
      <c r="K63" s="52"/>
      <c r="L63" s="139">
        <v>0</v>
      </c>
    </row>
    <row r="64" spans="1:12" s="8" customFormat="1" ht="17.25">
      <c r="A64" s="194"/>
      <c r="B64" s="4" t="s">
        <v>83</v>
      </c>
      <c r="C64" s="51">
        <f aca="true" t="shared" si="7" ref="C64:J64">C63/C62</f>
        <v>0.9694242516699882</v>
      </c>
      <c r="D64" s="51">
        <f t="shared" si="7"/>
        <v>0.9510373904775444</v>
      </c>
      <c r="E64" s="51">
        <f t="shared" si="7"/>
        <v>0.9957856380433583</v>
      </c>
      <c r="F64" s="51">
        <f t="shared" si="7"/>
        <v>0.9763698814947819</v>
      </c>
      <c r="G64" s="51">
        <f t="shared" si="7"/>
        <v>0.9433722358722358</v>
      </c>
      <c r="H64" s="51">
        <f t="shared" si="7"/>
        <v>1</v>
      </c>
      <c r="I64" s="51">
        <f t="shared" si="7"/>
        <v>1</v>
      </c>
      <c r="J64" s="51">
        <f t="shared" si="7"/>
        <v>0.976234462828049</v>
      </c>
      <c r="K64" s="52"/>
      <c r="L64" s="51">
        <v>0</v>
      </c>
    </row>
    <row r="65" spans="1:12" s="8" customFormat="1" ht="17.25">
      <c r="A65" s="6" t="s">
        <v>265</v>
      </c>
      <c r="C65" s="61"/>
      <c r="D65" s="61"/>
      <c r="E65" s="61"/>
      <c r="F65" s="61"/>
      <c r="G65" s="6" t="s">
        <v>84</v>
      </c>
      <c r="L65" s="62"/>
    </row>
    <row r="66" spans="2:8" s="8" customFormat="1" ht="17.25">
      <c r="B66" s="6"/>
      <c r="C66" s="6"/>
      <c r="D66" s="6"/>
      <c r="E66" s="6"/>
      <c r="F66" s="6"/>
      <c r="G66" s="6" t="s">
        <v>85</v>
      </c>
      <c r="H66" s="6"/>
    </row>
    <row r="67" spans="7:8" s="8" customFormat="1" ht="17.25">
      <c r="G67" t="s">
        <v>268</v>
      </c>
      <c r="H67" s="6"/>
    </row>
    <row r="68" spans="7:8" s="8" customFormat="1" ht="17.25">
      <c r="G68" s="6"/>
      <c r="H68" s="6"/>
    </row>
    <row r="69" spans="7:8" s="8" customFormat="1" ht="17.25">
      <c r="G69" s="6"/>
      <c r="H69" s="6"/>
    </row>
    <row r="70" s="8" customFormat="1" ht="17.25" customHeight="1">
      <c r="A70" s="14" t="s">
        <v>134</v>
      </c>
    </row>
    <row r="71" s="8" customFormat="1" ht="12.75" customHeight="1"/>
    <row r="72" spans="1:12" s="8" customFormat="1" ht="16.5" customHeight="1">
      <c r="A72" s="6"/>
      <c r="B72" s="6"/>
      <c r="C72" s="6"/>
      <c r="D72" s="6"/>
      <c r="E72" s="6"/>
      <c r="F72" s="6"/>
      <c r="G72" s="6"/>
      <c r="H72" s="6"/>
      <c r="I72" s="6"/>
      <c r="J72" s="6"/>
      <c r="K72" s="74"/>
      <c r="L72" s="166" t="s">
        <v>307</v>
      </c>
    </row>
    <row r="73" spans="1:12" s="8" customFormat="1" ht="16.5" customHeight="1">
      <c r="A73" s="223" t="s">
        <v>72</v>
      </c>
      <c r="B73" s="223" t="s">
        <v>0</v>
      </c>
      <c r="C73" s="223" t="s">
        <v>2</v>
      </c>
      <c r="D73" s="197" t="s">
        <v>75</v>
      </c>
      <c r="E73" s="216"/>
      <c r="F73" s="223" t="s">
        <v>76</v>
      </c>
      <c r="G73" s="224" t="s">
        <v>77</v>
      </c>
      <c r="H73" s="225"/>
      <c r="I73" s="223" t="s">
        <v>78</v>
      </c>
      <c r="J73" s="223" t="s">
        <v>79</v>
      </c>
      <c r="K73" s="222" t="s">
        <v>80</v>
      </c>
      <c r="L73" s="223" t="s">
        <v>95</v>
      </c>
    </row>
    <row r="74" spans="1:12" s="8" customFormat="1" ht="16.5" customHeight="1">
      <c r="A74" s="223"/>
      <c r="B74" s="223"/>
      <c r="C74" s="223"/>
      <c r="D74" s="11" t="s">
        <v>73</v>
      </c>
      <c r="E74" s="11" t="s">
        <v>74</v>
      </c>
      <c r="F74" s="223"/>
      <c r="G74" s="137" t="s">
        <v>77</v>
      </c>
      <c r="H74" s="137" t="s">
        <v>269</v>
      </c>
      <c r="I74" s="223"/>
      <c r="J74" s="223"/>
      <c r="K74" s="222"/>
      <c r="L74" s="223"/>
    </row>
    <row r="75" spans="1:12" s="8" customFormat="1" ht="17.25">
      <c r="A75" s="223" t="s">
        <v>322</v>
      </c>
      <c r="B75" s="4" t="s">
        <v>81</v>
      </c>
      <c r="C75" s="26">
        <v>15875537</v>
      </c>
      <c r="D75" s="26">
        <v>5121777</v>
      </c>
      <c r="E75" s="26">
        <v>1075493</v>
      </c>
      <c r="F75" s="26">
        <v>7326425</v>
      </c>
      <c r="G75" s="26">
        <v>337817</v>
      </c>
      <c r="H75" s="26">
        <v>21311</v>
      </c>
      <c r="I75" s="26">
        <v>645916</v>
      </c>
      <c r="J75" s="26">
        <v>1346798</v>
      </c>
      <c r="K75" s="52"/>
      <c r="L75" s="139">
        <v>0</v>
      </c>
    </row>
    <row r="76" spans="1:12" s="8" customFormat="1" ht="17.25">
      <c r="A76" s="194"/>
      <c r="B76" s="4" t="s">
        <v>82</v>
      </c>
      <c r="C76" s="26">
        <v>15427563</v>
      </c>
      <c r="D76" s="26">
        <v>4893392</v>
      </c>
      <c r="E76" s="26">
        <v>1070592</v>
      </c>
      <c r="F76" s="26">
        <v>7160429</v>
      </c>
      <c r="G76" s="26">
        <v>320799</v>
      </c>
      <c r="H76" s="26">
        <v>21311</v>
      </c>
      <c r="I76" s="26">
        <v>645916</v>
      </c>
      <c r="J76" s="26">
        <v>1315124</v>
      </c>
      <c r="K76" s="52"/>
      <c r="L76" s="139">
        <v>0</v>
      </c>
    </row>
    <row r="77" spans="1:12" s="8" customFormat="1" ht="17.25">
      <c r="A77" s="194"/>
      <c r="B77" s="4" t="s">
        <v>83</v>
      </c>
      <c r="C77" s="51">
        <f aca="true" t="shared" si="8" ref="C77:J77">C76/C75</f>
        <v>0.9717821198741182</v>
      </c>
      <c r="D77" s="51">
        <f t="shared" si="8"/>
        <v>0.955409030889084</v>
      </c>
      <c r="E77" s="51">
        <f t="shared" si="8"/>
        <v>0.9954430200847425</v>
      </c>
      <c r="F77" s="51">
        <f t="shared" si="8"/>
        <v>0.9773428377414632</v>
      </c>
      <c r="G77" s="51">
        <f t="shared" si="8"/>
        <v>0.9496236127844365</v>
      </c>
      <c r="H77" s="51">
        <f t="shared" si="8"/>
        <v>1</v>
      </c>
      <c r="I77" s="51">
        <f t="shared" si="8"/>
        <v>1</v>
      </c>
      <c r="J77" s="51">
        <f t="shared" si="8"/>
        <v>0.9764819965577615</v>
      </c>
      <c r="K77" s="52"/>
      <c r="L77" s="51">
        <v>0</v>
      </c>
    </row>
    <row r="78" spans="1:12" s="8" customFormat="1" ht="17.25">
      <c r="A78" s="6" t="s">
        <v>265</v>
      </c>
      <c r="C78" s="61"/>
      <c r="D78" s="61"/>
      <c r="E78" s="61"/>
      <c r="F78" s="61"/>
      <c r="G78" s="6" t="s">
        <v>84</v>
      </c>
      <c r="L78" s="62"/>
    </row>
    <row r="79" spans="2:8" s="8" customFormat="1" ht="17.25">
      <c r="B79" s="6"/>
      <c r="C79" s="6"/>
      <c r="D79" s="6"/>
      <c r="E79" s="6"/>
      <c r="F79" s="6"/>
      <c r="G79" s="6" t="s">
        <v>85</v>
      </c>
      <c r="H79" s="6"/>
    </row>
    <row r="80" spans="7:8" s="8" customFormat="1" ht="17.25">
      <c r="G80" t="s">
        <v>268</v>
      </c>
      <c r="H80" s="6"/>
    </row>
    <row r="81" spans="7:8" s="8" customFormat="1" ht="17.25">
      <c r="G81" s="6"/>
      <c r="H81" s="6"/>
    </row>
    <row r="82" spans="7:8" s="8" customFormat="1" ht="17.25">
      <c r="G82" s="6"/>
      <c r="H82" s="6"/>
    </row>
    <row r="83" spans="7:8" s="8" customFormat="1" ht="17.25">
      <c r="G83" s="6"/>
      <c r="H83" s="6"/>
    </row>
    <row r="84" spans="7:8" s="8" customFormat="1" ht="17.25">
      <c r="G84" s="6"/>
      <c r="H84" s="6"/>
    </row>
    <row r="85" spans="7:8" s="8" customFormat="1" ht="17.25">
      <c r="G85" s="6"/>
      <c r="H85" s="6"/>
    </row>
    <row r="86" spans="7:8" s="8" customFormat="1" ht="17.25">
      <c r="G86" s="6"/>
      <c r="H86" s="6"/>
    </row>
    <row r="87" spans="7:8" s="8" customFormat="1" ht="17.25">
      <c r="G87" s="6"/>
      <c r="H87" s="6"/>
    </row>
    <row r="88" spans="7:8" s="8" customFormat="1" ht="17.25">
      <c r="G88" s="6"/>
      <c r="H88" s="6"/>
    </row>
    <row r="89" spans="7:8" s="8" customFormat="1" ht="17.25">
      <c r="G89" s="6"/>
      <c r="H89" s="6"/>
    </row>
    <row r="90" spans="7:8" s="8" customFormat="1" ht="17.25">
      <c r="G90" s="6"/>
      <c r="H90" s="6"/>
    </row>
    <row r="91" spans="7:8" s="8" customFormat="1" ht="17.25">
      <c r="G91" s="6"/>
      <c r="H91" s="6"/>
    </row>
    <row r="92" spans="7:8" s="8" customFormat="1" ht="17.25">
      <c r="G92" s="6"/>
      <c r="H92" s="6"/>
    </row>
    <row r="93" spans="7:8" s="8" customFormat="1" ht="17.25">
      <c r="G93" s="6"/>
      <c r="H93" s="6"/>
    </row>
    <row r="94" spans="7:8" s="8" customFormat="1" ht="17.25">
      <c r="G94" s="6"/>
      <c r="H94" s="6"/>
    </row>
    <row r="95" spans="7:8" s="8" customFormat="1" ht="17.25">
      <c r="G95" s="6"/>
      <c r="H95" s="6"/>
    </row>
    <row r="96" spans="7:8" s="8" customFormat="1" ht="17.25">
      <c r="G96" s="6"/>
      <c r="H96" s="6"/>
    </row>
    <row r="97" spans="7:8" s="8" customFormat="1" ht="17.25">
      <c r="G97" s="6"/>
      <c r="H97" s="6"/>
    </row>
    <row r="98" spans="7:8" s="8" customFormat="1" ht="17.25">
      <c r="G98" s="6"/>
      <c r="H98" s="6"/>
    </row>
    <row r="99" spans="7:8" s="8" customFormat="1" ht="17.25">
      <c r="G99" s="6"/>
      <c r="H99" s="6"/>
    </row>
    <row r="100" spans="7:8" s="8" customFormat="1" ht="17.25">
      <c r="G100" s="6"/>
      <c r="H100" s="6"/>
    </row>
    <row r="101" spans="7:8" s="8" customFormat="1" ht="17.25">
      <c r="G101" s="6"/>
      <c r="H101" s="6"/>
    </row>
  </sheetData>
  <sheetProtection/>
  <mergeCells count="49">
    <mergeCell ref="A12:A14"/>
    <mergeCell ref="A53:A55"/>
    <mergeCell ref="M20:M22"/>
    <mergeCell ref="K39:K40"/>
    <mergeCell ref="L39:L40"/>
    <mergeCell ref="B39:B40"/>
    <mergeCell ref="C39:C40"/>
    <mergeCell ref="D39:E39"/>
    <mergeCell ref="D4:E4"/>
    <mergeCell ref="F39:F40"/>
    <mergeCell ref="G39:H39"/>
    <mergeCell ref="J39:J40"/>
    <mergeCell ref="I39:I40"/>
    <mergeCell ref="A24:A26"/>
    <mergeCell ref="A9:A11"/>
    <mergeCell ref="A59:A61"/>
    <mergeCell ref="A44:A46"/>
    <mergeCell ref="A39:A40"/>
    <mergeCell ref="A62:A64"/>
    <mergeCell ref="A73:A74"/>
    <mergeCell ref="B73:B74"/>
    <mergeCell ref="A15:A17"/>
    <mergeCell ref="A56:A58"/>
    <mergeCell ref="A30:A32"/>
    <mergeCell ref="A50:A52"/>
    <mergeCell ref="K4:K5"/>
    <mergeCell ref="J4:J5"/>
    <mergeCell ref="A6:A8"/>
    <mergeCell ref="I4:I5"/>
    <mergeCell ref="F4:F5"/>
    <mergeCell ref="G4:G5"/>
    <mergeCell ref="H4:H5"/>
    <mergeCell ref="B4:B5"/>
    <mergeCell ref="C4:C5"/>
    <mergeCell ref="A4:A5"/>
    <mergeCell ref="A18:A20"/>
    <mergeCell ref="A27:A29"/>
    <mergeCell ref="A47:A49"/>
    <mergeCell ref="A21:A23"/>
    <mergeCell ref="A41:A43"/>
    <mergeCell ref="K73:K74"/>
    <mergeCell ref="L73:L74"/>
    <mergeCell ref="A75:A77"/>
    <mergeCell ref="C73:C74"/>
    <mergeCell ref="D73:E73"/>
    <mergeCell ref="F73:F74"/>
    <mergeCell ref="G73:H73"/>
    <mergeCell ref="I73:I74"/>
    <mergeCell ref="J73:J74"/>
  </mergeCells>
  <printOptions/>
  <pageMargins left="1.5748031496062993" right="0.1968503937007874" top="0.984251968503937" bottom="0.984251968503937" header="0.5118110236220472" footer="0.5118110236220472"/>
  <pageSetup horizontalDpi="600" verticalDpi="600" orientation="landscape" paperSize="9" scale="87" r:id="rId1"/>
  <headerFooter scaleWithDoc="0" alignWithMargins="0">
    <oddFooter>&amp;C&amp;A</oddFooter>
  </headerFooter>
  <rowBreaks count="1" manualBreakCount="1">
    <brk id="35" max="11" man="1"/>
  </rowBreaks>
</worksheet>
</file>

<file path=xl/worksheets/sheet5.xml><?xml version="1.0" encoding="utf-8"?>
<worksheet xmlns="http://schemas.openxmlformats.org/spreadsheetml/2006/main" xmlns:r="http://schemas.openxmlformats.org/officeDocument/2006/relationships">
  <dimension ref="A1:Q48"/>
  <sheetViews>
    <sheetView view="pageBreakPreview" zoomScaleSheetLayoutView="100" zoomScalePageLayoutView="0" workbookViewId="0" topLeftCell="A1">
      <selection activeCell="A1" sqref="A1"/>
    </sheetView>
  </sheetViews>
  <sheetFormatPr defaultColWidth="9.00390625" defaultRowHeight="13.5"/>
  <cols>
    <col min="1" max="1" width="20.625" style="6" customWidth="1"/>
    <col min="2" max="9" width="10.625" style="6" customWidth="1"/>
    <col min="10" max="10" width="12.125" style="6" customWidth="1"/>
    <col min="11" max="11" width="12.00390625" style="6" customWidth="1"/>
    <col min="12" max="16" width="10.625" style="6" customWidth="1"/>
    <col min="17" max="16384" width="9.00390625" style="6" customWidth="1"/>
  </cols>
  <sheetData>
    <row r="1" s="8" customFormat="1" ht="17.25">
      <c r="A1" s="14" t="s">
        <v>139</v>
      </c>
    </row>
    <row r="2" s="8" customFormat="1" ht="12.75" customHeight="1"/>
    <row r="3" spans="1:16" s="8" customFormat="1" ht="17.25">
      <c r="A3" s="6"/>
      <c r="B3" s="6"/>
      <c r="C3" s="6"/>
      <c r="D3" s="6"/>
      <c r="E3" s="74"/>
      <c r="G3" s="6"/>
      <c r="O3" s="74" t="s">
        <v>307</v>
      </c>
      <c r="P3" s="62"/>
    </row>
    <row r="4" spans="1:16" s="8" customFormat="1" ht="17.25">
      <c r="A4" s="4" t="s">
        <v>0</v>
      </c>
      <c r="B4" s="169" t="s">
        <v>140</v>
      </c>
      <c r="C4" s="162" t="s">
        <v>141</v>
      </c>
      <c r="D4" s="162" t="s">
        <v>142</v>
      </c>
      <c r="E4" s="162" t="s">
        <v>143</v>
      </c>
      <c r="F4" s="162" t="s">
        <v>144</v>
      </c>
      <c r="G4" s="162" t="s">
        <v>145</v>
      </c>
      <c r="H4" s="162" t="s">
        <v>146</v>
      </c>
      <c r="I4" s="162" t="s">
        <v>147</v>
      </c>
      <c r="J4" s="162" t="s">
        <v>148</v>
      </c>
      <c r="K4" s="162" t="s">
        <v>149</v>
      </c>
      <c r="L4" s="162" t="s">
        <v>150</v>
      </c>
      <c r="M4" s="162" t="s">
        <v>151</v>
      </c>
      <c r="N4" s="162" t="s">
        <v>256</v>
      </c>
      <c r="O4" s="162" t="s">
        <v>259</v>
      </c>
      <c r="P4" s="113"/>
    </row>
    <row r="5" spans="1:16" s="8" customFormat="1" ht="17.25">
      <c r="A5" s="4" t="s">
        <v>152</v>
      </c>
      <c r="B5" s="19">
        <v>29383284</v>
      </c>
      <c r="C5" s="19">
        <v>26093371</v>
      </c>
      <c r="D5" s="19">
        <v>28411985</v>
      </c>
      <c r="E5" s="26">
        <v>30400655</v>
      </c>
      <c r="F5" s="26">
        <v>33073073</v>
      </c>
      <c r="G5" s="26">
        <v>31124145</v>
      </c>
      <c r="H5" s="26">
        <v>30631269</v>
      </c>
      <c r="I5" s="26">
        <v>31079171</v>
      </c>
      <c r="J5" s="26">
        <v>34490257</v>
      </c>
      <c r="K5" s="26">
        <v>33629146</v>
      </c>
      <c r="L5" s="26">
        <v>33838447</v>
      </c>
      <c r="M5" s="81">
        <v>33495182</v>
      </c>
      <c r="N5" s="81">
        <v>34040445</v>
      </c>
      <c r="O5" s="81">
        <v>34113628</v>
      </c>
      <c r="P5" s="148"/>
    </row>
    <row r="6" spans="1:16" s="8" customFormat="1" ht="17.25">
      <c r="A6" s="4" t="s">
        <v>153</v>
      </c>
      <c r="B6" s="19">
        <v>28527919</v>
      </c>
      <c r="C6" s="19">
        <v>25161156</v>
      </c>
      <c r="D6" s="19">
        <v>27917927</v>
      </c>
      <c r="E6" s="26">
        <v>29124623</v>
      </c>
      <c r="F6" s="26">
        <v>32138612</v>
      </c>
      <c r="G6" s="26">
        <v>30122380</v>
      </c>
      <c r="H6" s="26">
        <v>29653260</v>
      </c>
      <c r="I6" s="26">
        <v>29858062</v>
      </c>
      <c r="J6" s="26">
        <v>34338110</v>
      </c>
      <c r="K6" s="26">
        <v>32327530</v>
      </c>
      <c r="L6" s="26">
        <v>32555797</v>
      </c>
      <c r="M6" s="81">
        <v>32585955</v>
      </c>
      <c r="N6" s="81">
        <v>32766717</v>
      </c>
      <c r="O6" s="81">
        <v>32954760</v>
      </c>
      <c r="P6" s="148"/>
    </row>
    <row r="7" spans="1:16" s="8" customFormat="1" ht="17.25">
      <c r="A7" s="4" t="s">
        <v>154</v>
      </c>
      <c r="B7" s="19">
        <v>809665</v>
      </c>
      <c r="C7" s="19">
        <v>662411</v>
      </c>
      <c r="D7" s="19">
        <v>392245</v>
      </c>
      <c r="E7" s="26">
        <v>631704</v>
      </c>
      <c r="F7" s="26">
        <v>923306</v>
      </c>
      <c r="G7" s="26">
        <v>947407</v>
      </c>
      <c r="H7" s="26">
        <v>974442</v>
      </c>
      <c r="I7" s="26">
        <v>1154609</v>
      </c>
      <c r="J7" s="26">
        <v>107665</v>
      </c>
      <c r="K7" s="26">
        <v>1176230</v>
      </c>
      <c r="L7" s="26">
        <v>962182</v>
      </c>
      <c r="M7" s="81">
        <v>899608</v>
      </c>
      <c r="N7" s="81">
        <v>1271245</v>
      </c>
      <c r="O7" s="81">
        <v>956858</v>
      </c>
      <c r="P7" s="148"/>
    </row>
    <row r="8" spans="1:16" s="8" customFormat="1" ht="17.25">
      <c r="A8" s="4" t="s">
        <v>155</v>
      </c>
      <c r="B8" s="82">
        <v>809665</v>
      </c>
      <c r="C8" s="82">
        <v>-147254</v>
      </c>
      <c r="D8" s="82">
        <v>-270166</v>
      </c>
      <c r="E8" s="83">
        <v>240786</v>
      </c>
      <c r="F8" s="83">
        <v>291602</v>
      </c>
      <c r="G8" s="83">
        <v>24101</v>
      </c>
      <c r="H8" s="83">
        <v>27035</v>
      </c>
      <c r="I8" s="83">
        <v>180167</v>
      </c>
      <c r="J8" s="82">
        <v>-1046944</v>
      </c>
      <c r="K8" s="82">
        <v>1068565</v>
      </c>
      <c r="L8" s="82">
        <v>-214048</v>
      </c>
      <c r="M8" s="81">
        <v>-62574</v>
      </c>
      <c r="N8" s="81">
        <v>371637</v>
      </c>
      <c r="O8" s="81">
        <v>-314387</v>
      </c>
      <c r="P8" s="148"/>
    </row>
    <row r="9" spans="1:16" s="8" customFormat="1" ht="17.25">
      <c r="A9" s="4" t="s">
        <v>156</v>
      </c>
      <c r="B9" s="82">
        <v>1508433</v>
      </c>
      <c r="C9" s="82">
        <v>-141351</v>
      </c>
      <c r="D9" s="19">
        <v>168824</v>
      </c>
      <c r="E9" s="26">
        <v>64312</v>
      </c>
      <c r="F9" s="26">
        <v>1055256</v>
      </c>
      <c r="G9" s="26">
        <v>683535</v>
      </c>
      <c r="H9" s="26">
        <v>27870</v>
      </c>
      <c r="I9" s="26">
        <v>243656</v>
      </c>
      <c r="J9" s="82">
        <v>-814672</v>
      </c>
      <c r="K9" s="82">
        <v>1043797</v>
      </c>
      <c r="L9" s="82">
        <v>-423162</v>
      </c>
      <c r="M9" s="81">
        <v>47421</v>
      </c>
      <c r="N9" s="81">
        <v>290751</v>
      </c>
      <c r="O9" s="81">
        <v>144147</v>
      </c>
      <c r="P9" s="148"/>
    </row>
    <row r="10" spans="1:16" s="8" customFormat="1" ht="17.25">
      <c r="A10" s="4" t="s">
        <v>157</v>
      </c>
      <c r="B10" s="19">
        <v>11955317</v>
      </c>
      <c r="C10" s="19">
        <v>12286806</v>
      </c>
      <c r="D10" s="19">
        <v>12348138</v>
      </c>
      <c r="E10" s="26">
        <v>13170387</v>
      </c>
      <c r="F10" s="26">
        <v>13225082</v>
      </c>
      <c r="G10" s="26">
        <v>13128569</v>
      </c>
      <c r="H10" s="26">
        <v>13384878</v>
      </c>
      <c r="I10" s="26">
        <v>13314174</v>
      </c>
      <c r="J10" s="26">
        <v>13501495</v>
      </c>
      <c r="K10" s="26">
        <v>13613329</v>
      </c>
      <c r="L10" s="26">
        <v>13933355</v>
      </c>
      <c r="M10" s="81">
        <v>14127782</v>
      </c>
      <c r="N10" s="81">
        <v>14278038</v>
      </c>
      <c r="O10" s="81">
        <v>14298776</v>
      </c>
      <c r="P10" s="148"/>
    </row>
    <row r="11" spans="1:16" s="8" customFormat="1" ht="17.25">
      <c r="A11" s="4" t="s">
        <v>158</v>
      </c>
      <c r="B11" s="19">
        <v>11495036</v>
      </c>
      <c r="C11" s="19">
        <v>12168176</v>
      </c>
      <c r="D11" s="19">
        <v>12798436</v>
      </c>
      <c r="E11" s="26">
        <v>12825221</v>
      </c>
      <c r="F11" s="26">
        <v>12036663</v>
      </c>
      <c r="G11" s="26">
        <v>11273026</v>
      </c>
      <c r="H11" s="26">
        <v>11433613</v>
      </c>
      <c r="I11" s="26">
        <v>11357475</v>
      </c>
      <c r="J11" s="26">
        <v>11589342</v>
      </c>
      <c r="K11" s="26">
        <v>11727088</v>
      </c>
      <c r="L11" s="26">
        <v>12066528</v>
      </c>
      <c r="M11" s="81">
        <v>12401989</v>
      </c>
      <c r="N11" s="81">
        <v>12615395</v>
      </c>
      <c r="O11" s="81">
        <v>12848455</v>
      </c>
      <c r="P11" s="148"/>
    </row>
    <row r="12" spans="1:16" s="8" customFormat="1" ht="17.25">
      <c r="A12" s="4" t="s">
        <v>159</v>
      </c>
      <c r="B12" s="19">
        <v>16068866</v>
      </c>
      <c r="C12" s="19">
        <v>16481869</v>
      </c>
      <c r="D12" s="19">
        <v>17198662</v>
      </c>
      <c r="E12" s="26">
        <v>18259156</v>
      </c>
      <c r="F12" s="26">
        <v>18362439</v>
      </c>
      <c r="G12" s="26">
        <v>18881035</v>
      </c>
      <c r="H12" s="26">
        <v>19017826</v>
      </c>
      <c r="I12" s="26">
        <v>19267566</v>
      </c>
      <c r="J12" s="26">
        <v>19551225</v>
      </c>
      <c r="K12" s="26">
        <v>19401845</v>
      </c>
      <c r="L12" s="26">
        <v>19223178</v>
      </c>
      <c r="M12" s="81">
        <v>18918719</v>
      </c>
      <c r="N12" s="81">
        <v>19201533</v>
      </c>
      <c r="O12" s="81">
        <v>19129682</v>
      </c>
      <c r="P12" s="148"/>
    </row>
    <row r="13" spans="1:16" s="8" customFormat="1" ht="17.25">
      <c r="A13" s="4" t="s">
        <v>160</v>
      </c>
      <c r="B13" s="19">
        <v>16685744</v>
      </c>
      <c r="C13" s="19">
        <v>16460492</v>
      </c>
      <c r="D13" s="19">
        <v>16663724</v>
      </c>
      <c r="E13" s="26">
        <v>17156713</v>
      </c>
      <c r="F13" s="26">
        <v>17209829</v>
      </c>
      <c r="G13" s="26">
        <v>17265480</v>
      </c>
      <c r="H13" s="26">
        <v>17625349</v>
      </c>
      <c r="I13" s="26">
        <v>17638906</v>
      </c>
      <c r="J13" s="26">
        <v>17729349</v>
      </c>
      <c r="K13" s="26">
        <v>17980802</v>
      </c>
      <c r="L13" s="26">
        <v>18335633</v>
      </c>
      <c r="M13" s="81">
        <v>17957475</v>
      </c>
      <c r="N13" s="81">
        <v>18397946</v>
      </c>
      <c r="O13" s="81">
        <v>18398952</v>
      </c>
      <c r="P13" s="148"/>
    </row>
    <row r="14" spans="1:16" s="8" customFormat="1" ht="17.25">
      <c r="A14" s="84" t="s">
        <v>161</v>
      </c>
      <c r="B14" s="19">
        <v>14171965</v>
      </c>
      <c r="C14" s="19">
        <v>13903723</v>
      </c>
      <c r="D14" s="19">
        <v>14330097</v>
      </c>
      <c r="E14" s="26">
        <v>15922197</v>
      </c>
      <c r="F14" s="26">
        <v>15803093</v>
      </c>
      <c r="G14" s="26">
        <v>16282532</v>
      </c>
      <c r="H14" s="26">
        <v>17209398</v>
      </c>
      <c r="I14" s="26">
        <v>17081953</v>
      </c>
      <c r="J14" s="26">
        <v>17246991</v>
      </c>
      <c r="K14" s="26">
        <v>17804496</v>
      </c>
      <c r="L14" s="26">
        <v>17794128</v>
      </c>
      <c r="M14" s="81">
        <v>17363656</v>
      </c>
      <c r="N14" s="81">
        <v>17894446</v>
      </c>
      <c r="O14" s="81">
        <v>17389858</v>
      </c>
      <c r="P14" s="148"/>
    </row>
    <row r="15" spans="1:16" s="8" customFormat="1" ht="17.25">
      <c r="A15" s="4" t="s">
        <v>162</v>
      </c>
      <c r="B15" s="85">
        <v>0.961</v>
      </c>
      <c r="C15" s="85">
        <v>0.99</v>
      </c>
      <c r="D15" s="85">
        <v>1.036</v>
      </c>
      <c r="E15" s="86">
        <v>0.974</v>
      </c>
      <c r="F15" s="86">
        <v>0.91</v>
      </c>
      <c r="G15" s="86">
        <v>0.859</v>
      </c>
      <c r="H15" s="86">
        <v>0.854</v>
      </c>
      <c r="I15" s="86">
        <v>0.853</v>
      </c>
      <c r="J15" s="86">
        <v>0.858</v>
      </c>
      <c r="K15" s="86">
        <v>0.861</v>
      </c>
      <c r="L15" s="86">
        <v>0.866</v>
      </c>
      <c r="M15" s="87">
        <v>0.878</v>
      </c>
      <c r="N15" s="87">
        <v>0.884</v>
      </c>
      <c r="O15" s="87">
        <v>0.899</v>
      </c>
      <c r="P15" s="152"/>
    </row>
    <row r="16" spans="1:16" s="8" customFormat="1" ht="17.25">
      <c r="A16" s="4" t="s">
        <v>163</v>
      </c>
      <c r="B16" s="88">
        <v>80.4</v>
      </c>
      <c r="C16" s="88">
        <v>80.7</v>
      </c>
      <c r="D16" s="88">
        <v>82.8</v>
      </c>
      <c r="E16" s="27">
        <v>89.4</v>
      </c>
      <c r="F16" s="27">
        <v>86.7</v>
      </c>
      <c r="G16" s="27">
        <v>85</v>
      </c>
      <c r="H16" s="27">
        <v>89</v>
      </c>
      <c r="I16" s="27">
        <v>87.4</v>
      </c>
      <c r="J16" s="27">
        <v>90.2</v>
      </c>
      <c r="K16" s="27">
        <v>90.9</v>
      </c>
      <c r="L16" s="27">
        <v>90</v>
      </c>
      <c r="M16" s="89">
        <v>91.3</v>
      </c>
      <c r="N16" s="89">
        <v>91.6</v>
      </c>
      <c r="O16" s="89">
        <v>89.6</v>
      </c>
      <c r="P16" s="154"/>
    </row>
    <row r="17" spans="1:16" s="8" customFormat="1" ht="17.25">
      <c r="A17" s="4" t="s">
        <v>164</v>
      </c>
      <c r="B17" s="88">
        <v>103.8</v>
      </c>
      <c r="C17" s="88">
        <f>C13/C12*100</f>
        <v>99.87029990348789</v>
      </c>
      <c r="D17" s="88">
        <v>96.9</v>
      </c>
      <c r="E17" s="27">
        <f>ROUND((E13/E12)*100,2)</f>
        <v>93.96</v>
      </c>
      <c r="F17" s="27">
        <f>ROUND((F13/F12)*100,2)</f>
        <v>93.72</v>
      </c>
      <c r="G17" s="27">
        <v>91.44</v>
      </c>
      <c r="H17" s="27">
        <v>92.7</v>
      </c>
      <c r="I17" s="27">
        <f>I13/I12*100</f>
        <v>91.54714196904789</v>
      </c>
      <c r="J17" s="27">
        <v>90.7</v>
      </c>
      <c r="K17" s="27">
        <v>92.67573264295225</v>
      </c>
      <c r="L17" s="27">
        <v>95.38294344462712</v>
      </c>
      <c r="M17" s="90">
        <f>M13/M12*100</f>
        <v>94.91908516638996</v>
      </c>
      <c r="N17" s="90">
        <v>95.814985188943</v>
      </c>
      <c r="O17" s="90">
        <v>96.18012468790647</v>
      </c>
      <c r="P17" s="155"/>
    </row>
    <row r="18" spans="1:16" s="8" customFormat="1" ht="17.25">
      <c r="A18" s="18"/>
      <c r="B18" s="1"/>
      <c r="C18" s="6"/>
      <c r="D18" s="6"/>
      <c r="E18" s="6"/>
      <c r="F18" s="6"/>
      <c r="G18" s="6"/>
      <c r="P18" s="62"/>
    </row>
    <row r="19" spans="1:7" s="8" customFormat="1" ht="12" customHeight="1">
      <c r="A19" s="1"/>
      <c r="B19" s="1"/>
      <c r="C19" s="6"/>
      <c r="D19" s="6"/>
      <c r="E19" s="6"/>
      <c r="F19" s="6"/>
      <c r="G19" s="6"/>
    </row>
    <row r="20" spans="1:17" s="8" customFormat="1" ht="17.25">
      <c r="A20" s="4" t="s">
        <v>0</v>
      </c>
      <c r="B20" s="162" t="s">
        <v>267</v>
      </c>
      <c r="C20" s="162" t="s">
        <v>271</v>
      </c>
      <c r="D20" s="162" t="s">
        <v>290</v>
      </c>
      <c r="E20" s="162" t="s">
        <v>320</v>
      </c>
      <c r="F20" s="113"/>
      <c r="G20" s="113"/>
      <c r="H20" s="113"/>
      <c r="I20" s="113"/>
      <c r="J20" s="113"/>
      <c r="K20" s="113"/>
      <c r="L20" s="113"/>
      <c r="M20" s="113"/>
      <c r="N20" s="113"/>
      <c r="O20" s="113"/>
      <c r="P20" s="113"/>
      <c r="Q20" s="62"/>
    </row>
    <row r="21" spans="1:17" s="8" customFormat="1" ht="17.25">
      <c r="A21" s="4" t="s">
        <v>152</v>
      </c>
      <c r="B21" s="81">
        <v>36627914</v>
      </c>
      <c r="C21" s="81">
        <v>47051114</v>
      </c>
      <c r="D21" s="81">
        <v>41539450</v>
      </c>
      <c r="E21" s="81">
        <v>39860038</v>
      </c>
      <c r="F21" s="61"/>
      <c r="G21" s="61"/>
      <c r="H21" s="61"/>
      <c r="I21" s="61"/>
      <c r="J21" s="61"/>
      <c r="K21" s="61"/>
      <c r="L21" s="61"/>
      <c r="M21" s="148"/>
      <c r="N21" s="148"/>
      <c r="O21" s="148"/>
      <c r="P21" s="148"/>
      <c r="Q21" s="62"/>
    </row>
    <row r="22" spans="1:17" s="8" customFormat="1" ht="17.25">
      <c r="A22" s="4" t="s">
        <v>153</v>
      </c>
      <c r="B22" s="81">
        <v>35223976</v>
      </c>
      <c r="C22" s="81">
        <v>45565867</v>
      </c>
      <c r="D22" s="81">
        <v>39869228</v>
      </c>
      <c r="E22" s="81">
        <v>37837204</v>
      </c>
      <c r="F22" s="61"/>
      <c r="G22" s="61"/>
      <c r="H22" s="61"/>
      <c r="I22" s="61"/>
      <c r="J22" s="61"/>
      <c r="K22" s="61"/>
      <c r="L22" s="61"/>
      <c r="M22" s="148"/>
      <c r="N22" s="148"/>
      <c r="O22" s="148"/>
      <c r="P22" s="148"/>
      <c r="Q22" s="62"/>
    </row>
    <row r="23" spans="1:17" s="8" customFormat="1" ht="17.25">
      <c r="A23" s="4" t="s">
        <v>154</v>
      </c>
      <c r="B23" s="81">
        <v>1166389</v>
      </c>
      <c r="C23" s="81">
        <v>1076053</v>
      </c>
      <c r="D23" s="81">
        <v>1465733</v>
      </c>
      <c r="E23" s="81">
        <v>1527849</v>
      </c>
      <c r="F23" s="61"/>
      <c r="G23" s="61"/>
      <c r="H23" s="61"/>
      <c r="I23" s="61"/>
      <c r="J23" s="61"/>
      <c r="K23" s="61"/>
      <c r="L23" s="61"/>
      <c r="M23" s="148"/>
      <c r="N23" s="148"/>
      <c r="O23" s="148"/>
      <c r="P23" s="148"/>
      <c r="Q23" s="62"/>
    </row>
    <row r="24" spans="1:17" s="8" customFormat="1" ht="17.25">
      <c r="A24" s="4" t="s">
        <v>155</v>
      </c>
      <c r="B24" s="81">
        <v>209531</v>
      </c>
      <c r="C24" s="81">
        <v>-90336</v>
      </c>
      <c r="D24" s="81">
        <v>389680</v>
      </c>
      <c r="E24" s="81">
        <v>62116</v>
      </c>
      <c r="F24" s="150"/>
      <c r="G24" s="150"/>
      <c r="H24" s="150"/>
      <c r="I24" s="150"/>
      <c r="J24" s="149"/>
      <c r="K24" s="149"/>
      <c r="L24" s="149"/>
      <c r="M24" s="148"/>
      <c r="N24" s="148"/>
      <c r="O24" s="148"/>
      <c r="P24" s="148"/>
      <c r="Q24" s="62"/>
    </row>
    <row r="25" spans="1:17" s="8" customFormat="1" ht="17.25">
      <c r="A25" s="4" t="s">
        <v>156</v>
      </c>
      <c r="B25" s="81">
        <v>454097</v>
      </c>
      <c r="C25" s="81">
        <v>182817</v>
      </c>
      <c r="D25" s="81">
        <v>814956</v>
      </c>
      <c r="E25" s="81">
        <v>84023</v>
      </c>
      <c r="F25" s="61"/>
      <c r="G25" s="61"/>
      <c r="H25" s="61"/>
      <c r="I25" s="61"/>
      <c r="J25" s="149"/>
      <c r="K25" s="149"/>
      <c r="L25" s="149"/>
      <c r="M25" s="148"/>
      <c r="N25" s="148"/>
      <c r="O25" s="148"/>
      <c r="P25" s="148"/>
      <c r="Q25" s="62"/>
    </row>
    <row r="26" spans="1:17" s="8" customFormat="1" ht="17.25">
      <c r="A26" s="4" t="s">
        <v>157</v>
      </c>
      <c r="B26" s="81">
        <v>14582537</v>
      </c>
      <c r="C26" s="81">
        <v>15329046</v>
      </c>
      <c r="D26" s="81">
        <v>15581128</v>
      </c>
      <c r="E26" s="81">
        <v>16312634</v>
      </c>
      <c r="F26" s="61"/>
      <c r="G26" s="61"/>
      <c r="H26" s="61"/>
      <c r="I26" s="61"/>
      <c r="J26" s="61"/>
      <c r="K26" s="61"/>
      <c r="L26" s="61"/>
      <c r="M26" s="148"/>
      <c r="N26" s="148"/>
      <c r="O26" s="148"/>
      <c r="P26" s="148"/>
      <c r="Q26" s="62"/>
    </row>
    <row r="27" spans="1:17" s="8" customFormat="1" ht="17.25">
      <c r="A27" s="4" t="s">
        <v>158</v>
      </c>
      <c r="B27" s="81">
        <v>12964701</v>
      </c>
      <c r="C27" s="81">
        <v>13538713</v>
      </c>
      <c r="D27" s="81">
        <v>12583604</v>
      </c>
      <c r="E27" s="81">
        <v>13245057</v>
      </c>
      <c r="F27" s="61"/>
      <c r="G27" s="61"/>
      <c r="H27" s="61"/>
      <c r="I27" s="61"/>
      <c r="J27" s="61"/>
      <c r="K27" s="61"/>
      <c r="L27" s="61"/>
      <c r="M27" s="148"/>
      <c r="N27" s="148"/>
      <c r="O27" s="148"/>
      <c r="P27" s="148"/>
      <c r="Q27" s="62"/>
    </row>
    <row r="28" spans="1:17" s="8" customFormat="1" ht="17.25">
      <c r="A28" s="4" t="s">
        <v>159</v>
      </c>
      <c r="B28" s="81">
        <v>19359100</v>
      </c>
      <c r="C28" s="81">
        <v>20269913</v>
      </c>
      <c r="D28" s="81">
        <v>21068941</v>
      </c>
      <c r="E28" s="81">
        <v>20447591</v>
      </c>
      <c r="F28" s="61"/>
      <c r="G28" s="61"/>
      <c r="H28" s="61"/>
      <c r="I28" s="61"/>
      <c r="J28" s="61"/>
      <c r="K28" s="61"/>
      <c r="L28" s="61"/>
      <c r="M28" s="148"/>
      <c r="N28" s="148"/>
      <c r="O28" s="148"/>
      <c r="P28" s="148"/>
      <c r="Q28" s="62"/>
    </row>
    <row r="29" spans="1:17" s="8" customFormat="1" ht="17.25">
      <c r="A29" s="4" t="s">
        <v>160</v>
      </c>
      <c r="B29" s="81">
        <v>18676346</v>
      </c>
      <c r="C29" s="81">
        <v>18884692</v>
      </c>
      <c r="D29" s="81">
        <v>20281768</v>
      </c>
      <c r="E29" s="81">
        <v>20931689</v>
      </c>
      <c r="F29" s="61"/>
      <c r="G29" s="61"/>
      <c r="H29" s="61"/>
      <c r="I29" s="61"/>
      <c r="J29" s="61"/>
      <c r="K29" s="61"/>
      <c r="L29" s="61"/>
      <c r="M29" s="148"/>
      <c r="N29" s="148"/>
      <c r="O29" s="148"/>
      <c r="P29" s="148"/>
      <c r="Q29" s="62"/>
    </row>
    <row r="30" spans="1:17" s="8" customFormat="1" ht="17.25">
      <c r="A30" s="84" t="s">
        <v>161</v>
      </c>
      <c r="B30" s="81">
        <v>17921322</v>
      </c>
      <c r="C30" s="81">
        <v>18217546</v>
      </c>
      <c r="D30" s="81">
        <v>18700112</v>
      </c>
      <c r="E30" s="81">
        <v>19176453</v>
      </c>
      <c r="F30" s="61"/>
      <c r="G30" s="61"/>
      <c r="H30" s="61"/>
      <c r="I30" s="61"/>
      <c r="J30" s="61"/>
      <c r="K30" s="61"/>
      <c r="L30" s="61"/>
      <c r="M30" s="148"/>
      <c r="N30" s="148"/>
      <c r="O30" s="148"/>
      <c r="P30" s="148"/>
      <c r="Q30" s="62"/>
    </row>
    <row r="31" spans="1:17" s="8" customFormat="1" ht="17.25">
      <c r="A31" s="4" t="s">
        <v>162</v>
      </c>
      <c r="B31" s="87">
        <v>0.889</v>
      </c>
      <c r="C31" s="87">
        <v>0.883</v>
      </c>
      <c r="D31" s="87">
        <v>0.808</v>
      </c>
      <c r="E31" s="87">
        <v>0.812</v>
      </c>
      <c r="F31" s="151"/>
      <c r="G31" s="151"/>
      <c r="H31" s="151"/>
      <c r="I31" s="151"/>
      <c r="J31" s="151"/>
      <c r="K31" s="151"/>
      <c r="L31" s="151"/>
      <c r="M31" s="152"/>
      <c r="N31" s="152"/>
      <c r="O31" s="152"/>
      <c r="P31" s="152"/>
      <c r="Q31" s="62"/>
    </row>
    <row r="32" spans="1:17" s="8" customFormat="1" ht="17.25">
      <c r="A32" s="4" t="s">
        <v>163</v>
      </c>
      <c r="B32" s="89">
        <v>91.3</v>
      </c>
      <c r="C32" s="89">
        <v>91.6</v>
      </c>
      <c r="D32" s="89">
        <v>85.6</v>
      </c>
      <c r="E32" s="89">
        <v>89.3</v>
      </c>
      <c r="F32" s="153"/>
      <c r="G32" s="153"/>
      <c r="H32" s="153"/>
      <c r="I32" s="153"/>
      <c r="J32" s="153"/>
      <c r="K32" s="153"/>
      <c r="L32" s="153"/>
      <c r="M32" s="154"/>
      <c r="N32" s="154"/>
      <c r="O32" s="154"/>
      <c r="P32" s="154"/>
      <c r="Q32" s="62"/>
    </row>
    <row r="33" spans="1:17" s="8" customFormat="1" ht="17.25">
      <c r="A33" s="4" t="s">
        <v>164</v>
      </c>
      <c r="B33" s="90">
        <f>B29/B28*100</f>
        <v>96.4732141473519</v>
      </c>
      <c r="C33" s="90">
        <f>C29/C28*100</f>
        <v>93.16612261729983</v>
      </c>
      <c r="D33" s="90">
        <f>D29/D28*100</f>
        <v>96.26382265724699</v>
      </c>
      <c r="E33" s="90">
        <v>102.36750627494457</v>
      </c>
      <c r="F33" s="153"/>
      <c r="G33" s="153"/>
      <c r="H33" s="153"/>
      <c r="I33" s="153"/>
      <c r="J33" s="153"/>
      <c r="K33" s="153"/>
      <c r="L33" s="153"/>
      <c r="M33" s="155"/>
      <c r="N33" s="155"/>
      <c r="O33" s="155"/>
      <c r="P33" s="155"/>
      <c r="Q33" s="62"/>
    </row>
    <row r="34" spans="1:16" s="8" customFormat="1" ht="17.25">
      <c r="A34" s="18" t="s">
        <v>265</v>
      </c>
      <c r="B34" s="1"/>
      <c r="C34" s="6"/>
      <c r="D34" s="6"/>
      <c r="E34" s="6"/>
      <c r="F34" s="6"/>
      <c r="G34" s="6"/>
      <c r="P34" s="62"/>
    </row>
    <row r="35" spans="1:14" s="8" customFormat="1" ht="13.5" customHeight="1">
      <c r="A35" s="1"/>
      <c r="B35" s="227" t="s">
        <v>165</v>
      </c>
      <c r="C35" s="227"/>
      <c r="D35" s="228" t="s">
        <v>166</v>
      </c>
      <c r="E35" s="228"/>
      <c r="F35" s="227" t="s">
        <v>167</v>
      </c>
      <c r="G35" s="6"/>
      <c r="H35" s="1"/>
      <c r="I35" s="156"/>
      <c r="J35" s="156"/>
      <c r="K35" s="156"/>
      <c r="L35" s="157"/>
      <c r="M35" s="157"/>
      <c r="N35" s="156"/>
    </row>
    <row r="36" spans="1:14" s="8" customFormat="1" ht="13.5" customHeight="1">
      <c r="A36" s="1"/>
      <c r="B36" s="227"/>
      <c r="C36" s="227"/>
      <c r="D36" s="229" t="s">
        <v>159</v>
      </c>
      <c r="E36" s="229"/>
      <c r="F36" s="227"/>
      <c r="G36" s="6"/>
      <c r="H36" s="6"/>
      <c r="I36" s="156"/>
      <c r="J36" s="156"/>
      <c r="K36" s="156"/>
      <c r="L36" s="158"/>
      <c r="M36" s="158"/>
      <c r="N36" s="156"/>
    </row>
    <row r="37" spans="1:14" s="8" customFormat="1" ht="13.5" customHeight="1">
      <c r="A37" s="1"/>
      <c r="B37" s="91"/>
      <c r="C37" s="91"/>
      <c r="D37" s="75"/>
      <c r="E37" s="75"/>
      <c r="F37" s="91"/>
      <c r="G37" s="6"/>
      <c r="H37" s="6"/>
      <c r="I37" s="156"/>
      <c r="J37" s="156"/>
      <c r="K37" s="156"/>
      <c r="L37" s="158"/>
      <c r="M37" s="158"/>
      <c r="N37" s="156"/>
    </row>
    <row r="38" spans="1:9" s="8" customFormat="1" ht="13.5" customHeight="1">
      <c r="A38" s="1"/>
      <c r="B38" s="227" t="s">
        <v>275</v>
      </c>
      <c r="C38" s="227"/>
      <c r="D38" s="230" t="s">
        <v>276</v>
      </c>
      <c r="E38" s="230"/>
      <c r="F38" s="230"/>
      <c r="G38" s="230"/>
      <c r="H38" s="230"/>
      <c r="I38" s="227" t="s">
        <v>167</v>
      </c>
    </row>
    <row r="39" spans="1:9" s="8" customFormat="1" ht="13.5" customHeight="1">
      <c r="A39" s="1"/>
      <c r="B39" s="227"/>
      <c r="C39" s="227"/>
      <c r="D39" s="231" t="s">
        <v>277</v>
      </c>
      <c r="E39" s="231"/>
      <c r="F39" s="231"/>
      <c r="G39" s="231"/>
      <c r="H39" s="231"/>
      <c r="I39" s="227"/>
    </row>
    <row r="40" spans="1:7" s="8" customFormat="1" ht="12" customHeight="1">
      <c r="A40" s="1"/>
      <c r="B40" s="1"/>
      <c r="C40" s="6"/>
      <c r="D40" s="6"/>
      <c r="E40" s="6"/>
      <c r="F40" s="6"/>
      <c r="G40" s="6"/>
    </row>
    <row r="41" spans="1:7" s="8" customFormat="1" ht="12" customHeight="1">
      <c r="A41" s="1"/>
      <c r="B41" s="1"/>
      <c r="C41" s="6"/>
      <c r="D41" s="6"/>
      <c r="E41" s="6"/>
      <c r="F41" s="6"/>
      <c r="G41" s="6"/>
    </row>
    <row r="42" spans="1:7" s="8" customFormat="1" ht="12" customHeight="1">
      <c r="A42" s="1"/>
      <c r="B42" s="1"/>
      <c r="C42" s="6"/>
      <c r="D42" s="6"/>
      <c r="E42" s="6"/>
      <c r="F42" s="6"/>
      <c r="G42" s="6"/>
    </row>
    <row r="43" spans="1:7" s="8" customFormat="1" ht="12" customHeight="1">
      <c r="A43" s="1"/>
      <c r="B43" s="1"/>
      <c r="C43" s="6"/>
      <c r="D43" s="6"/>
      <c r="E43" s="6"/>
      <c r="F43" s="6"/>
      <c r="G43" s="6"/>
    </row>
    <row r="44" spans="1:7" s="8" customFormat="1" ht="12" customHeight="1">
      <c r="A44" s="1"/>
      <c r="B44" s="1"/>
      <c r="C44" s="6"/>
      <c r="D44" s="6"/>
      <c r="E44" s="6"/>
      <c r="F44" s="6"/>
      <c r="G44" s="6"/>
    </row>
    <row r="45" spans="1:7" s="8" customFormat="1" ht="12" customHeight="1">
      <c r="A45" s="1"/>
      <c r="B45" s="1"/>
      <c r="C45" s="6"/>
      <c r="D45" s="6"/>
      <c r="E45" s="6"/>
      <c r="F45" s="6"/>
      <c r="G45" s="6"/>
    </row>
    <row r="46" spans="1:7" s="8" customFormat="1" ht="12" customHeight="1">
      <c r="A46" s="1"/>
      <c r="B46" s="1"/>
      <c r="C46" s="6"/>
      <c r="D46" s="6"/>
      <c r="E46" s="6"/>
      <c r="F46" s="6"/>
      <c r="G46" s="6"/>
    </row>
    <row r="47" spans="1:7" s="8" customFormat="1" ht="12" customHeight="1">
      <c r="A47" s="1"/>
      <c r="B47" s="1"/>
      <c r="C47" s="6"/>
      <c r="D47" s="6"/>
      <c r="E47" s="6"/>
      <c r="F47" s="6"/>
      <c r="G47" s="6"/>
    </row>
    <row r="48" spans="1:7" s="8" customFormat="1" ht="12" customHeight="1">
      <c r="A48" s="1"/>
      <c r="B48" s="1"/>
      <c r="C48" s="6"/>
      <c r="D48" s="6"/>
      <c r="E48" s="6"/>
      <c r="F48" s="6"/>
      <c r="G48" s="6"/>
    </row>
  </sheetData>
  <sheetProtection/>
  <mergeCells count="8">
    <mergeCell ref="B38:C39"/>
    <mergeCell ref="D38:H38"/>
    <mergeCell ref="I38:I39"/>
    <mergeCell ref="D39:H39"/>
    <mergeCell ref="B35:C36"/>
    <mergeCell ref="D35:E35"/>
    <mergeCell ref="F35:F36"/>
    <mergeCell ref="D36:E36"/>
  </mergeCells>
  <printOptions/>
  <pageMargins left="0.9055118110236221" right="0.5905511811023623" top="0.7874015748031497" bottom="0.5905511811023623" header="0.5118110236220472" footer="0.5118110236220472"/>
  <pageSetup horizontalDpi="600" verticalDpi="600" orientation="landscape" paperSize="9" scale="72" r:id="rId1"/>
  <headerFooter scaleWithDoc="0" alignWithMargins="0">
    <oddFooter>&amp;C&amp;A</oddFooter>
  </headerFooter>
</worksheet>
</file>

<file path=xl/worksheets/sheet6.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1">
      <selection activeCell="A1" sqref="A1"/>
    </sheetView>
  </sheetViews>
  <sheetFormatPr defaultColWidth="9.00390625" defaultRowHeight="13.5"/>
  <cols>
    <col min="1" max="1" width="20.625" style="6" customWidth="1"/>
    <col min="2" max="9" width="10.625" style="6" customWidth="1"/>
    <col min="10" max="10" width="11.125" style="6" customWidth="1"/>
    <col min="11" max="11" width="12.00390625" style="6" customWidth="1"/>
    <col min="12" max="14" width="10.625" style="6" customWidth="1"/>
    <col min="15" max="15" width="13.00390625" style="6" customWidth="1"/>
    <col min="16" max="16" width="10.625" style="6" customWidth="1"/>
    <col min="17" max="16384" width="9.00390625" style="6" customWidth="1"/>
  </cols>
  <sheetData>
    <row r="1" spans="1:14" ht="18.75" customHeight="1">
      <c r="A1" s="14" t="s">
        <v>168</v>
      </c>
      <c r="B1" s="8"/>
      <c r="C1" s="8"/>
      <c r="D1" s="8"/>
      <c r="E1" s="8"/>
      <c r="F1" s="8"/>
      <c r="G1" s="8"/>
      <c r="I1" s="91"/>
      <c r="J1" s="91"/>
      <c r="K1" s="91"/>
      <c r="L1" s="75"/>
      <c r="M1" s="75"/>
      <c r="N1" s="91"/>
    </row>
    <row r="2" spans="1:14" ht="12.75" customHeight="1">
      <c r="A2" s="8"/>
      <c r="B2" s="8"/>
      <c r="C2" s="8"/>
      <c r="D2" s="8"/>
      <c r="E2" s="8"/>
      <c r="F2" s="8"/>
      <c r="G2" s="8"/>
      <c r="I2" s="91"/>
      <c r="J2" s="91"/>
      <c r="K2" s="91"/>
      <c r="L2" s="75"/>
      <c r="M2" s="75"/>
      <c r="N2" s="91"/>
    </row>
    <row r="3" spans="7:14" ht="12.75" customHeight="1">
      <c r="G3" s="270" t="s">
        <v>31</v>
      </c>
      <c r="I3" s="91"/>
      <c r="J3" s="91"/>
      <c r="K3" s="91"/>
      <c r="L3" s="75"/>
      <c r="M3" s="75"/>
      <c r="N3" s="91"/>
    </row>
    <row r="4" spans="1:14" ht="12.75" customHeight="1">
      <c r="A4" s="194" t="s">
        <v>72</v>
      </c>
      <c r="B4" s="194" t="s">
        <v>2</v>
      </c>
      <c r="C4" s="234" t="s">
        <v>169</v>
      </c>
      <c r="D4" s="234" t="s">
        <v>170</v>
      </c>
      <c r="E4" s="232" t="s">
        <v>171</v>
      </c>
      <c r="F4" s="232" t="s">
        <v>172</v>
      </c>
      <c r="G4" s="233" t="s">
        <v>173</v>
      </c>
      <c r="I4" s="91"/>
      <c r="J4" s="91"/>
      <c r="K4" s="91"/>
      <c r="L4" s="75"/>
      <c r="M4" s="75"/>
      <c r="N4" s="91"/>
    </row>
    <row r="5" spans="1:14" ht="12.75" customHeight="1">
      <c r="A5" s="194"/>
      <c r="B5" s="194"/>
      <c r="C5" s="235"/>
      <c r="D5" s="235"/>
      <c r="E5" s="232"/>
      <c r="F5" s="232"/>
      <c r="G5" s="233"/>
      <c r="I5" s="91"/>
      <c r="J5" s="91"/>
      <c r="K5" s="91"/>
      <c r="L5" s="75"/>
      <c r="M5" s="75"/>
      <c r="N5" s="91"/>
    </row>
    <row r="6" spans="1:14" ht="12.75" customHeight="1">
      <c r="A6" s="120" t="s">
        <v>291</v>
      </c>
      <c r="B6" s="26">
        <v>1779308</v>
      </c>
      <c r="C6" s="26">
        <v>997812</v>
      </c>
      <c r="D6" s="26">
        <v>781496</v>
      </c>
      <c r="E6" s="26">
        <v>11955317</v>
      </c>
      <c r="F6" s="26">
        <v>11495036</v>
      </c>
      <c r="G6" s="26">
        <v>460281</v>
      </c>
      <c r="I6" s="91"/>
      <c r="J6" s="91"/>
      <c r="K6" s="91"/>
      <c r="L6" s="75"/>
      <c r="M6" s="75"/>
      <c r="N6" s="91"/>
    </row>
    <row r="7" spans="1:14" ht="12.75" customHeight="1">
      <c r="A7" s="120" t="s">
        <v>292</v>
      </c>
      <c r="B7" s="26">
        <v>1383148</v>
      </c>
      <c r="C7" s="26">
        <v>663785</v>
      </c>
      <c r="D7" s="26">
        <v>719363</v>
      </c>
      <c r="E7" s="26">
        <v>12286806</v>
      </c>
      <c r="F7" s="26">
        <v>12168176</v>
      </c>
      <c r="G7" s="26">
        <v>118630</v>
      </c>
      <c r="I7" s="91"/>
      <c r="J7" s="91"/>
      <c r="K7" s="91"/>
      <c r="L7" s="75"/>
      <c r="M7" s="75"/>
      <c r="N7" s="91"/>
    </row>
    <row r="8" spans="1:14" ht="12.75" customHeight="1">
      <c r="A8" s="120" t="s">
        <v>293</v>
      </c>
      <c r="B8" s="26">
        <f>SUM(C8:D8)</f>
        <v>1270229</v>
      </c>
      <c r="C8" s="26">
        <v>611005</v>
      </c>
      <c r="D8" s="26">
        <v>659224</v>
      </c>
      <c r="E8" s="26">
        <v>12348138</v>
      </c>
      <c r="F8" s="26">
        <v>12798436</v>
      </c>
      <c r="G8" s="271">
        <f>E8-F8</f>
        <v>-450298</v>
      </c>
      <c r="I8" s="91"/>
      <c r="J8" s="91"/>
      <c r="K8" s="91"/>
      <c r="L8" s="75"/>
      <c r="M8" s="75"/>
      <c r="N8" s="91"/>
    </row>
    <row r="9" spans="1:14" ht="12.75" customHeight="1">
      <c r="A9" s="120" t="s">
        <v>294</v>
      </c>
      <c r="B9" s="26">
        <f>C9+D9</f>
        <v>1617111</v>
      </c>
      <c r="C9" s="26">
        <v>979354</v>
      </c>
      <c r="D9" s="26">
        <v>637757</v>
      </c>
      <c r="E9" s="26">
        <v>13209542</v>
      </c>
      <c r="F9" s="26">
        <v>12795947</v>
      </c>
      <c r="G9" s="26">
        <f>E9-F9</f>
        <v>413595</v>
      </c>
      <c r="I9" s="91"/>
      <c r="J9" s="91"/>
      <c r="K9" s="91"/>
      <c r="L9" s="75"/>
      <c r="M9" s="75"/>
      <c r="N9" s="91"/>
    </row>
    <row r="10" spans="1:14" ht="12.75" customHeight="1">
      <c r="A10" s="120" t="s">
        <v>295</v>
      </c>
      <c r="B10" s="26">
        <f>C10+D10</f>
        <v>2401483</v>
      </c>
      <c r="C10" s="26">
        <v>1751845</v>
      </c>
      <c r="D10" s="26">
        <v>649638</v>
      </c>
      <c r="E10" s="26">
        <v>13225082</v>
      </c>
      <c r="F10" s="26">
        <v>12036663</v>
      </c>
      <c r="G10" s="26">
        <v>1188419</v>
      </c>
      <c r="I10" s="91"/>
      <c r="J10" s="91"/>
      <c r="K10" s="91"/>
      <c r="L10" s="75"/>
      <c r="M10" s="75"/>
      <c r="N10" s="91"/>
    </row>
    <row r="11" spans="1:14" ht="12.75" customHeight="1">
      <c r="A11" s="120" t="s">
        <v>296</v>
      </c>
      <c r="B11" s="26">
        <v>3001258</v>
      </c>
      <c r="C11" s="26">
        <v>2312951</v>
      </c>
      <c r="D11" s="26">
        <v>688307</v>
      </c>
      <c r="E11" s="26">
        <v>13128956</v>
      </c>
      <c r="F11" s="26">
        <v>11270202</v>
      </c>
      <c r="G11" s="26">
        <v>1858754</v>
      </c>
      <c r="I11" s="91"/>
      <c r="J11" s="91"/>
      <c r="K11" s="91"/>
      <c r="L11" s="75"/>
      <c r="M11" s="75"/>
      <c r="N11" s="91"/>
    </row>
    <row r="12" spans="1:14" ht="12.75" customHeight="1">
      <c r="A12" s="120" t="s">
        <v>297</v>
      </c>
      <c r="B12" s="26">
        <v>3410187</v>
      </c>
      <c r="C12" s="26">
        <v>2660392</v>
      </c>
      <c r="D12" s="26">
        <v>749795</v>
      </c>
      <c r="E12" s="26">
        <v>13384704</v>
      </c>
      <c r="F12" s="26">
        <v>11433613</v>
      </c>
      <c r="G12" s="26">
        <v>1951091</v>
      </c>
      <c r="I12" s="91"/>
      <c r="J12" s="91"/>
      <c r="K12" s="91"/>
      <c r="L12" s="75"/>
      <c r="M12" s="75"/>
      <c r="N12" s="91"/>
    </row>
    <row r="13" spans="1:14" ht="12.75" customHeight="1">
      <c r="A13" s="120" t="s">
        <v>298</v>
      </c>
      <c r="B13" s="26">
        <f>SUM(C13:D13)</f>
        <v>3389258</v>
      </c>
      <c r="C13" s="26">
        <v>2692997</v>
      </c>
      <c r="D13" s="26">
        <v>696261</v>
      </c>
      <c r="E13" s="26">
        <v>13315691</v>
      </c>
      <c r="F13" s="26">
        <v>11346695</v>
      </c>
      <c r="G13" s="5">
        <v>1968996</v>
      </c>
      <c r="I13" s="91"/>
      <c r="J13" s="91"/>
      <c r="K13" s="91"/>
      <c r="L13" s="75"/>
      <c r="M13" s="75"/>
      <c r="N13" s="91"/>
    </row>
    <row r="14" spans="1:14" ht="12.75" customHeight="1">
      <c r="A14" s="120" t="s">
        <v>299</v>
      </c>
      <c r="B14" s="26">
        <f>SUM(C14:D14)</f>
        <v>3226327</v>
      </c>
      <c r="C14" s="26">
        <v>2593182</v>
      </c>
      <c r="D14" s="26">
        <v>633145</v>
      </c>
      <c r="E14" s="26">
        <v>13501495</v>
      </c>
      <c r="F14" s="26">
        <v>11589342</v>
      </c>
      <c r="G14" s="5">
        <v>1912153</v>
      </c>
      <c r="I14" s="91"/>
      <c r="J14" s="91"/>
      <c r="K14" s="91"/>
      <c r="L14" s="75"/>
      <c r="M14" s="75"/>
      <c r="N14" s="91"/>
    </row>
    <row r="15" spans="1:14" ht="12.75" customHeight="1">
      <c r="A15" s="120" t="s">
        <v>300</v>
      </c>
      <c r="B15" s="26">
        <v>3157679</v>
      </c>
      <c r="C15" s="26">
        <v>2523327</v>
      </c>
      <c r="D15" s="26">
        <v>634352</v>
      </c>
      <c r="E15" s="26">
        <v>13614582</v>
      </c>
      <c r="F15" s="26">
        <v>11711690</v>
      </c>
      <c r="G15" s="5">
        <v>1902892</v>
      </c>
      <c r="I15" s="91"/>
      <c r="J15" s="91"/>
      <c r="K15" s="91"/>
      <c r="L15" s="75"/>
      <c r="M15" s="75"/>
      <c r="N15" s="91"/>
    </row>
    <row r="16" spans="1:14" ht="12.75" customHeight="1">
      <c r="A16" s="120" t="s">
        <v>301</v>
      </c>
      <c r="B16" s="26">
        <v>3000777</v>
      </c>
      <c r="C16" s="26">
        <v>2392965</v>
      </c>
      <c r="D16" s="26">
        <v>607812</v>
      </c>
      <c r="E16" s="26">
        <v>13933355</v>
      </c>
      <c r="F16" s="26">
        <v>12066528</v>
      </c>
      <c r="G16" s="5">
        <v>1866827</v>
      </c>
      <c r="I16" s="91"/>
      <c r="J16" s="91"/>
      <c r="K16" s="91"/>
      <c r="L16" s="75"/>
      <c r="M16" s="75"/>
      <c r="N16" s="91"/>
    </row>
    <row r="17" spans="1:14" ht="12.75" customHeight="1">
      <c r="A17" s="120" t="s">
        <v>302</v>
      </c>
      <c r="B17" s="26">
        <v>2592803</v>
      </c>
      <c r="C17" s="26">
        <v>2014300</v>
      </c>
      <c r="D17" s="26">
        <v>578503</v>
      </c>
      <c r="E17" s="26">
        <v>14044455</v>
      </c>
      <c r="F17" s="26">
        <v>12403614</v>
      </c>
      <c r="G17" s="5">
        <v>1640841</v>
      </c>
      <c r="I17" s="91"/>
      <c r="J17" s="91"/>
      <c r="K17" s="91"/>
      <c r="L17" s="75"/>
      <c r="M17" s="75"/>
      <c r="N17" s="91"/>
    </row>
    <row r="18" spans="1:14" ht="12.75" customHeight="1">
      <c r="A18" s="120" t="s">
        <v>303</v>
      </c>
      <c r="B18" s="26">
        <v>2514663</v>
      </c>
      <c r="C18" s="26">
        <v>1951789</v>
      </c>
      <c r="D18" s="26">
        <v>562874</v>
      </c>
      <c r="E18" s="26">
        <v>14278038</v>
      </c>
      <c r="F18" s="26">
        <v>12615395</v>
      </c>
      <c r="G18" s="26">
        <v>1662643</v>
      </c>
      <c r="I18" s="61"/>
      <c r="J18" s="61"/>
      <c r="K18" s="61"/>
      <c r="L18" s="61"/>
      <c r="M18" s="61"/>
      <c r="N18" s="61"/>
    </row>
    <row r="19" spans="1:14" ht="12.75" customHeight="1">
      <c r="A19" s="120" t="s">
        <v>304</v>
      </c>
      <c r="B19" s="26">
        <v>2282059</v>
      </c>
      <c r="C19" s="26">
        <v>1689427</v>
      </c>
      <c r="D19" s="26">
        <v>592632</v>
      </c>
      <c r="E19" s="26">
        <v>14286735</v>
      </c>
      <c r="F19" s="26">
        <v>12848364</v>
      </c>
      <c r="G19" s="26">
        <v>1438371</v>
      </c>
      <c r="I19" s="61"/>
      <c r="J19" s="61"/>
      <c r="K19" s="61"/>
      <c r="L19" s="61"/>
      <c r="M19" s="61"/>
      <c r="N19" s="61"/>
    </row>
    <row r="20" spans="1:14" ht="12.75" customHeight="1">
      <c r="A20" s="11" t="s">
        <v>273</v>
      </c>
      <c r="B20" s="26">
        <f>C20+D20</f>
        <v>2425945</v>
      </c>
      <c r="C20" s="26">
        <v>1821781</v>
      </c>
      <c r="D20" s="26">
        <v>604164</v>
      </c>
      <c r="E20" s="26">
        <v>14582537</v>
      </c>
      <c r="F20" s="26">
        <v>12964701</v>
      </c>
      <c r="G20" s="26">
        <v>1617836</v>
      </c>
      <c r="I20"/>
      <c r="J20"/>
      <c r="K20"/>
      <c r="L20"/>
      <c r="M20"/>
      <c r="N20"/>
    </row>
    <row r="21" spans="1:14" ht="12.75" customHeight="1">
      <c r="A21" s="11" t="s">
        <v>316</v>
      </c>
      <c r="B21" s="26">
        <f>C21+D21</f>
        <v>2557168</v>
      </c>
      <c r="C21" s="26">
        <v>2039065</v>
      </c>
      <c r="D21" s="26">
        <v>518103</v>
      </c>
      <c r="E21" s="26">
        <v>15408391</v>
      </c>
      <c r="F21" s="26">
        <v>13530522</v>
      </c>
      <c r="G21" s="26">
        <v>1877869</v>
      </c>
      <c r="I21"/>
      <c r="J21"/>
      <c r="K21"/>
      <c r="L21"/>
      <c r="M21"/>
      <c r="N21"/>
    </row>
    <row r="22" spans="1:14" ht="12.75" customHeight="1">
      <c r="A22" s="11" t="s">
        <v>317</v>
      </c>
      <c r="B22" s="26">
        <f>C22+D22</f>
        <v>3559576</v>
      </c>
      <c r="C22" s="26">
        <v>2997524</v>
      </c>
      <c r="D22" s="26">
        <v>562052</v>
      </c>
      <c r="E22" s="26">
        <v>15581128</v>
      </c>
      <c r="F22" s="26">
        <v>12583604</v>
      </c>
      <c r="G22" s="26">
        <v>2997524</v>
      </c>
      <c r="I22"/>
      <c r="J22"/>
      <c r="K22"/>
      <c r="L22"/>
      <c r="M22"/>
      <c r="N22"/>
    </row>
    <row r="23" spans="1:14" ht="12.75" customHeight="1">
      <c r="A23" s="11" t="s">
        <v>322</v>
      </c>
      <c r="B23" s="26">
        <f>C23+D23</f>
        <v>3773039</v>
      </c>
      <c r="C23" s="26">
        <v>3162486</v>
      </c>
      <c r="D23" s="26">
        <v>610553</v>
      </c>
      <c r="E23" s="26">
        <v>16312634</v>
      </c>
      <c r="F23" s="26">
        <v>13245057</v>
      </c>
      <c r="G23" s="26">
        <v>3162486</v>
      </c>
      <c r="I23"/>
      <c r="J23"/>
      <c r="K23"/>
      <c r="L23"/>
      <c r="M23"/>
      <c r="N23"/>
    </row>
    <row r="24" spans="1:8" ht="12.75" customHeight="1">
      <c r="A24" s="1" t="s">
        <v>265</v>
      </c>
      <c r="B24" s="8"/>
      <c r="C24" s="8"/>
      <c r="D24" s="8"/>
      <c r="E24" s="8"/>
      <c r="F24" s="8"/>
      <c r="G24" s="8"/>
      <c r="H24" s="8"/>
    </row>
    <row r="25" spans="1:8" ht="12.75" customHeight="1">
      <c r="A25" s="8"/>
      <c r="B25" s="8"/>
      <c r="C25" s="8"/>
      <c r="D25" s="8"/>
      <c r="E25" s="8"/>
      <c r="F25" s="8"/>
      <c r="G25" s="8"/>
      <c r="H25" s="8"/>
    </row>
    <row r="26" spans="1:8" ht="12.75" customHeight="1">
      <c r="A26" s="8"/>
      <c r="B26" s="8"/>
      <c r="C26" s="8"/>
      <c r="D26" s="8"/>
      <c r="E26" s="8"/>
      <c r="F26" s="8"/>
      <c r="G26" s="8"/>
      <c r="H26" s="8"/>
    </row>
    <row r="27" spans="1:8" ht="12.75" customHeight="1">
      <c r="A27" s="8"/>
      <c r="B27" s="8"/>
      <c r="C27" s="8"/>
      <c r="D27" s="8"/>
      <c r="E27" s="8"/>
      <c r="F27" s="8"/>
      <c r="G27" s="8"/>
      <c r="H27" s="8"/>
    </row>
    <row r="28" spans="1:8" ht="12.75" customHeight="1">
      <c r="A28" s="8"/>
      <c r="B28" s="8"/>
      <c r="C28" s="8"/>
      <c r="D28" s="8"/>
      <c r="E28" s="8"/>
      <c r="F28" s="8"/>
      <c r="G28" s="8"/>
      <c r="H28" s="8"/>
    </row>
    <row r="29" spans="1:8" ht="12.75" customHeight="1">
      <c r="A29" s="8"/>
      <c r="B29" s="8"/>
      <c r="C29" s="8"/>
      <c r="D29" s="8"/>
      <c r="E29" s="8"/>
      <c r="F29" s="8"/>
      <c r="G29" s="8"/>
      <c r="H29" s="8"/>
    </row>
    <row r="30" spans="1:8" ht="12.75" customHeight="1">
      <c r="A30" s="8"/>
      <c r="B30" s="8"/>
      <c r="C30" s="8"/>
      <c r="D30" s="8"/>
      <c r="E30" s="8"/>
      <c r="F30" s="8"/>
      <c r="G30" s="8"/>
      <c r="H30" s="8"/>
    </row>
    <row r="31" spans="1:8" ht="12.75" customHeight="1">
      <c r="A31" s="8"/>
      <c r="B31" s="8"/>
      <c r="C31" s="8"/>
      <c r="D31" s="8"/>
      <c r="E31" s="8"/>
      <c r="F31" s="8"/>
      <c r="G31" s="8"/>
      <c r="H31" s="8"/>
    </row>
    <row r="32" spans="1:8" ht="12.75" customHeight="1">
      <c r="A32" s="8"/>
      <c r="B32" s="8"/>
      <c r="C32" s="8"/>
      <c r="D32" s="8"/>
      <c r="E32" s="8"/>
      <c r="F32" s="8"/>
      <c r="G32" s="8"/>
      <c r="H32" s="8"/>
    </row>
    <row r="33" spans="1:8" ht="12.75" customHeight="1">
      <c r="A33" s="8"/>
      <c r="B33" s="8"/>
      <c r="C33" s="8"/>
      <c r="D33" s="8"/>
      <c r="E33" s="8"/>
      <c r="F33" s="8"/>
      <c r="G33" s="8"/>
      <c r="H33" s="8"/>
    </row>
    <row r="34" spans="1:8" ht="12.75" customHeight="1">
      <c r="A34" s="8"/>
      <c r="B34" s="8"/>
      <c r="C34" s="8"/>
      <c r="D34" s="8"/>
      <c r="E34" s="8"/>
      <c r="F34" s="8"/>
      <c r="G34" s="8"/>
      <c r="H34" s="8"/>
    </row>
    <row r="35" spans="1:8" ht="12.75" customHeight="1">
      <c r="A35" s="8"/>
      <c r="B35" s="8"/>
      <c r="C35" s="8"/>
      <c r="D35" s="8"/>
      <c r="E35" s="8"/>
      <c r="F35" s="8"/>
      <c r="G35" s="8"/>
      <c r="H35" s="8"/>
    </row>
    <row r="36" spans="1:8" ht="12.75" customHeight="1">
      <c r="A36" s="8"/>
      <c r="B36" s="8"/>
      <c r="C36" s="8"/>
      <c r="D36" s="8"/>
      <c r="E36" s="8"/>
      <c r="F36" s="8"/>
      <c r="G36" s="8"/>
      <c r="H36" s="8"/>
    </row>
    <row r="37" spans="1:8" ht="12.75" customHeight="1">
      <c r="A37" s="8"/>
      <c r="B37" s="8"/>
      <c r="C37" s="8"/>
      <c r="D37" s="8"/>
      <c r="E37" s="8"/>
      <c r="F37" s="8"/>
      <c r="G37" s="8"/>
      <c r="H37" s="8"/>
    </row>
    <row r="38" spans="1:8" ht="12.75" customHeight="1">
      <c r="A38" s="8"/>
      <c r="B38" s="8"/>
      <c r="C38" s="8"/>
      <c r="D38" s="8"/>
      <c r="E38" s="8"/>
      <c r="F38" s="8"/>
      <c r="G38" s="8"/>
      <c r="H38" s="8"/>
    </row>
    <row r="39" spans="1:8" ht="12.75" customHeight="1">
      <c r="A39" s="8"/>
      <c r="B39" s="8"/>
      <c r="C39" s="8"/>
      <c r="D39" s="8"/>
      <c r="E39" s="8"/>
      <c r="F39" s="8"/>
      <c r="G39" s="8"/>
      <c r="H39" s="8"/>
    </row>
    <row r="40" spans="1:8" ht="12.75" customHeight="1">
      <c r="A40" s="8"/>
      <c r="B40" s="8"/>
      <c r="C40" s="8"/>
      <c r="D40" s="8"/>
      <c r="E40" s="8"/>
      <c r="F40" s="8"/>
      <c r="G40" s="8"/>
      <c r="H40" s="8"/>
    </row>
    <row r="41" spans="1:8" ht="12.75" customHeight="1">
      <c r="A41" s="8"/>
      <c r="B41" s="8"/>
      <c r="C41" s="8"/>
      <c r="D41" s="8"/>
      <c r="E41" s="8"/>
      <c r="F41" s="8"/>
      <c r="G41" s="8"/>
      <c r="H41" s="8"/>
    </row>
    <row r="42" spans="1:8" ht="12.75" customHeight="1">
      <c r="A42" s="8"/>
      <c r="B42" s="8"/>
      <c r="C42" s="8"/>
      <c r="D42" s="8"/>
      <c r="E42" s="8"/>
      <c r="F42" s="8"/>
      <c r="G42" s="8"/>
      <c r="H42" s="8"/>
    </row>
    <row r="43" spans="1:8" ht="12.75" customHeight="1">
      <c r="A43" s="8"/>
      <c r="B43" s="8"/>
      <c r="C43" s="8"/>
      <c r="D43" s="8"/>
      <c r="E43" s="8"/>
      <c r="F43" s="8"/>
      <c r="G43" s="8"/>
      <c r="H43" s="8"/>
    </row>
  </sheetData>
  <sheetProtection/>
  <mergeCells count="7">
    <mergeCell ref="C4:C5"/>
    <mergeCell ref="D4:D5"/>
    <mergeCell ref="E4:E5"/>
    <mergeCell ref="F4:F5"/>
    <mergeCell ref="G4:G5"/>
    <mergeCell ref="A4:A5"/>
    <mergeCell ref="B4:B5"/>
  </mergeCells>
  <printOptions/>
  <pageMargins left="0.9055118110236221" right="0.5905511811023623" top="0.7874015748031497" bottom="0.5905511811023623" header="0.5118110236220472" footer="0.5118110236220472"/>
  <pageSetup horizontalDpi="600" verticalDpi="600" orientation="landscape" paperSize="9" r:id="rId1"/>
  <headerFooter scaleWithDoc="0" alignWithMargins="0">
    <oddFooter>&amp;C&amp;A</oddFooter>
  </headerFooter>
</worksheet>
</file>

<file path=xl/worksheets/sheet7.xml><?xml version="1.0" encoding="utf-8"?>
<worksheet xmlns="http://schemas.openxmlformats.org/spreadsheetml/2006/main" xmlns:r="http://schemas.openxmlformats.org/officeDocument/2006/relationships">
  <dimension ref="A1:T68"/>
  <sheetViews>
    <sheetView view="pageBreakPreview" zoomScaleNormal="70" zoomScaleSheetLayoutView="100" zoomScalePageLayoutView="0" workbookViewId="0" topLeftCell="A1">
      <selection activeCell="A1" sqref="A1"/>
    </sheetView>
  </sheetViews>
  <sheetFormatPr defaultColWidth="9.00390625" defaultRowHeight="13.5"/>
  <cols>
    <col min="1" max="1" width="5.625" style="6" customWidth="1"/>
    <col min="2" max="2" width="3.125" style="6" customWidth="1"/>
    <col min="3" max="3" width="23.125" style="6" customWidth="1"/>
    <col min="4" max="9" width="10.625" style="6" customWidth="1"/>
    <col min="10" max="10" width="5.625" style="6" customWidth="1"/>
    <col min="11" max="12" width="3.125" style="6" customWidth="1"/>
    <col min="13" max="14" width="10.625" style="6" customWidth="1"/>
    <col min="15" max="20" width="12.625" style="6" customWidth="1"/>
    <col min="21" max="16384" width="9.00390625" style="6" customWidth="1"/>
  </cols>
  <sheetData>
    <row r="1" spans="1:7" ht="17.25" customHeight="1">
      <c r="A1" s="14" t="s">
        <v>174</v>
      </c>
      <c r="B1" s="8"/>
      <c r="C1" s="8"/>
      <c r="D1" s="8"/>
      <c r="E1" s="8"/>
      <c r="F1" s="8"/>
      <c r="G1" s="8"/>
    </row>
    <row r="2" ht="18" customHeight="1"/>
    <row r="3" spans="7:18" ht="18" customHeight="1">
      <c r="G3" s="74"/>
      <c r="H3" s="92"/>
      <c r="I3" s="92"/>
      <c r="R3" s="74" t="s">
        <v>31</v>
      </c>
    </row>
    <row r="4" spans="1:18" ht="18" customHeight="1">
      <c r="A4" s="177" t="s">
        <v>0</v>
      </c>
      <c r="B4" s="177"/>
      <c r="C4" s="177"/>
      <c r="D4" s="23" t="s">
        <v>175</v>
      </c>
      <c r="E4" s="23" t="s">
        <v>176</v>
      </c>
      <c r="F4" s="23" t="s">
        <v>177</v>
      </c>
      <c r="G4" s="23" t="s">
        <v>178</v>
      </c>
      <c r="H4" s="23" t="s">
        <v>179</v>
      </c>
      <c r="I4" s="23" t="s">
        <v>180</v>
      </c>
      <c r="J4" s="236" t="s">
        <v>181</v>
      </c>
      <c r="K4" s="236"/>
      <c r="L4" s="236"/>
      <c r="M4" s="120" t="s">
        <v>257</v>
      </c>
      <c r="N4" s="120" t="s">
        <v>260</v>
      </c>
      <c r="O4" s="138" t="s">
        <v>267</v>
      </c>
      <c r="P4" s="11" t="s">
        <v>271</v>
      </c>
      <c r="Q4" s="11" t="s">
        <v>290</v>
      </c>
      <c r="R4" s="11" t="s">
        <v>320</v>
      </c>
    </row>
    <row r="5" spans="1:18" ht="18" customHeight="1">
      <c r="A5" s="180" t="s">
        <v>182</v>
      </c>
      <c r="B5" s="237" t="s">
        <v>183</v>
      </c>
      <c r="C5" s="238"/>
      <c r="D5" s="26">
        <v>25700056</v>
      </c>
      <c r="E5" s="26">
        <v>24863241</v>
      </c>
      <c r="F5" s="26">
        <f>F6+F13+F16+F18+F19+F20+F21+F22+F23+F24+F25</f>
        <v>24767943</v>
      </c>
      <c r="G5" s="26">
        <f>G6+G13+G16+G18+G19+G20+G21+G22+G23+G24+G25</f>
        <v>25775628</v>
      </c>
      <c r="H5" s="26">
        <v>25709106</v>
      </c>
      <c r="I5" s="26">
        <v>25183256</v>
      </c>
      <c r="J5" s="239">
        <v>25140688</v>
      </c>
      <c r="K5" s="240"/>
      <c r="L5" s="241"/>
      <c r="M5" s="26">
        <v>26105940</v>
      </c>
      <c r="N5" s="79">
        <v>27047085</v>
      </c>
      <c r="O5" s="26">
        <v>29225696</v>
      </c>
      <c r="P5" s="79">
        <f>P6+P13+P16+P19+P20+P21+P22+P23+P24+P25+P26+P27+P18</f>
        <v>30532375</v>
      </c>
      <c r="Q5" s="126">
        <f>Q6+Q13+Q16+Q18+Q19+Q20+Q21+Q22+Q23+Q24+Q25+Q26+Q17</f>
        <v>30995532</v>
      </c>
      <c r="R5" s="126">
        <f>R6+R13+R16+R18+R19+R20+R21+R22+R23+R24+R25+R26+R17</f>
        <v>31028056</v>
      </c>
    </row>
    <row r="6" spans="1:18" ht="18" customHeight="1">
      <c r="A6" s="181"/>
      <c r="B6" s="242" t="s">
        <v>184</v>
      </c>
      <c r="C6" s="243"/>
      <c r="D6" s="26">
        <v>17058307</v>
      </c>
      <c r="E6" s="26">
        <v>15712624</v>
      </c>
      <c r="F6" s="26">
        <f>SUM(F7:F12)</f>
        <v>14348438</v>
      </c>
      <c r="G6" s="26">
        <f>SUM(G7:G12)</f>
        <v>14634902</v>
      </c>
      <c r="H6" s="26">
        <v>13771446</v>
      </c>
      <c r="I6" s="26">
        <v>12883070</v>
      </c>
      <c r="J6" s="239">
        <v>12728820</v>
      </c>
      <c r="K6" s="240"/>
      <c r="L6" s="241"/>
      <c r="M6" s="26">
        <v>13537859</v>
      </c>
      <c r="N6" s="79">
        <v>14290997</v>
      </c>
      <c r="O6" s="26">
        <f>SUM(O7:O12)</f>
        <v>15639114</v>
      </c>
      <c r="P6" s="79">
        <f>SUM(P7:P12)</f>
        <v>16282012</v>
      </c>
      <c r="Q6" s="126">
        <f>SUM(Q7:Q12)</f>
        <v>15984747</v>
      </c>
      <c r="R6" s="126">
        <f>SUM(R7:R12)</f>
        <v>16302083</v>
      </c>
    </row>
    <row r="7" spans="1:18" ht="18" customHeight="1">
      <c r="A7" s="181"/>
      <c r="B7" s="34"/>
      <c r="C7" s="93" t="s">
        <v>185</v>
      </c>
      <c r="D7" s="26">
        <v>202566</v>
      </c>
      <c r="E7" s="26">
        <v>330975</v>
      </c>
      <c r="F7" s="26">
        <v>594373</v>
      </c>
      <c r="G7" s="26">
        <v>1146893</v>
      </c>
      <c r="H7" s="26">
        <v>2407781</v>
      </c>
      <c r="I7" s="26">
        <v>3025678</v>
      </c>
      <c r="J7" s="239">
        <v>3522534</v>
      </c>
      <c r="K7" s="240"/>
      <c r="L7" s="241"/>
      <c r="M7" s="26">
        <v>3801890</v>
      </c>
      <c r="N7" s="79">
        <v>4094222</v>
      </c>
      <c r="O7" s="26">
        <v>4454729</v>
      </c>
      <c r="P7" s="26">
        <v>4898932</v>
      </c>
      <c r="Q7" s="5">
        <v>5176684</v>
      </c>
      <c r="R7" s="5">
        <v>5270821</v>
      </c>
    </row>
    <row r="8" spans="1:18" ht="18" customHeight="1">
      <c r="A8" s="181"/>
      <c r="B8" s="34"/>
      <c r="C8" s="94" t="s">
        <v>186</v>
      </c>
      <c r="D8" s="26">
        <v>15383176</v>
      </c>
      <c r="E8" s="26">
        <v>13897144</v>
      </c>
      <c r="F8" s="26">
        <v>12303463</v>
      </c>
      <c r="G8" s="26">
        <v>12217976</v>
      </c>
      <c r="H8" s="26">
        <v>10299884</v>
      </c>
      <c r="I8" s="26">
        <v>8904664</v>
      </c>
      <c r="J8" s="239">
        <v>8132754</v>
      </c>
      <c r="K8" s="240"/>
      <c r="L8" s="241"/>
      <c r="M8" s="26">
        <v>8397887</v>
      </c>
      <c r="N8" s="79">
        <v>8320638</v>
      </c>
      <c r="O8" s="26">
        <v>8662709</v>
      </c>
      <c r="P8" s="26">
        <v>8819058</v>
      </c>
      <c r="Q8" s="5">
        <v>8449165</v>
      </c>
      <c r="R8" s="5">
        <v>8869782</v>
      </c>
    </row>
    <row r="9" spans="1:18" ht="18" customHeight="1">
      <c r="A9" s="181"/>
      <c r="B9" s="95"/>
      <c r="C9" s="96" t="s">
        <v>187</v>
      </c>
      <c r="D9" s="26">
        <v>122767</v>
      </c>
      <c r="E9" s="26">
        <v>108012</v>
      </c>
      <c r="F9" s="26">
        <v>92072</v>
      </c>
      <c r="G9" s="26">
        <v>90725</v>
      </c>
      <c r="H9" s="26">
        <v>81751</v>
      </c>
      <c r="I9" s="26">
        <v>71736</v>
      </c>
      <c r="J9" s="239">
        <v>61477</v>
      </c>
      <c r="K9" s="240"/>
      <c r="L9" s="241"/>
      <c r="M9" s="26">
        <v>50969</v>
      </c>
      <c r="N9" s="79">
        <v>40565</v>
      </c>
      <c r="O9" s="26">
        <v>30281</v>
      </c>
      <c r="P9" s="26">
        <v>19758</v>
      </c>
      <c r="Q9" s="5">
        <v>10648</v>
      </c>
      <c r="R9" s="5">
        <v>5370</v>
      </c>
    </row>
    <row r="10" spans="1:18" ht="18" customHeight="1">
      <c r="A10" s="181"/>
      <c r="B10" s="95"/>
      <c r="C10" s="97" t="s">
        <v>188</v>
      </c>
      <c r="D10" s="26">
        <v>1177497</v>
      </c>
      <c r="E10" s="26">
        <v>1238359</v>
      </c>
      <c r="F10" s="26">
        <v>1255697</v>
      </c>
      <c r="G10" s="26">
        <v>1104441</v>
      </c>
      <c r="H10" s="26">
        <v>935965</v>
      </c>
      <c r="I10" s="26">
        <v>864590</v>
      </c>
      <c r="J10" s="239">
        <v>1012055</v>
      </c>
      <c r="K10" s="240"/>
      <c r="L10" s="241"/>
      <c r="M10" s="26">
        <v>1287113</v>
      </c>
      <c r="N10" s="79">
        <v>1835572</v>
      </c>
      <c r="O10" s="26">
        <v>2491395</v>
      </c>
      <c r="P10" s="26">
        <v>2544264</v>
      </c>
      <c r="Q10" s="5">
        <v>2348250</v>
      </c>
      <c r="R10" s="5">
        <v>2156110</v>
      </c>
    </row>
    <row r="11" spans="1:18" ht="18" customHeight="1">
      <c r="A11" s="181"/>
      <c r="B11" s="95"/>
      <c r="C11" s="98" t="s">
        <v>189</v>
      </c>
      <c r="D11" s="26">
        <v>172301</v>
      </c>
      <c r="E11" s="26">
        <v>138134</v>
      </c>
      <c r="F11" s="26">
        <v>102833</v>
      </c>
      <c r="G11" s="26">
        <v>74867</v>
      </c>
      <c r="H11" s="26">
        <v>46065</v>
      </c>
      <c r="I11" s="26">
        <v>16402</v>
      </c>
      <c r="J11" s="239">
        <v>0</v>
      </c>
      <c r="K11" s="240"/>
      <c r="L11" s="241"/>
      <c r="M11" s="26">
        <v>0</v>
      </c>
      <c r="N11" s="79">
        <v>0</v>
      </c>
      <c r="O11" s="26">
        <v>0</v>
      </c>
      <c r="P11" s="26">
        <v>0</v>
      </c>
      <c r="Q11" s="5">
        <v>0</v>
      </c>
      <c r="R11" s="5">
        <v>0</v>
      </c>
    </row>
    <row r="12" spans="1:18" ht="18" customHeight="1">
      <c r="A12" s="181"/>
      <c r="B12" s="99"/>
      <c r="C12" s="93" t="s">
        <v>190</v>
      </c>
      <c r="D12" s="26">
        <v>0</v>
      </c>
      <c r="E12" s="26">
        <v>0</v>
      </c>
      <c r="F12" s="26">
        <v>0</v>
      </c>
      <c r="G12" s="26">
        <v>0</v>
      </c>
      <c r="H12" s="26">
        <v>0</v>
      </c>
      <c r="I12" s="26">
        <v>0</v>
      </c>
      <c r="J12" s="239">
        <v>0</v>
      </c>
      <c r="K12" s="240"/>
      <c r="L12" s="241"/>
      <c r="M12" s="26">
        <v>0</v>
      </c>
      <c r="N12" s="79">
        <v>0</v>
      </c>
      <c r="O12" s="26">
        <v>0</v>
      </c>
      <c r="P12" s="26">
        <v>0</v>
      </c>
      <c r="Q12" s="5">
        <v>0</v>
      </c>
      <c r="R12" s="5">
        <v>0</v>
      </c>
    </row>
    <row r="13" spans="1:18" ht="18" customHeight="1">
      <c r="A13" s="181"/>
      <c r="B13" s="244" t="s">
        <v>191</v>
      </c>
      <c r="C13" s="243"/>
      <c r="D13" s="26">
        <v>518</v>
      </c>
      <c r="E13" s="26">
        <v>2800</v>
      </c>
      <c r="F13" s="26">
        <f>SUM(F14:F15)</f>
        <v>2526</v>
      </c>
      <c r="G13" s="26">
        <f>SUM(G14:G15)</f>
        <v>2251</v>
      </c>
      <c r="H13" s="26">
        <v>1975</v>
      </c>
      <c r="I13" s="26">
        <v>1697</v>
      </c>
      <c r="J13" s="239">
        <v>1417</v>
      </c>
      <c r="K13" s="240"/>
      <c r="L13" s="241"/>
      <c r="M13" s="26">
        <v>1137</v>
      </c>
      <c r="N13" s="79">
        <v>2355</v>
      </c>
      <c r="O13" s="26">
        <v>1921</v>
      </c>
      <c r="P13" s="79">
        <v>1486</v>
      </c>
      <c r="Q13" s="126">
        <v>41350</v>
      </c>
      <c r="R13" s="126">
        <f>SUM(R14:R15)</f>
        <v>88100</v>
      </c>
    </row>
    <row r="14" spans="1:18" ht="18" customHeight="1">
      <c r="A14" s="181"/>
      <c r="B14" s="34"/>
      <c r="C14" s="93" t="s">
        <v>192</v>
      </c>
      <c r="D14" s="20">
        <v>518</v>
      </c>
      <c r="E14" s="20">
        <v>0</v>
      </c>
      <c r="F14" s="20">
        <v>0</v>
      </c>
      <c r="G14" s="20">
        <v>0</v>
      </c>
      <c r="H14" s="20">
        <v>0</v>
      </c>
      <c r="I14" s="26">
        <v>0</v>
      </c>
      <c r="J14" s="239">
        <v>0</v>
      </c>
      <c r="K14" s="240"/>
      <c r="L14" s="241"/>
      <c r="M14" s="26">
        <v>0</v>
      </c>
      <c r="N14" s="79">
        <v>0</v>
      </c>
      <c r="O14" s="26">
        <v>0</v>
      </c>
      <c r="P14" s="26">
        <v>0</v>
      </c>
      <c r="Q14" s="5">
        <v>0</v>
      </c>
      <c r="R14" s="5">
        <v>0</v>
      </c>
    </row>
    <row r="15" spans="1:18" ht="18" customHeight="1">
      <c r="A15" s="181"/>
      <c r="B15" s="34"/>
      <c r="C15" s="100" t="s">
        <v>193</v>
      </c>
      <c r="D15" s="20" t="s">
        <v>194</v>
      </c>
      <c r="E15" s="20">
        <v>2800</v>
      </c>
      <c r="F15" s="20">
        <v>2526</v>
      </c>
      <c r="G15" s="20">
        <v>2251</v>
      </c>
      <c r="H15" s="20">
        <v>1975</v>
      </c>
      <c r="I15" s="26">
        <v>1697</v>
      </c>
      <c r="J15" s="239">
        <v>1417</v>
      </c>
      <c r="K15" s="240"/>
      <c r="L15" s="241"/>
      <c r="M15" s="26">
        <v>1137</v>
      </c>
      <c r="N15" s="79">
        <v>2355</v>
      </c>
      <c r="O15" s="26">
        <v>1921</v>
      </c>
      <c r="P15" s="26">
        <v>1486</v>
      </c>
      <c r="Q15" s="5">
        <v>41350</v>
      </c>
      <c r="R15" s="5">
        <v>88100</v>
      </c>
    </row>
    <row r="16" spans="1:18" ht="18" customHeight="1">
      <c r="A16" s="181"/>
      <c r="B16" s="245" t="s">
        <v>195</v>
      </c>
      <c r="C16" s="246"/>
      <c r="D16" s="56"/>
      <c r="E16" s="20">
        <v>30300</v>
      </c>
      <c r="F16" s="20">
        <v>446600</v>
      </c>
      <c r="G16" s="20">
        <v>748327</v>
      </c>
      <c r="H16" s="20">
        <v>774977</v>
      </c>
      <c r="I16" s="26">
        <v>812718</v>
      </c>
      <c r="J16" s="239">
        <v>961587</v>
      </c>
      <c r="K16" s="240"/>
      <c r="L16" s="241"/>
      <c r="M16" s="26">
        <v>1055556</v>
      </c>
      <c r="N16" s="79">
        <v>1228562</v>
      </c>
      <c r="O16" s="26">
        <v>1956343</v>
      </c>
      <c r="P16" s="26">
        <v>2194578</v>
      </c>
      <c r="Q16" s="5">
        <v>2105283</v>
      </c>
      <c r="R16" s="5">
        <v>2102282</v>
      </c>
    </row>
    <row r="17" spans="1:18" ht="18" customHeight="1">
      <c r="A17" s="181"/>
      <c r="B17" s="249" t="s">
        <v>278</v>
      </c>
      <c r="C17" s="250"/>
      <c r="D17" s="50"/>
      <c r="E17" s="50"/>
      <c r="F17" s="50"/>
      <c r="G17" s="159"/>
      <c r="H17" s="159"/>
      <c r="I17" s="159"/>
      <c r="J17" s="251"/>
      <c r="K17" s="252"/>
      <c r="L17" s="253"/>
      <c r="M17" s="159"/>
      <c r="N17" s="159"/>
      <c r="O17" s="159"/>
      <c r="P17" s="26">
        <v>35000</v>
      </c>
      <c r="Q17" s="5">
        <v>261200</v>
      </c>
      <c r="R17" s="5">
        <v>355700</v>
      </c>
    </row>
    <row r="18" spans="1:18" ht="18" customHeight="1">
      <c r="A18" s="181"/>
      <c r="B18" s="247" t="s">
        <v>279</v>
      </c>
      <c r="C18" s="248"/>
      <c r="D18" s="26">
        <v>656047</v>
      </c>
      <c r="E18" s="26">
        <v>528600</v>
      </c>
      <c r="F18" s="26">
        <v>399636</v>
      </c>
      <c r="G18" s="26">
        <v>279410</v>
      </c>
      <c r="H18" s="26">
        <v>196795</v>
      </c>
      <c r="I18" s="26">
        <v>131208</v>
      </c>
      <c r="J18" s="239">
        <v>82507</v>
      </c>
      <c r="K18" s="240"/>
      <c r="L18" s="241"/>
      <c r="M18" s="26">
        <v>47425</v>
      </c>
      <c r="N18" s="79">
        <v>20169</v>
      </c>
      <c r="O18" s="26">
        <v>16361</v>
      </c>
      <c r="P18" s="26">
        <v>12539</v>
      </c>
      <c r="Q18" s="5">
        <v>8704</v>
      </c>
      <c r="R18" s="5">
        <v>4856</v>
      </c>
    </row>
    <row r="19" spans="1:18" ht="18" customHeight="1">
      <c r="A19" s="181"/>
      <c r="B19" s="247" t="s">
        <v>280</v>
      </c>
      <c r="C19" s="248"/>
      <c r="D19" s="26">
        <v>800000</v>
      </c>
      <c r="E19" s="20">
        <v>725000</v>
      </c>
      <c r="F19" s="20">
        <v>625000</v>
      </c>
      <c r="G19" s="20">
        <v>525000</v>
      </c>
      <c r="H19" s="26">
        <v>425000</v>
      </c>
      <c r="I19" s="26">
        <v>325000</v>
      </c>
      <c r="J19" s="239">
        <v>225000</v>
      </c>
      <c r="K19" s="240"/>
      <c r="L19" s="241"/>
      <c r="M19" s="26">
        <v>125000</v>
      </c>
      <c r="N19" s="79">
        <v>25000</v>
      </c>
      <c r="O19" s="26">
        <v>0</v>
      </c>
      <c r="P19" s="26">
        <v>111000</v>
      </c>
      <c r="Q19" s="5">
        <v>99900</v>
      </c>
      <c r="R19" s="5">
        <v>88800</v>
      </c>
    </row>
    <row r="20" spans="1:18" ht="18" customHeight="1">
      <c r="A20" s="181"/>
      <c r="B20" s="247" t="s">
        <v>281</v>
      </c>
      <c r="C20" s="248"/>
      <c r="D20" s="26">
        <v>3094</v>
      </c>
      <c r="E20" s="26">
        <v>0</v>
      </c>
      <c r="F20" s="26">
        <v>0</v>
      </c>
      <c r="G20" s="26">
        <v>0</v>
      </c>
      <c r="H20" s="26">
        <v>0</v>
      </c>
      <c r="I20" s="26">
        <v>0</v>
      </c>
      <c r="J20" s="239">
        <v>0</v>
      </c>
      <c r="K20" s="240"/>
      <c r="L20" s="241"/>
      <c r="M20" s="26">
        <v>0</v>
      </c>
      <c r="N20" s="79">
        <v>0</v>
      </c>
      <c r="O20" s="26">
        <v>0</v>
      </c>
      <c r="P20" s="26">
        <v>0</v>
      </c>
      <c r="Q20" s="5">
        <v>0</v>
      </c>
      <c r="R20" s="5">
        <v>0</v>
      </c>
    </row>
    <row r="21" spans="1:18" ht="18" customHeight="1">
      <c r="A21" s="181"/>
      <c r="B21" s="247" t="s">
        <v>282</v>
      </c>
      <c r="C21" s="248"/>
      <c r="D21" s="26">
        <v>360039</v>
      </c>
      <c r="E21" s="26">
        <v>257849</v>
      </c>
      <c r="F21" s="26">
        <v>172783</v>
      </c>
      <c r="G21" s="26">
        <v>107883</v>
      </c>
      <c r="H21" s="26">
        <v>74163</v>
      </c>
      <c r="I21" s="26">
        <v>40438</v>
      </c>
      <c r="J21" s="239">
        <v>24733</v>
      </c>
      <c r="K21" s="240"/>
      <c r="L21" s="241"/>
      <c r="M21" s="26">
        <v>9024</v>
      </c>
      <c r="N21" s="79">
        <v>0</v>
      </c>
      <c r="O21" s="26">
        <v>0</v>
      </c>
      <c r="P21" s="26">
        <v>0</v>
      </c>
      <c r="Q21" s="5">
        <v>0</v>
      </c>
      <c r="R21" s="5">
        <v>0</v>
      </c>
    </row>
    <row r="22" spans="1:18" ht="18" customHeight="1">
      <c r="A22" s="181"/>
      <c r="B22" s="247" t="s">
        <v>283</v>
      </c>
      <c r="C22" s="248"/>
      <c r="D22" s="26">
        <v>119513</v>
      </c>
      <c r="E22" s="26">
        <v>113488</v>
      </c>
      <c r="F22" s="26">
        <v>107330</v>
      </c>
      <c r="G22" s="26">
        <v>101038</v>
      </c>
      <c r="H22" s="26">
        <v>94608</v>
      </c>
      <c r="I22" s="26">
        <v>88037</v>
      </c>
      <c r="J22" s="239">
        <v>81322</v>
      </c>
      <c r="K22" s="240"/>
      <c r="L22" s="241"/>
      <c r="M22" s="26">
        <v>74459</v>
      </c>
      <c r="N22" s="79">
        <v>97945</v>
      </c>
      <c r="O22" s="26">
        <v>147877</v>
      </c>
      <c r="P22" s="26">
        <v>143451</v>
      </c>
      <c r="Q22" s="5">
        <v>135963</v>
      </c>
      <c r="R22" s="5">
        <v>135311</v>
      </c>
    </row>
    <row r="23" spans="1:18" ht="18" customHeight="1">
      <c r="A23" s="181"/>
      <c r="B23" s="247" t="s">
        <v>284</v>
      </c>
      <c r="C23" s="248"/>
      <c r="D23" s="26">
        <v>153845</v>
      </c>
      <c r="E23" s="26">
        <v>133346</v>
      </c>
      <c r="F23" s="26">
        <v>112373</v>
      </c>
      <c r="G23" s="26">
        <v>90914</v>
      </c>
      <c r="H23" s="26">
        <v>68959</v>
      </c>
      <c r="I23" s="26">
        <v>46496</v>
      </c>
      <c r="J23" s="239">
        <v>23514</v>
      </c>
      <c r="K23" s="240"/>
      <c r="L23" s="241"/>
      <c r="M23" s="26">
        <v>0</v>
      </c>
      <c r="N23" s="79">
        <v>0</v>
      </c>
      <c r="O23" s="26">
        <v>0</v>
      </c>
      <c r="P23" s="26">
        <v>0</v>
      </c>
      <c r="Q23" s="5">
        <v>0</v>
      </c>
      <c r="R23" s="5">
        <v>0</v>
      </c>
    </row>
    <row r="24" spans="1:18" ht="18" customHeight="1">
      <c r="A24" s="181"/>
      <c r="B24" s="247" t="s">
        <v>285</v>
      </c>
      <c r="C24" s="248"/>
      <c r="D24" s="26">
        <v>6548693</v>
      </c>
      <c r="E24" s="26">
        <v>7359234</v>
      </c>
      <c r="F24" s="26">
        <v>8529857</v>
      </c>
      <c r="G24" s="26">
        <v>9245003</v>
      </c>
      <c r="H24" s="26">
        <v>10152383</v>
      </c>
      <c r="I24" s="26">
        <v>10763692</v>
      </c>
      <c r="J24" s="239">
        <v>10925154</v>
      </c>
      <c r="K24" s="240"/>
      <c r="L24" s="241"/>
      <c r="M24" s="26">
        <v>11173120</v>
      </c>
      <c r="N24" s="79">
        <v>11303980</v>
      </c>
      <c r="O24" s="26">
        <v>11394644</v>
      </c>
      <c r="P24" s="26">
        <v>11609115</v>
      </c>
      <c r="Q24" s="5">
        <v>12306258</v>
      </c>
      <c r="R24" s="5">
        <v>11907464</v>
      </c>
    </row>
    <row r="25" spans="1:18" ht="18" customHeight="1">
      <c r="A25" s="181"/>
      <c r="B25" s="254" t="s">
        <v>286</v>
      </c>
      <c r="C25" s="247"/>
      <c r="D25" s="20" t="s">
        <v>194</v>
      </c>
      <c r="E25" s="20" t="s">
        <v>194</v>
      </c>
      <c r="F25" s="26">
        <v>23400</v>
      </c>
      <c r="G25" s="26">
        <v>40900</v>
      </c>
      <c r="H25" s="26">
        <v>148800</v>
      </c>
      <c r="I25" s="20">
        <v>0</v>
      </c>
      <c r="J25" s="239">
        <v>0</v>
      </c>
      <c r="K25" s="240"/>
      <c r="L25" s="241"/>
      <c r="M25" s="20">
        <v>0</v>
      </c>
      <c r="N25" s="79">
        <v>0</v>
      </c>
      <c r="O25" s="26">
        <v>0</v>
      </c>
      <c r="P25" s="26">
        <v>0</v>
      </c>
      <c r="Q25" s="5">
        <v>0</v>
      </c>
      <c r="R25" s="5">
        <v>0</v>
      </c>
    </row>
    <row r="26" spans="1:18" ht="18" customHeight="1">
      <c r="A26" s="182"/>
      <c r="B26" s="255" t="s">
        <v>287</v>
      </c>
      <c r="C26" s="256"/>
      <c r="D26" s="20" t="s">
        <v>125</v>
      </c>
      <c r="E26" s="20" t="s">
        <v>125</v>
      </c>
      <c r="F26" s="20" t="s">
        <v>125</v>
      </c>
      <c r="G26" s="20" t="s">
        <v>125</v>
      </c>
      <c r="H26" s="20" t="s">
        <v>125</v>
      </c>
      <c r="I26" s="20">
        <v>90900</v>
      </c>
      <c r="J26" s="239">
        <v>86634</v>
      </c>
      <c r="K26" s="240"/>
      <c r="L26" s="241"/>
      <c r="M26" s="20">
        <v>82360</v>
      </c>
      <c r="N26" s="79">
        <v>78077</v>
      </c>
      <c r="O26" s="26">
        <v>69436</v>
      </c>
      <c r="P26" s="26">
        <v>60786</v>
      </c>
      <c r="Q26" s="5">
        <v>52127</v>
      </c>
      <c r="R26" s="5">
        <v>43460</v>
      </c>
    </row>
    <row r="27" spans="1:18" ht="18" customHeight="1">
      <c r="A27" s="180" t="s">
        <v>65</v>
      </c>
      <c r="B27" s="257" t="s">
        <v>183</v>
      </c>
      <c r="C27" s="238"/>
      <c r="D27" s="26">
        <v>15368267</v>
      </c>
      <c r="E27" s="26">
        <v>14940304</v>
      </c>
      <c r="F27" s="26">
        <f>SUM(F28:F31)</f>
        <v>14520194</v>
      </c>
      <c r="G27" s="26">
        <f>SUM(G28:G31)</f>
        <v>14030853</v>
      </c>
      <c r="H27" s="26">
        <v>13612503</v>
      </c>
      <c r="I27" s="26">
        <v>13447789</v>
      </c>
      <c r="J27" s="239">
        <v>13154776</v>
      </c>
      <c r="K27" s="240"/>
      <c r="L27" s="241"/>
      <c r="M27" s="26">
        <v>12921515</v>
      </c>
      <c r="N27" s="79">
        <v>12779738</v>
      </c>
      <c r="O27" s="26">
        <f>SUM(O28:O32)</f>
        <v>12589056</v>
      </c>
      <c r="P27" s="26">
        <f>SUM(P28:P32)</f>
        <v>117408</v>
      </c>
      <c r="Q27" s="5">
        <f>SUM(Q28:Q32)</f>
        <v>100748</v>
      </c>
      <c r="R27" s="5">
        <f>SUM(R28:R32)</f>
        <v>63746</v>
      </c>
    </row>
    <row r="28" spans="1:18" ht="18" customHeight="1">
      <c r="A28" s="181"/>
      <c r="B28" s="258" t="s">
        <v>196</v>
      </c>
      <c r="C28" s="258"/>
      <c r="D28" s="20">
        <v>0</v>
      </c>
      <c r="E28" s="20">
        <v>0</v>
      </c>
      <c r="F28" s="20">
        <v>0</v>
      </c>
      <c r="G28" s="20">
        <v>0</v>
      </c>
      <c r="H28" s="20">
        <v>0</v>
      </c>
      <c r="I28" s="26">
        <v>0</v>
      </c>
      <c r="J28" s="239">
        <v>0</v>
      </c>
      <c r="K28" s="240"/>
      <c r="L28" s="241"/>
      <c r="M28" s="26">
        <v>0</v>
      </c>
      <c r="N28" s="79">
        <v>0</v>
      </c>
      <c r="O28" s="26">
        <v>0</v>
      </c>
      <c r="P28" s="26">
        <v>0</v>
      </c>
      <c r="Q28" s="5">
        <v>0</v>
      </c>
      <c r="R28" s="5">
        <v>0</v>
      </c>
    </row>
    <row r="29" spans="1:18" ht="18" customHeight="1">
      <c r="A29" s="181"/>
      <c r="B29" s="258" t="s">
        <v>197</v>
      </c>
      <c r="C29" s="258"/>
      <c r="D29" s="26">
        <v>15211566</v>
      </c>
      <c r="E29" s="26">
        <v>14793655</v>
      </c>
      <c r="F29" s="26">
        <v>14383281</v>
      </c>
      <c r="G29" s="26">
        <v>13903936</v>
      </c>
      <c r="H29" s="26">
        <v>13495848</v>
      </c>
      <c r="I29" s="26">
        <v>13119160</v>
      </c>
      <c r="J29" s="239">
        <v>12843723</v>
      </c>
      <c r="K29" s="240"/>
      <c r="L29" s="241"/>
      <c r="M29" s="26">
        <v>12565173</v>
      </c>
      <c r="N29" s="79">
        <v>12471227</v>
      </c>
      <c r="O29" s="26">
        <v>12367200</v>
      </c>
      <c r="P29" s="26">
        <v>0</v>
      </c>
      <c r="Q29" s="5">
        <v>0</v>
      </c>
      <c r="R29" s="5">
        <v>0</v>
      </c>
    </row>
    <row r="30" spans="1:18" ht="18" customHeight="1">
      <c r="A30" s="181"/>
      <c r="B30" s="258" t="s">
        <v>198</v>
      </c>
      <c r="C30" s="258"/>
      <c r="D30" s="26">
        <v>13456</v>
      </c>
      <c r="E30" s="26">
        <v>10289</v>
      </c>
      <c r="F30" s="26">
        <v>6994</v>
      </c>
      <c r="G30" s="26">
        <v>3566</v>
      </c>
      <c r="H30" s="26">
        <v>0</v>
      </c>
      <c r="I30" s="26">
        <v>0</v>
      </c>
      <c r="J30" s="239">
        <v>0</v>
      </c>
      <c r="K30" s="240"/>
      <c r="L30" s="241"/>
      <c r="M30" s="26">
        <v>0</v>
      </c>
      <c r="N30" s="79">
        <v>0</v>
      </c>
      <c r="O30" s="26">
        <v>0</v>
      </c>
      <c r="P30" s="26">
        <v>0</v>
      </c>
      <c r="Q30" s="5">
        <v>0</v>
      </c>
      <c r="R30" s="5">
        <v>0</v>
      </c>
    </row>
    <row r="31" spans="1:18" ht="18" customHeight="1">
      <c r="A31" s="181"/>
      <c r="B31" s="258" t="s">
        <v>199</v>
      </c>
      <c r="C31" s="258"/>
      <c r="D31" s="26">
        <v>143245</v>
      </c>
      <c r="E31" s="26">
        <v>136360</v>
      </c>
      <c r="F31" s="26">
        <v>129919</v>
      </c>
      <c r="G31" s="26">
        <v>123351</v>
      </c>
      <c r="H31" s="26">
        <v>116655</v>
      </c>
      <c r="I31" s="26">
        <v>109829</v>
      </c>
      <c r="J31" s="239">
        <v>102869</v>
      </c>
      <c r="K31" s="240"/>
      <c r="L31" s="241"/>
      <c r="M31" s="26">
        <v>95774</v>
      </c>
      <c r="N31" s="79">
        <v>88539</v>
      </c>
      <c r="O31" s="26">
        <v>81164</v>
      </c>
      <c r="P31" s="26">
        <v>0</v>
      </c>
      <c r="Q31" s="5">
        <v>0</v>
      </c>
      <c r="R31" s="5">
        <v>0</v>
      </c>
    </row>
    <row r="32" spans="1:18" ht="18" customHeight="1">
      <c r="A32" s="181"/>
      <c r="B32" s="255" t="s">
        <v>200</v>
      </c>
      <c r="C32" s="259"/>
      <c r="D32" s="20" t="s">
        <v>125</v>
      </c>
      <c r="E32" s="20" t="s">
        <v>125</v>
      </c>
      <c r="F32" s="20" t="s">
        <v>125</v>
      </c>
      <c r="G32" s="20" t="s">
        <v>125</v>
      </c>
      <c r="H32" s="20" t="s">
        <v>125</v>
      </c>
      <c r="I32" s="26">
        <v>218800</v>
      </c>
      <c r="J32" s="239">
        <v>208184</v>
      </c>
      <c r="K32" s="240"/>
      <c r="L32" s="241"/>
      <c r="M32" s="26">
        <v>260568</v>
      </c>
      <c r="N32" s="79">
        <v>219972</v>
      </c>
      <c r="O32" s="26">
        <v>140692</v>
      </c>
      <c r="P32" s="26">
        <v>117408</v>
      </c>
      <c r="Q32" s="5">
        <v>100748</v>
      </c>
      <c r="R32" s="5">
        <v>63746</v>
      </c>
    </row>
    <row r="33" spans="1:18" ht="18" customHeight="1">
      <c r="A33" s="260" t="s">
        <v>70</v>
      </c>
      <c r="B33" s="257" t="s">
        <v>183</v>
      </c>
      <c r="C33" s="238"/>
      <c r="D33" s="26">
        <v>5450994</v>
      </c>
      <c r="E33" s="26">
        <v>5090920</v>
      </c>
      <c r="F33" s="26">
        <f>SUM(F34:F36)</f>
        <v>4760774</v>
      </c>
      <c r="G33" s="26">
        <f>SUM(G34:G36)</f>
        <v>4160401</v>
      </c>
      <c r="H33" s="26">
        <v>4429853</v>
      </c>
      <c r="I33" s="26">
        <v>4426151</v>
      </c>
      <c r="J33" s="239">
        <v>4254267</v>
      </c>
      <c r="K33" s="240"/>
      <c r="L33" s="241"/>
      <c r="M33" s="26">
        <v>4260228</v>
      </c>
      <c r="N33" s="79">
        <v>4249603</v>
      </c>
      <c r="O33" s="26">
        <f>SUM(O34:O36)</f>
        <v>4011106</v>
      </c>
      <c r="P33" s="79">
        <f>SUM(P34:P36)</f>
        <v>16214332</v>
      </c>
      <c r="Q33" s="126">
        <f>SUM(Q34:Q36)</f>
        <v>16243905</v>
      </c>
      <c r="R33" s="126">
        <f>SUM(R34:R36)</f>
        <v>16236968</v>
      </c>
    </row>
    <row r="34" spans="1:18" ht="18" customHeight="1">
      <c r="A34" s="261"/>
      <c r="B34" s="93" t="s">
        <v>201</v>
      </c>
      <c r="C34" s="93"/>
      <c r="D34" s="26">
        <v>4245745</v>
      </c>
      <c r="E34" s="26">
        <v>4028138</v>
      </c>
      <c r="F34" s="26">
        <v>3803742</v>
      </c>
      <c r="G34" s="26">
        <v>3572301</v>
      </c>
      <c r="H34" s="26">
        <v>3533553</v>
      </c>
      <c r="I34" s="26">
        <v>3481647</v>
      </c>
      <c r="J34" s="239">
        <v>3417547</v>
      </c>
      <c r="K34" s="240"/>
      <c r="L34" s="241"/>
      <c r="M34" s="26">
        <v>3342729</v>
      </c>
      <c r="N34" s="79">
        <v>3264668</v>
      </c>
      <c r="O34" s="26">
        <v>3183256</v>
      </c>
      <c r="P34" s="26">
        <v>3194166</v>
      </c>
      <c r="Q34" s="5">
        <v>3130476</v>
      </c>
      <c r="R34" s="5">
        <v>3102574</v>
      </c>
    </row>
    <row r="35" spans="1:18" ht="18" customHeight="1">
      <c r="A35" s="261"/>
      <c r="B35" s="160" t="s">
        <v>288</v>
      </c>
      <c r="C35" s="93"/>
      <c r="D35" s="50"/>
      <c r="E35" s="50"/>
      <c r="F35" s="50"/>
      <c r="G35" s="159"/>
      <c r="H35" s="159"/>
      <c r="I35" s="159"/>
      <c r="J35" s="251"/>
      <c r="K35" s="252"/>
      <c r="L35" s="253"/>
      <c r="M35" s="159"/>
      <c r="N35" s="159"/>
      <c r="O35" s="159"/>
      <c r="P35" s="26">
        <v>12351966</v>
      </c>
      <c r="Q35" s="5">
        <v>12598518</v>
      </c>
      <c r="R35" s="5">
        <v>12769329</v>
      </c>
    </row>
    <row r="36" spans="1:18" ht="18" customHeight="1">
      <c r="A36" s="262"/>
      <c r="B36" s="160" t="s">
        <v>289</v>
      </c>
      <c r="C36" s="93"/>
      <c r="D36" s="26">
        <v>1205249</v>
      </c>
      <c r="E36" s="26">
        <v>1062782</v>
      </c>
      <c r="F36" s="26">
        <v>957032</v>
      </c>
      <c r="G36" s="26">
        <v>588100</v>
      </c>
      <c r="H36" s="26">
        <v>896300</v>
      </c>
      <c r="I36" s="26">
        <v>944504</v>
      </c>
      <c r="J36" s="239">
        <v>836720</v>
      </c>
      <c r="K36" s="240"/>
      <c r="L36" s="241"/>
      <c r="M36" s="26">
        <v>917500</v>
      </c>
      <c r="N36" s="79">
        <v>984935</v>
      </c>
      <c r="O36" s="26">
        <v>827850</v>
      </c>
      <c r="P36" s="26">
        <v>668200</v>
      </c>
      <c r="Q36" s="5">
        <v>514911</v>
      </c>
      <c r="R36" s="5">
        <v>365065</v>
      </c>
    </row>
    <row r="37" spans="1:20" ht="18" customHeight="1">
      <c r="A37" s="6" t="s">
        <v>264</v>
      </c>
      <c r="I37" s="61"/>
      <c r="T37" s="61"/>
    </row>
    <row r="38" spans="1:20" ht="18" customHeight="1">
      <c r="A38" s="8" t="s">
        <v>174</v>
      </c>
      <c r="T38" s="61"/>
    </row>
    <row r="39" spans="1:20" ht="13.5" customHeight="1">
      <c r="A39" s="8"/>
      <c r="T39" s="61"/>
    </row>
    <row r="40" spans="7:20" ht="18" customHeight="1">
      <c r="G40" s="74"/>
      <c r="H40" s="74" t="s">
        <v>31</v>
      </c>
      <c r="T40" s="61"/>
    </row>
    <row r="41" spans="1:20" ht="18" customHeight="1">
      <c r="A41" s="177" t="s">
        <v>0</v>
      </c>
      <c r="B41" s="177"/>
      <c r="C41" s="177"/>
      <c r="D41" s="23" t="s">
        <v>140</v>
      </c>
      <c r="E41" s="9" t="s">
        <v>141</v>
      </c>
      <c r="F41" s="9" t="s">
        <v>142</v>
      </c>
      <c r="G41" s="9" t="s">
        <v>143</v>
      </c>
      <c r="H41" s="9" t="s">
        <v>144</v>
      </c>
      <c r="T41" s="61"/>
    </row>
    <row r="42" spans="1:20" ht="18" customHeight="1">
      <c r="A42" s="180" t="s">
        <v>182</v>
      </c>
      <c r="B42" s="237" t="s">
        <v>183</v>
      </c>
      <c r="C42" s="238"/>
      <c r="D42" s="26">
        <v>25818540</v>
      </c>
      <c r="E42" s="26">
        <f>SUM(E43,E50,E53,E55,E56,E57,E58,E59)</f>
        <v>25363134</v>
      </c>
      <c r="F42" s="26">
        <f>SUM(F43,F50,F53,F55,F56,F57,F58,F59)</f>
        <v>25314208</v>
      </c>
      <c r="G42" s="26">
        <f>SUM(G43,G50,G53,G55,G56,G57,G58,G59,G54)</f>
        <v>25441703</v>
      </c>
      <c r="H42" s="26">
        <f>SUM(H43,H50,H53,H55,H56,H57,H58,H59,H54)</f>
        <v>25715163</v>
      </c>
      <c r="T42" s="61"/>
    </row>
    <row r="43" spans="1:20" ht="18" customHeight="1">
      <c r="A43" s="181"/>
      <c r="B43" s="242" t="s">
        <v>184</v>
      </c>
      <c r="C43" s="243"/>
      <c r="D43" s="26">
        <f>SUM(D44:D49)</f>
        <v>19043548</v>
      </c>
      <c r="E43" s="26">
        <f>SUM(E44:E49)</f>
        <v>18365980</v>
      </c>
      <c r="F43" s="26">
        <f>SUM(F44:F49)</f>
        <v>18405449</v>
      </c>
      <c r="G43" s="26">
        <f>SUM(G44:G49)</f>
        <v>18103970</v>
      </c>
      <c r="H43" s="26">
        <f>SUM(H44:H49)</f>
        <v>18037866</v>
      </c>
      <c r="T43" s="61"/>
    </row>
    <row r="44" spans="1:20" ht="18" customHeight="1">
      <c r="A44" s="181"/>
      <c r="B44" s="34"/>
      <c r="C44" s="93" t="s">
        <v>185</v>
      </c>
      <c r="D44" s="26">
        <v>666099</v>
      </c>
      <c r="E44" s="26">
        <v>548455</v>
      </c>
      <c r="F44" s="26">
        <v>438639</v>
      </c>
      <c r="G44" s="26">
        <v>309907</v>
      </c>
      <c r="H44" s="26">
        <v>248482</v>
      </c>
      <c r="T44" s="61"/>
    </row>
    <row r="45" spans="1:20" ht="18" customHeight="1">
      <c r="A45" s="181"/>
      <c r="B45" s="34"/>
      <c r="C45" s="94" t="s">
        <v>186</v>
      </c>
      <c r="D45" s="26">
        <v>15404240</v>
      </c>
      <c r="E45" s="26">
        <v>15382929</v>
      </c>
      <c r="F45" s="26">
        <v>15537098</v>
      </c>
      <c r="G45" s="26">
        <v>15522372</v>
      </c>
      <c r="H45" s="26">
        <v>16146272</v>
      </c>
      <c r="T45" s="61"/>
    </row>
    <row r="46" spans="1:20" ht="18" customHeight="1">
      <c r="A46" s="181"/>
      <c r="B46" s="95"/>
      <c r="C46" s="96" t="s">
        <v>187</v>
      </c>
      <c r="D46" s="26">
        <v>276333</v>
      </c>
      <c r="E46" s="26">
        <v>238312</v>
      </c>
      <c r="F46" s="26">
        <v>213766</v>
      </c>
      <c r="G46" s="26">
        <v>191210</v>
      </c>
      <c r="H46" s="26">
        <v>137032</v>
      </c>
      <c r="T46" s="61"/>
    </row>
    <row r="47" spans="1:20" ht="18" customHeight="1">
      <c r="A47" s="181"/>
      <c r="B47" s="95"/>
      <c r="C47" s="96" t="s">
        <v>188</v>
      </c>
      <c r="D47" s="26">
        <v>1962409</v>
      </c>
      <c r="E47" s="26">
        <v>1738986</v>
      </c>
      <c r="F47" s="26">
        <v>1913547</v>
      </c>
      <c r="G47" s="26">
        <v>1843097</v>
      </c>
      <c r="H47" s="26">
        <v>1300707</v>
      </c>
      <c r="T47" s="61"/>
    </row>
    <row r="48" spans="1:20" ht="18" customHeight="1">
      <c r="A48" s="181"/>
      <c r="B48" s="95"/>
      <c r="C48" s="101" t="s">
        <v>189</v>
      </c>
      <c r="D48" s="26">
        <v>334347</v>
      </c>
      <c r="E48" s="26">
        <v>298370</v>
      </c>
      <c r="F48" s="26">
        <v>268372</v>
      </c>
      <c r="G48" s="26">
        <v>237384</v>
      </c>
      <c r="H48" s="26">
        <v>205373</v>
      </c>
      <c r="T48" s="61"/>
    </row>
    <row r="49" spans="1:20" ht="18" customHeight="1">
      <c r="A49" s="181"/>
      <c r="B49" s="102"/>
      <c r="C49" s="93" t="s">
        <v>190</v>
      </c>
      <c r="D49" s="26">
        <v>400120</v>
      </c>
      <c r="E49" s="26">
        <v>158928</v>
      </c>
      <c r="F49" s="26">
        <v>34027</v>
      </c>
      <c r="G49" s="26">
        <v>0</v>
      </c>
      <c r="H49" s="26">
        <v>0</v>
      </c>
      <c r="T49" s="61"/>
    </row>
    <row r="50" spans="1:20" ht="18" customHeight="1">
      <c r="A50" s="181"/>
      <c r="B50" s="244" t="s">
        <v>191</v>
      </c>
      <c r="C50" s="243"/>
      <c r="D50" s="26">
        <f>SUM(D51:D52)</f>
        <v>25694</v>
      </c>
      <c r="E50" s="26">
        <f>SUM(E51:E52)</f>
        <v>19074</v>
      </c>
      <c r="F50" s="26">
        <f>SUM(F51:F52)</f>
        <v>12326</v>
      </c>
      <c r="G50" s="26">
        <v>5445</v>
      </c>
      <c r="H50" s="26">
        <f>SUM(H51:H52)</f>
        <v>1568</v>
      </c>
      <c r="T50" s="61"/>
    </row>
    <row r="51" spans="1:20" ht="18" customHeight="1">
      <c r="A51" s="181"/>
      <c r="B51" s="34"/>
      <c r="C51" s="93" t="s">
        <v>192</v>
      </c>
      <c r="D51" s="26">
        <v>25694</v>
      </c>
      <c r="E51" s="20">
        <v>19074</v>
      </c>
      <c r="F51" s="20">
        <v>12326</v>
      </c>
      <c r="G51" s="20">
        <v>5445</v>
      </c>
      <c r="H51" s="20">
        <v>1568</v>
      </c>
      <c r="T51" s="61"/>
    </row>
    <row r="52" spans="1:20" ht="18" customHeight="1">
      <c r="A52" s="181"/>
      <c r="B52" s="34"/>
      <c r="C52" s="100" t="s">
        <v>193</v>
      </c>
      <c r="D52" s="20" t="s">
        <v>203</v>
      </c>
      <c r="E52" s="20" t="s">
        <v>203</v>
      </c>
      <c r="F52" s="20" t="s">
        <v>203</v>
      </c>
      <c r="G52" s="7" t="s">
        <v>203</v>
      </c>
      <c r="H52" s="7" t="s">
        <v>204</v>
      </c>
      <c r="T52" s="61"/>
    </row>
    <row r="53" spans="1:20" ht="18" customHeight="1">
      <c r="A53" s="181"/>
      <c r="B53" s="263" t="s">
        <v>205</v>
      </c>
      <c r="C53" s="248"/>
      <c r="D53" s="26">
        <v>1090243</v>
      </c>
      <c r="E53" s="26">
        <v>1137834</v>
      </c>
      <c r="F53" s="26">
        <v>1029475</v>
      </c>
      <c r="G53" s="26">
        <f>1506464-600000</f>
        <v>906464</v>
      </c>
      <c r="H53" s="26">
        <v>781995</v>
      </c>
      <c r="T53" s="61"/>
    </row>
    <row r="54" spans="1:20" ht="18" customHeight="1">
      <c r="A54" s="181"/>
      <c r="B54" s="247" t="s">
        <v>206</v>
      </c>
      <c r="C54" s="248"/>
      <c r="D54" s="7" t="s">
        <v>203</v>
      </c>
      <c r="E54" s="7" t="s">
        <v>203</v>
      </c>
      <c r="F54" s="7" t="s">
        <v>203</v>
      </c>
      <c r="G54" s="7">
        <v>600000</v>
      </c>
      <c r="H54" s="26">
        <v>800000</v>
      </c>
      <c r="T54" s="61"/>
    </row>
    <row r="55" spans="1:20" ht="18" customHeight="1">
      <c r="A55" s="181"/>
      <c r="B55" s="247" t="s">
        <v>207</v>
      </c>
      <c r="C55" s="248"/>
      <c r="D55" s="26">
        <v>16618</v>
      </c>
      <c r="E55" s="26">
        <v>14153</v>
      </c>
      <c r="F55" s="26">
        <v>11574</v>
      </c>
      <c r="G55" s="26">
        <v>8875</v>
      </c>
      <c r="H55" s="26">
        <v>6050</v>
      </c>
      <c r="T55" s="61"/>
    </row>
    <row r="56" spans="1:20" ht="18" customHeight="1">
      <c r="A56" s="181"/>
      <c r="B56" s="247" t="s">
        <v>208</v>
      </c>
      <c r="C56" s="248"/>
      <c r="D56" s="26">
        <v>1178174</v>
      </c>
      <c r="E56" s="26">
        <v>980947</v>
      </c>
      <c r="F56" s="26">
        <v>797906</v>
      </c>
      <c r="G56" s="26">
        <v>629083</v>
      </c>
      <c r="H56" s="26">
        <v>494588</v>
      </c>
      <c r="T56" s="61"/>
    </row>
    <row r="57" spans="1:20" ht="18" customHeight="1">
      <c r="A57" s="181"/>
      <c r="B57" s="247" t="s">
        <v>209</v>
      </c>
      <c r="C57" s="248"/>
      <c r="D57" s="26">
        <v>147761</v>
      </c>
      <c r="E57" s="26">
        <v>142353</v>
      </c>
      <c r="F57" s="26">
        <v>136827</v>
      </c>
      <c r="G57" s="26">
        <v>131180</v>
      </c>
      <c r="H57" s="26">
        <v>125409</v>
      </c>
      <c r="T57" s="61"/>
    </row>
    <row r="58" spans="1:20" ht="18" customHeight="1">
      <c r="A58" s="181"/>
      <c r="B58" s="247" t="s">
        <v>210</v>
      </c>
      <c r="C58" s="248"/>
      <c r="D58" s="26">
        <v>249595</v>
      </c>
      <c r="E58" s="26">
        <v>231311</v>
      </c>
      <c r="F58" s="26">
        <v>212604</v>
      </c>
      <c r="G58" s="26">
        <v>193464</v>
      </c>
      <c r="H58" s="26">
        <v>173881</v>
      </c>
      <c r="T58" s="61"/>
    </row>
    <row r="59" spans="1:20" ht="18" customHeight="1">
      <c r="A59" s="182"/>
      <c r="B59" s="247" t="s">
        <v>211</v>
      </c>
      <c r="C59" s="248"/>
      <c r="D59" s="20">
        <v>4066907</v>
      </c>
      <c r="E59" s="26">
        <v>4471482</v>
      </c>
      <c r="F59" s="26">
        <v>4708047</v>
      </c>
      <c r="G59" s="26">
        <v>4863222</v>
      </c>
      <c r="H59" s="26">
        <v>5293806</v>
      </c>
      <c r="T59" s="61"/>
    </row>
    <row r="60" spans="1:20" ht="18" customHeight="1">
      <c r="A60" s="184" t="s">
        <v>65</v>
      </c>
      <c r="B60" s="257" t="s">
        <v>183</v>
      </c>
      <c r="C60" s="238"/>
      <c r="D60" s="26">
        <v>15896009</v>
      </c>
      <c r="E60" s="26">
        <f>SUM(E61:E64)</f>
        <v>16235033</v>
      </c>
      <c r="F60" s="26">
        <f>SUM(F61:F64)</f>
        <v>16491337</v>
      </c>
      <c r="G60" s="26">
        <f>SUM(G61:G64)</f>
        <v>16484210</v>
      </c>
      <c r="H60" s="26">
        <f>SUM(H61:H64)</f>
        <v>15708172</v>
      </c>
      <c r="T60" s="61"/>
    </row>
    <row r="61" spans="1:20" ht="18" customHeight="1">
      <c r="A61" s="184"/>
      <c r="B61" s="258" t="s">
        <v>196</v>
      </c>
      <c r="C61" s="258"/>
      <c r="D61" s="20">
        <v>531700</v>
      </c>
      <c r="E61" s="20">
        <v>693283</v>
      </c>
      <c r="F61" s="20">
        <v>768677</v>
      </c>
      <c r="G61" s="20">
        <v>836647</v>
      </c>
      <c r="H61" s="20">
        <v>0</v>
      </c>
      <c r="T61" s="61"/>
    </row>
    <row r="62" spans="1:20" ht="18" customHeight="1">
      <c r="A62" s="184"/>
      <c r="B62" s="258" t="s">
        <v>197</v>
      </c>
      <c r="C62" s="258"/>
      <c r="D62" s="26">
        <v>15149731</v>
      </c>
      <c r="E62" s="26">
        <v>15338896</v>
      </c>
      <c r="F62" s="26">
        <v>15531799</v>
      </c>
      <c r="G62" s="26">
        <v>15468658</v>
      </c>
      <c r="H62" s="26">
        <v>15540771</v>
      </c>
      <c r="T62" s="61"/>
    </row>
    <row r="63" spans="1:20" ht="18" customHeight="1">
      <c r="A63" s="184"/>
      <c r="B63" s="258" t="s">
        <v>198</v>
      </c>
      <c r="C63" s="258"/>
      <c r="D63" s="26">
        <v>27538</v>
      </c>
      <c r="E63" s="26">
        <v>24940</v>
      </c>
      <c r="F63" s="26">
        <v>22237</v>
      </c>
      <c r="G63" s="26">
        <v>19425</v>
      </c>
      <c r="H63" s="26">
        <v>16500</v>
      </c>
      <c r="T63" s="61"/>
    </row>
    <row r="64" spans="1:20" ht="18" customHeight="1">
      <c r="A64" s="184"/>
      <c r="B64" s="258" t="s">
        <v>199</v>
      </c>
      <c r="C64" s="258"/>
      <c r="D64" s="26">
        <v>187040</v>
      </c>
      <c r="E64" s="26">
        <v>177914</v>
      </c>
      <c r="F64" s="26">
        <v>168624</v>
      </c>
      <c r="G64" s="26">
        <v>159480</v>
      </c>
      <c r="H64" s="26">
        <v>150901</v>
      </c>
      <c r="T64" s="61"/>
    </row>
    <row r="65" spans="1:20" ht="18" customHeight="1">
      <c r="A65" s="264" t="s">
        <v>70</v>
      </c>
      <c r="B65" s="257" t="s">
        <v>183</v>
      </c>
      <c r="C65" s="238"/>
      <c r="D65" s="26">
        <v>7668978</v>
      </c>
      <c r="E65" s="26">
        <f>SUM(E66:E67)</f>
        <v>7172938</v>
      </c>
      <c r="F65" s="26">
        <f>SUM(F66:F67)</f>
        <v>6231841</v>
      </c>
      <c r="G65" s="26">
        <f>SUM(G66:G67)</f>
        <v>5391223</v>
      </c>
      <c r="H65" s="26">
        <f>SUM(H66:H67)</f>
        <v>5832550</v>
      </c>
      <c r="T65" s="61"/>
    </row>
    <row r="66" spans="1:20" ht="18" customHeight="1">
      <c r="A66" s="264"/>
      <c r="B66" s="93" t="s">
        <v>201</v>
      </c>
      <c r="C66" s="93"/>
      <c r="D66" s="26">
        <v>4691999</v>
      </c>
      <c r="E66" s="26">
        <v>4547335</v>
      </c>
      <c r="F66" s="26">
        <v>4326314</v>
      </c>
      <c r="G66" s="26">
        <v>3820972</v>
      </c>
      <c r="H66" s="26">
        <v>4456804</v>
      </c>
      <c r="T66" s="61"/>
    </row>
    <row r="67" spans="1:12" ht="18" customHeight="1">
      <c r="A67" s="264"/>
      <c r="B67" s="93" t="s">
        <v>202</v>
      </c>
      <c r="C67" s="93"/>
      <c r="D67" s="26">
        <v>2976979</v>
      </c>
      <c r="E67" s="26">
        <v>2625603</v>
      </c>
      <c r="F67" s="26">
        <v>1905527</v>
      </c>
      <c r="G67" s="26">
        <v>1570251</v>
      </c>
      <c r="H67" s="26">
        <v>1375746</v>
      </c>
      <c r="J67" s="229"/>
      <c r="K67" s="229"/>
      <c r="L67" s="229"/>
    </row>
    <row r="68" ht="18" customHeight="1">
      <c r="A68" s="6" t="s">
        <v>264</v>
      </c>
    </row>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sheetProtection/>
  <mergeCells count="79">
    <mergeCell ref="J35:L35"/>
    <mergeCell ref="A65:A67"/>
    <mergeCell ref="B65:C65"/>
    <mergeCell ref="J67:L67"/>
    <mergeCell ref="B58:C58"/>
    <mergeCell ref="B59:C59"/>
    <mergeCell ref="A60:A64"/>
    <mergeCell ref="B60:C60"/>
    <mergeCell ref="B61:C61"/>
    <mergeCell ref="B62:C62"/>
    <mergeCell ref="B63:C63"/>
    <mergeCell ref="B64:C64"/>
    <mergeCell ref="A41:C41"/>
    <mergeCell ref="A42:A59"/>
    <mergeCell ref="B42:C42"/>
    <mergeCell ref="B43:C43"/>
    <mergeCell ref="B50:C50"/>
    <mergeCell ref="B53:C53"/>
    <mergeCell ref="B54:C54"/>
    <mergeCell ref="B55:C55"/>
    <mergeCell ref="B56:C56"/>
    <mergeCell ref="B57:C57"/>
    <mergeCell ref="J30:L30"/>
    <mergeCell ref="B31:C31"/>
    <mergeCell ref="J31:L31"/>
    <mergeCell ref="B32:C32"/>
    <mergeCell ref="J32:L32"/>
    <mergeCell ref="A33:A36"/>
    <mergeCell ref="B33:C33"/>
    <mergeCell ref="J33:L33"/>
    <mergeCell ref="J34:L34"/>
    <mergeCell ref="J36:L36"/>
    <mergeCell ref="B26:C26"/>
    <mergeCell ref="J26:L26"/>
    <mergeCell ref="A27:A32"/>
    <mergeCell ref="B27:C27"/>
    <mergeCell ref="J27:L27"/>
    <mergeCell ref="B28:C28"/>
    <mergeCell ref="J28:L28"/>
    <mergeCell ref="B29:C29"/>
    <mergeCell ref="J29:L29"/>
    <mergeCell ref="B30:C30"/>
    <mergeCell ref="B23:C23"/>
    <mergeCell ref="J23:L23"/>
    <mergeCell ref="B24:C24"/>
    <mergeCell ref="J24:L24"/>
    <mergeCell ref="B25:C25"/>
    <mergeCell ref="J25:L25"/>
    <mergeCell ref="B20:C20"/>
    <mergeCell ref="J20:L20"/>
    <mergeCell ref="B21:C21"/>
    <mergeCell ref="J21:L21"/>
    <mergeCell ref="B22:C22"/>
    <mergeCell ref="J22:L22"/>
    <mergeCell ref="J15:L15"/>
    <mergeCell ref="B16:C16"/>
    <mergeCell ref="J16:L16"/>
    <mergeCell ref="B18:C18"/>
    <mergeCell ref="J18:L18"/>
    <mergeCell ref="B19:C19"/>
    <mergeCell ref="J19:L19"/>
    <mergeCell ref="B17:C17"/>
    <mergeCell ref="J17:L17"/>
    <mergeCell ref="J10:L10"/>
    <mergeCell ref="J11:L11"/>
    <mergeCell ref="J12:L12"/>
    <mergeCell ref="B13:C13"/>
    <mergeCell ref="J13:L13"/>
    <mergeCell ref="J14:L14"/>
    <mergeCell ref="A4:C4"/>
    <mergeCell ref="J4:L4"/>
    <mergeCell ref="A5:A26"/>
    <mergeCell ref="B5:C5"/>
    <mergeCell ref="J5:L5"/>
    <mergeCell ref="B6:C6"/>
    <mergeCell ref="J6:L6"/>
    <mergeCell ref="J7:L7"/>
    <mergeCell ref="J8:L8"/>
    <mergeCell ref="J9:L9"/>
  </mergeCells>
  <printOptions/>
  <pageMargins left="1.3779527559055118" right="0.1968503937007874" top="0.7874015748031497" bottom="0.3937007874015748" header="0.5118110236220472" footer="0.5118110236220472"/>
  <pageSetup horizontalDpi="600" verticalDpi="600" orientation="landscape" paperSize="9" scale="66" r:id="rId3"/>
  <headerFooter scaleWithDoc="0" alignWithMargins="0">
    <oddFooter>&amp;C&amp;A</oddFooter>
  </headerFooter>
  <rowBreaks count="1" manualBreakCount="1">
    <brk id="37" max="18" man="1"/>
  </rowBreaks>
  <legacyDrawing r:id="rId2"/>
</worksheet>
</file>

<file path=xl/worksheets/sheet8.xml><?xml version="1.0" encoding="utf-8"?>
<worksheet xmlns="http://schemas.openxmlformats.org/spreadsheetml/2006/main" xmlns:r="http://schemas.openxmlformats.org/officeDocument/2006/relationships">
  <dimension ref="A1:M39"/>
  <sheetViews>
    <sheetView view="pageBreakPreview" zoomScaleSheetLayoutView="100" zoomScalePageLayoutView="0" workbookViewId="0" topLeftCell="A1">
      <selection activeCell="A1" sqref="A1"/>
    </sheetView>
  </sheetViews>
  <sheetFormatPr defaultColWidth="9.00390625" defaultRowHeight="13.5"/>
  <cols>
    <col min="1" max="1" width="20.75390625" style="6" customWidth="1"/>
    <col min="2" max="5" width="10.625" style="6" customWidth="1"/>
    <col min="6" max="7" width="10.75390625" style="6" customWidth="1"/>
    <col min="8" max="8" width="11.50390625" style="6" customWidth="1"/>
    <col min="9" max="12" width="10.625" style="6" customWidth="1"/>
    <col min="13" max="13" width="10.50390625" style="6" customWidth="1"/>
    <col min="14" max="16384" width="9.00390625" style="6" customWidth="1"/>
  </cols>
  <sheetData>
    <row r="1" s="8" customFormat="1" ht="17.25" customHeight="1">
      <c r="A1" s="14" t="s">
        <v>212</v>
      </c>
    </row>
    <row r="2" s="8" customFormat="1" ht="13.5" customHeight="1"/>
    <row r="3" spans="4:12" ht="18" customHeight="1">
      <c r="D3" s="74"/>
      <c r="H3" s="1"/>
      <c r="J3" s="74" t="s">
        <v>314</v>
      </c>
      <c r="L3" s="166" t="s">
        <v>315</v>
      </c>
    </row>
    <row r="4" spans="1:12" ht="18" customHeight="1">
      <c r="A4" s="4" t="s">
        <v>213</v>
      </c>
      <c r="B4" s="9" t="s">
        <v>140</v>
      </c>
      <c r="C4" s="9" t="s">
        <v>141</v>
      </c>
      <c r="D4" s="9" t="s">
        <v>142</v>
      </c>
      <c r="E4" s="9" t="s">
        <v>143</v>
      </c>
      <c r="F4" s="9" t="s">
        <v>144</v>
      </c>
      <c r="G4" s="125" t="s">
        <v>214</v>
      </c>
      <c r="H4" s="9" t="s">
        <v>215</v>
      </c>
      <c r="I4" s="9" t="s">
        <v>216</v>
      </c>
      <c r="J4" s="9" t="s">
        <v>217</v>
      </c>
      <c r="K4" s="9" t="s">
        <v>149</v>
      </c>
      <c r="L4" s="9" t="s">
        <v>218</v>
      </c>
    </row>
    <row r="5" spans="1:12" ht="18" customHeight="1">
      <c r="A5" s="4" t="s">
        <v>220</v>
      </c>
      <c r="B5" s="19">
        <v>6947391</v>
      </c>
      <c r="C5" s="19">
        <v>6541912</v>
      </c>
      <c r="D5" s="19">
        <v>6740609</v>
      </c>
      <c r="E5" s="26">
        <v>6714390</v>
      </c>
      <c r="F5" s="26">
        <v>6869211</v>
      </c>
      <c r="G5" s="26">
        <v>7874867</v>
      </c>
      <c r="H5" s="19">
        <v>8503128</v>
      </c>
      <c r="I5" s="19">
        <v>8892565</v>
      </c>
      <c r="J5" s="26">
        <v>9269382</v>
      </c>
      <c r="K5" s="26">
        <v>8566275</v>
      </c>
      <c r="L5" s="26">
        <v>9613134</v>
      </c>
    </row>
    <row r="6" spans="1:12" ht="18" customHeight="1">
      <c r="A6" s="127" t="s">
        <v>221</v>
      </c>
      <c r="B6" s="19">
        <v>4886596</v>
      </c>
      <c r="C6" s="19">
        <v>4680994</v>
      </c>
      <c r="D6" s="19">
        <v>4178170</v>
      </c>
      <c r="E6" s="26">
        <v>3584227</v>
      </c>
      <c r="F6" s="26">
        <v>2779896</v>
      </c>
      <c r="G6" s="26">
        <v>2370846</v>
      </c>
      <c r="H6" s="19">
        <v>1955806</v>
      </c>
      <c r="I6" s="19">
        <v>1544371</v>
      </c>
      <c r="J6" s="26">
        <v>1138063</v>
      </c>
      <c r="K6" s="26">
        <v>820071</v>
      </c>
      <c r="L6" s="26">
        <v>569790</v>
      </c>
    </row>
    <row r="7" spans="1:12" ht="18" customHeight="1">
      <c r="A7" s="4" t="s">
        <v>222</v>
      </c>
      <c r="B7" s="19">
        <v>139580</v>
      </c>
      <c r="C7" s="19">
        <v>89780</v>
      </c>
      <c r="D7" s="19">
        <v>49180</v>
      </c>
      <c r="E7" s="26">
        <v>30380</v>
      </c>
      <c r="F7" s="26">
        <v>11580</v>
      </c>
      <c r="G7" s="26">
        <v>61100</v>
      </c>
      <c r="H7" s="19">
        <v>54990</v>
      </c>
      <c r="I7" s="19">
        <v>906580</v>
      </c>
      <c r="J7" s="26">
        <v>3119800</v>
      </c>
      <c r="K7" s="26">
        <v>2797410</v>
      </c>
      <c r="L7" s="26">
        <v>2475020</v>
      </c>
    </row>
    <row r="8" spans="1:12" ht="18" customHeight="1">
      <c r="A8" s="114" t="s">
        <v>223</v>
      </c>
      <c r="B8" s="19">
        <v>5430284</v>
      </c>
      <c r="C8" s="19">
        <v>5731302</v>
      </c>
      <c r="D8" s="19">
        <v>5966638</v>
      </c>
      <c r="E8" s="26">
        <v>6442343</v>
      </c>
      <c r="F8" s="26">
        <v>6067410</v>
      </c>
      <c r="G8" s="26">
        <v>6012662</v>
      </c>
      <c r="H8" s="19">
        <v>6114543</v>
      </c>
      <c r="I8" s="19">
        <v>6302712</v>
      </c>
      <c r="J8" s="26">
        <v>7243497</v>
      </c>
      <c r="K8" s="26">
        <v>6577540</v>
      </c>
      <c r="L8" s="26">
        <v>8947231</v>
      </c>
    </row>
    <row r="9" spans="1:12" ht="18" customHeight="1">
      <c r="A9" s="4" t="s">
        <v>224</v>
      </c>
      <c r="B9" s="19">
        <v>21110</v>
      </c>
      <c r="C9" s="19">
        <v>18095</v>
      </c>
      <c r="D9" s="19">
        <v>15080</v>
      </c>
      <c r="E9" s="26">
        <v>12065</v>
      </c>
      <c r="F9" s="26">
        <v>9050</v>
      </c>
      <c r="G9" s="26">
        <v>6035</v>
      </c>
      <c r="H9" s="19">
        <v>3020</v>
      </c>
      <c r="I9" s="19">
        <v>0</v>
      </c>
      <c r="J9" s="26">
        <v>0</v>
      </c>
      <c r="K9" s="26">
        <v>0</v>
      </c>
      <c r="L9" s="26">
        <v>0</v>
      </c>
    </row>
    <row r="10" spans="1:12" ht="18" customHeight="1">
      <c r="A10" s="4" t="s">
        <v>225</v>
      </c>
      <c r="B10" s="19">
        <v>458360</v>
      </c>
      <c r="C10" s="20">
        <v>457550</v>
      </c>
      <c r="D10" s="20">
        <v>411330</v>
      </c>
      <c r="E10" s="20">
        <v>361580</v>
      </c>
      <c r="F10" s="20">
        <v>311730</v>
      </c>
      <c r="G10" s="20">
        <v>261880</v>
      </c>
      <c r="H10" s="20">
        <v>215350</v>
      </c>
      <c r="I10" s="20">
        <v>262120</v>
      </c>
      <c r="J10" s="20">
        <v>238090</v>
      </c>
      <c r="K10" s="20">
        <v>192460</v>
      </c>
      <c r="L10" s="26">
        <v>203650</v>
      </c>
    </row>
    <row r="11" spans="1:12" ht="18" customHeight="1">
      <c r="A11" s="4" t="s">
        <v>226</v>
      </c>
      <c r="B11" s="19">
        <v>26000</v>
      </c>
      <c r="C11" s="19">
        <v>14000</v>
      </c>
      <c r="D11" s="19">
        <v>7000</v>
      </c>
      <c r="E11" s="26">
        <v>0</v>
      </c>
      <c r="F11" s="26">
        <v>0</v>
      </c>
      <c r="G11" s="26">
        <v>0</v>
      </c>
      <c r="H11" s="19">
        <v>0</v>
      </c>
      <c r="I11" s="19">
        <v>0</v>
      </c>
      <c r="J11" s="26">
        <v>16200</v>
      </c>
      <c r="K11" s="26">
        <v>16200</v>
      </c>
      <c r="L11" s="26">
        <v>16200</v>
      </c>
    </row>
    <row r="12" spans="1:12" ht="18" customHeight="1">
      <c r="A12" s="114" t="s">
        <v>227</v>
      </c>
      <c r="B12" s="19">
        <v>81752</v>
      </c>
      <c r="C12" s="19">
        <v>62936</v>
      </c>
      <c r="D12" s="19">
        <v>45504</v>
      </c>
      <c r="E12" s="26">
        <v>30118</v>
      </c>
      <c r="F12" s="26">
        <v>17102</v>
      </c>
      <c r="G12" s="26">
        <v>7686</v>
      </c>
      <c r="H12" s="19">
        <v>1570</v>
      </c>
      <c r="I12" s="19">
        <v>0</v>
      </c>
      <c r="J12" s="26">
        <v>0</v>
      </c>
      <c r="K12" s="26">
        <v>0</v>
      </c>
      <c r="L12" s="26">
        <v>0</v>
      </c>
    </row>
    <row r="13" spans="1:12" ht="18" customHeight="1">
      <c r="A13" s="4" t="s">
        <v>228</v>
      </c>
      <c r="B13" s="20">
        <v>146960</v>
      </c>
      <c r="C13" s="19">
        <v>132600</v>
      </c>
      <c r="D13" s="19">
        <v>202288</v>
      </c>
      <c r="E13" s="26">
        <v>187622</v>
      </c>
      <c r="F13" s="26">
        <v>819797</v>
      </c>
      <c r="G13" s="26">
        <v>757014</v>
      </c>
      <c r="H13" s="19">
        <v>687268</v>
      </c>
      <c r="I13" s="19">
        <v>566272</v>
      </c>
      <c r="J13" s="26">
        <v>523247</v>
      </c>
      <c r="K13" s="26">
        <v>431143</v>
      </c>
      <c r="L13" s="26">
        <v>376390</v>
      </c>
    </row>
    <row r="14" spans="1:12" ht="18" customHeight="1">
      <c r="A14" s="114" t="s">
        <v>229</v>
      </c>
      <c r="B14" s="19">
        <v>5428471</v>
      </c>
      <c r="C14" s="19">
        <v>4921620</v>
      </c>
      <c r="D14" s="19">
        <v>4388268</v>
      </c>
      <c r="E14" s="26">
        <v>3846943</v>
      </c>
      <c r="F14" s="26">
        <v>3305478</v>
      </c>
      <c r="G14" s="26">
        <v>2458040</v>
      </c>
      <c r="H14" s="19">
        <v>1995815</v>
      </c>
      <c r="I14" s="19">
        <v>1491971</v>
      </c>
      <c r="J14" s="26">
        <v>1039901</v>
      </c>
      <c r="K14" s="26">
        <v>589559</v>
      </c>
      <c r="L14" s="26">
        <v>139105</v>
      </c>
    </row>
    <row r="15" spans="1:12" ht="18" customHeight="1">
      <c r="A15" s="4" t="s">
        <v>230</v>
      </c>
      <c r="B15" s="19">
        <v>159000</v>
      </c>
      <c r="C15" s="19">
        <v>136072</v>
      </c>
      <c r="D15" s="19">
        <v>113144</v>
      </c>
      <c r="E15" s="26">
        <v>84550</v>
      </c>
      <c r="F15" s="26">
        <v>70956</v>
      </c>
      <c r="G15" s="26">
        <v>63862</v>
      </c>
      <c r="H15" s="19">
        <v>56768</v>
      </c>
      <c r="I15" s="19">
        <v>221874</v>
      </c>
      <c r="J15" s="26">
        <v>214780</v>
      </c>
      <c r="K15" s="26">
        <v>188554</v>
      </c>
      <c r="L15" s="26">
        <v>984528</v>
      </c>
    </row>
    <row r="16" spans="1:12" ht="18" customHeight="1">
      <c r="A16" s="122" t="s">
        <v>231</v>
      </c>
      <c r="B16" s="123">
        <v>787302</v>
      </c>
      <c r="C16" s="19">
        <v>1485364</v>
      </c>
      <c r="D16" s="19">
        <v>2306725</v>
      </c>
      <c r="E16" s="26">
        <v>3443633</v>
      </c>
      <c r="F16" s="26">
        <v>2681373</v>
      </c>
      <c r="G16" s="26">
        <v>3779980</v>
      </c>
      <c r="H16" s="19">
        <v>3750470</v>
      </c>
      <c r="I16" s="19">
        <v>2955200</v>
      </c>
      <c r="J16" s="26">
        <v>2299930</v>
      </c>
      <c r="K16" s="26">
        <v>1764120</v>
      </c>
      <c r="L16" s="26">
        <v>1813810</v>
      </c>
    </row>
    <row r="17" spans="1:12" ht="18" customHeight="1">
      <c r="A17" s="4" t="s">
        <v>232</v>
      </c>
      <c r="B17" s="20">
        <v>15960</v>
      </c>
      <c r="C17" s="123">
        <v>10640</v>
      </c>
      <c r="D17" s="79">
        <v>5320</v>
      </c>
      <c r="E17" s="79">
        <v>0</v>
      </c>
      <c r="F17" s="79">
        <v>2044800</v>
      </c>
      <c r="G17" s="79">
        <v>1635840</v>
      </c>
      <c r="H17" s="123">
        <v>1226880</v>
      </c>
      <c r="I17" s="79">
        <v>817920</v>
      </c>
      <c r="J17" s="79">
        <v>408960</v>
      </c>
      <c r="K17" s="79">
        <v>0</v>
      </c>
      <c r="L17" s="26">
        <v>0</v>
      </c>
    </row>
    <row r="18" spans="1:12" ht="18" customHeight="1">
      <c r="A18" s="4" t="s">
        <v>233</v>
      </c>
      <c r="B18" s="20">
        <v>132710</v>
      </c>
      <c r="C18" s="20">
        <v>117418</v>
      </c>
      <c r="D18" s="123">
        <v>102126</v>
      </c>
      <c r="E18" s="124">
        <v>86834</v>
      </c>
      <c r="F18" s="124">
        <v>71542</v>
      </c>
      <c r="G18" s="124">
        <v>56240</v>
      </c>
      <c r="H18" s="20">
        <v>42804</v>
      </c>
      <c r="I18" s="123">
        <v>30684</v>
      </c>
      <c r="J18" s="124">
        <v>19396</v>
      </c>
      <c r="K18" s="124">
        <v>9310</v>
      </c>
      <c r="L18" s="26">
        <v>3960</v>
      </c>
    </row>
    <row r="19" spans="1:12" ht="18" customHeight="1">
      <c r="A19" s="114" t="s">
        <v>234</v>
      </c>
      <c r="B19" s="20">
        <v>1157064</v>
      </c>
      <c r="C19" s="19">
        <v>962852</v>
      </c>
      <c r="D19" s="19">
        <v>782826</v>
      </c>
      <c r="E19" s="26">
        <v>617018</v>
      </c>
      <c r="F19" s="26">
        <v>485538</v>
      </c>
      <c r="G19" s="26">
        <v>354004</v>
      </c>
      <c r="H19" s="19">
        <v>254829</v>
      </c>
      <c r="I19" s="19">
        <v>172783</v>
      </c>
      <c r="J19" s="26">
        <v>107883</v>
      </c>
      <c r="K19" s="26">
        <v>74163</v>
      </c>
      <c r="L19" s="26">
        <v>40438</v>
      </c>
    </row>
    <row r="20" spans="1:12" ht="18" customHeight="1">
      <c r="A20" s="4" t="s">
        <v>235</v>
      </c>
      <c r="B20" s="19">
        <v>25818540</v>
      </c>
      <c r="C20" s="19">
        <f>SUM(C5:C19)</f>
        <v>25363135</v>
      </c>
      <c r="D20" s="19">
        <f>SUM(D5:D19)</f>
        <v>25314208</v>
      </c>
      <c r="E20" s="26">
        <f>SUM(E5:E19)</f>
        <v>25441703</v>
      </c>
      <c r="F20" s="26">
        <f>SUM(F5:F19)</f>
        <v>25545463</v>
      </c>
      <c r="G20" s="26">
        <v>25700056</v>
      </c>
      <c r="H20" s="19">
        <v>24863241</v>
      </c>
      <c r="I20" s="19">
        <f>SUM(I5:I19)</f>
        <v>24165052</v>
      </c>
      <c r="J20" s="26">
        <f>SUM(J5:J19)</f>
        <v>25639129</v>
      </c>
      <c r="K20" s="26">
        <v>22026805</v>
      </c>
      <c r="L20" s="26">
        <v>25183256</v>
      </c>
    </row>
    <row r="21" spans="1:12" ht="18" customHeight="1">
      <c r="A21" s="2"/>
      <c r="B21" s="103"/>
      <c r="C21" s="103"/>
      <c r="D21" s="103"/>
      <c r="E21" s="61"/>
      <c r="F21" s="61"/>
      <c r="G21" s="61"/>
      <c r="H21" s="103"/>
      <c r="I21" s="103"/>
      <c r="J21" s="61"/>
      <c r="K21" s="61"/>
      <c r="L21" s="61"/>
    </row>
    <row r="22" spans="1:13" ht="18" customHeight="1">
      <c r="A22" s="4" t="s">
        <v>213</v>
      </c>
      <c r="B22" s="9" t="s">
        <v>219</v>
      </c>
      <c r="C22" s="9" t="s">
        <v>257</v>
      </c>
      <c r="D22" s="9" t="s">
        <v>260</v>
      </c>
      <c r="E22" s="9" t="s">
        <v>270</v>
      </c>
      <c r="F22" s="9" t="s">
        <v>271</v>
      </c>
      <c r="G22" s="9" t="s">
        <v>290</v>
      </c>
      <c r="H22" s="9" t="s">
        <v>320</v>
      </c>
      <c r="I22" s="113"/>
      <c r="J22" s="119"/>
      <c r="K22" s="113"/>
      <c r="L22" s="113"/>
      <c r="M22" s="113"/>
    </row>
    <row r="23" spans="1:13" ht="18" customHeight="1">
      <c r="A23" s="4" t="s">
        <v>220</v>
      </c>
      <c r="B23" s="56">
        <v>10160470</v>
      </c>
      <c r="C23" s="19">
        <v>10446654</v>
      </c>
      <c r="D23" s="136">
        <v>10708741</v>
      </c>
      <c r="E23" s="136">
        <v>11563425</v>
      </c>
      <c r="F23" s="136">
        <v>12723392</v>
      </c>
      <c r="G23" s="167">
        <v>13965639</v>
      </c>
      <c r="H23" s="167">
        <v>14215511</v>
      </c>
      <c r="I23" s="103"/>
      <c r="J23" s="119"/>
      <c r="K23" s="61"/>
      <c r="L23" s="61"/>
      <c r="M23" s="1"/>
    </row>
    <row r="24" spans="1:13" ht="18" customHeight="1">
      <c r="A24" s="127" t="s">
        <v>221</v>
      </c>
      <c r="B24" s="56">
        <v>432638</v>
      </c>
      <c r="C24" s="19">
        <v>314472</v>
      </c>
      <c r="D24" s="136">
        <v>202481</v>
      </c>
      <c r="E24" s="136">
        <v>155719</v>
      </c>
      <c r="F24" s="136">
        <v>115839</v>
      </c>
      <c r="G24" s="167">
        <v>79878</v>
      </c>
      <c r="H24" s="167">
        <v>47602</v>
      </c>
      <c r="I24" s="103"/>
      <c r="J24" s="119"/>
      <c r="K24" s="61"/>
      <c r="L24" s="61"/>
      <c r="M24" s="1"/>
    </row>
    <row r="25" spans="1:13" ht="18" customHeight="1">
      <c r="A25" s="4" t="s">
        <v>222</v>
      </c>
      <c r="B25" s="56">
        <v>2152630</v>
      </c>
      <c r="C25" s="19">
        <v>2522440</v>
      </c>
      <c r="D25" s="136">
        <v>3507630</v>
      </c>
      <c r="E25" s="136">
        <v>4297560</v>
      </c>
      <c r="F25" s="136">
        <v>3776670</v>
      </c>
      <c r="G25" s="167">
        <v>3261890</v>
      </c>
      <c r="H25" s="167">
        <v>2706202</v>
      </c>
      <c r="I25" s="103"/>
      <c r="J25" s="119"/>
      <c r="K25" s="61"/>
      <c r="L25" s="61"/>
      <c r="M25" s="1"/>
    </row>
    <row r="26" spans="1:13" ht="18" customHeight="1">
      <c r="A26" s="114" t="s">
        <v>223</v>
      </c>
      <c r="B26" s="56">
        <v>9442012</v>
      </c>
      <c r="C26" s="19">
        <v>9911850</v>
      </c>
      <c r="D26" s="136">
        <v>10151893</v>
      </c>
      <c r="E26" s="136">
        <v>10503527</v>
      </c>
      <c r="F26" s="136">
        <v>9882072</v>
      </c>
      <c r="G26" s="167">
        <v>9303952</v>
      </c>
      <c r="H26" s="167">
        <v>9916601</v>
      </c>
      <c r="I26" s="103"/>
      <c r="J26" s="119"/>
      <c r="K26" s="61"/>
      <c r="L26" s="61"/>
      <c r="M26" s="1"/>
    </row>
    <row r="27" spans="1:13" ht="18" customHeight="1">
      <c r="A27" s="4" t="s">
        <v>224</v>
      </c>
      <c r="B27" s="56">
        <v>0</v>
      </c>
      <c r="C27" s="19">
        <v>0</v>
      </c>
      <c r="D27" s="136">
        <v>0</v>
      </c>
      <c r="E27" s="136">
        <v>0</v>
      </c>
      <c r="F27" s="136">
        <v>0</v>
      </c>
      <c r="G27" s="167">
        <v>0</v>
      </c>
      <c r="H27" s="167">
        <v>0</v>
      </c>
      <c r="I27" s="103"/>
      <c r="J27" s="119"/>
      <c r="K27" s="61"/>
      <c r="L27" s="61"/>
      <c r="M27" s="1"/>
    </row>
    <row r="28" spans="1:13" ht="18" customHeight="1">
      <c r="A28" s="4" t="s">
        <v>225</v>
      </c>
      <c r="B28" s="56">
        <v>188585</v>
      </c>
      <c r="C28" s="20">
        <v>235930</v>
      </c>
      <c r="D28" s="136">
        <v>258525</v>
      </c>
      <c r="E28" s="136">
        <v>244258</v>
      </c>
      <c r="F28" s="136">
        <v>228575</v>
      </c>
      <c r="G28" s="167">
        <v>397158</v>
      </c>
      <c r="H28" s="167">
        <v>383233</v>
      </c>
      <c r="I28" s="115"/>
      <c r="J28" s="119"/>
      <c r="K28" s="115"/>
      <c r="L28" s="61"/>
      <c r="M28" s="1"/>
    </row>
    <row r="29" spans="1:13" ht="18" customHeight="1">
      <c r="A29" s="4" t="s">
        <v>226</v>
      </c>
      <c r="B29" s="56">
        <v>28780</v>
      </c>
      <c r="C29" s="19">
        <v>27160</v>
      </c>
      <c r="D29" s="136">
        <v>25540</v>
      </c>
      <c r="E29" s="136">
        <v>22500</v>
      </c>
      <c r="F29" s="136">
        <v>19460</v>
      </c>
      <c r="G29" s="167">
        <v>16420</v>
      </c>
      <c r="H29" s="167">
        <v>13380</v>
      </c>
      <c r="I29" s="103"/>
      <c r="J29" s="119"/>
      <c r="K29" s="61"/>
      <c r="L29" s="61"/>
      <c r="M29" s="1"/>
    </row>
    <row r="30" spans="1:13" ht="18" customHeight="1">
      <c r="A30" s="114" t="s">
        <v>227</v>
      </c>
      <c r="B30" s="56">
        <v>0</v>
      </c>
      <c r="C30" s="19">
        <v>0</v>
      </c>
      <c r="D30" s="136">
        <v>0</v>
      </c>
      <c r="E30" s="136">
        <v>0</v>
      </c>
      <c r="F30" s="136">
        <v>0</v>
      </c>
      <c r="G30" s="167">
        <v>0</v>
      </c>
      <c r="H30" s="167">
        <v>0</v>
      </c>
      <c r="I30" s="103"/>
      <c r="J30" s="119"/>
      <c r="K30" s="61"/>
      <c r="L30" s="61"/>
      <c r="M30" s="1"/>
    </row>
    <row r="31" spans="1:13" ht="18" customHeight="1">
      <c r="A31" s="4" t="s">
        <v>228</v>
      </c>
      <c r="B31" s="56">
        <v>292432</v>
      </c>
      <c r="C31" s="19">
        <v>208474</v>
      </c>
      <c r="D31" s="136">
        <v>124516</v>
      </c>
      <c r="E31" s="136">
        <v>571558</v>
      </c>
      <c r="F31" s="136">
        <v>638620</v>
      </c>
      <c r="G31" s="167">
        <v>722182</v>
      </c>
      <c r="H31" s="167">
        <v>768644</v>
      </c>
      <c r="I31" s="103"/>
      <c r="J31" s="119"/>
      <c r="K31" s="61"/>
      <c r="L31" s="61"/>
      <c r="M31" s="1"/>
    </row>
    <row r="32" spans="1:13" ht="18" customHeight="1">
      <c r="A32" s="114" t="s">
        <v>229</v>
      </c>
      <c r="B32" s="56">
        <v>74709</v>
      </c>
      <c r="C32" s="19">
        <v>65788</v>
      </c>
      <c r="D32" s="136">
        <v>56751</v>
      </c>
      <c r="E32" s="136">
        <v>47597</v>
      </c>
      <c r="F32" s="136">
        <v>639023</v>
      </c>
      <c r="G32" s="167">
        <v>629960</v>
      </c>
      <c r="H32" s="167">
        <v>598335</v>
      </c>
      <c r="I32" s="103"/>
      <c r="J32" s="119"/>
      <c r="K32" s="61"/>
      <c r="L32" s="61"/>
      <c r="M32" s="1"/>
    </row>
    <row r="33" spans="1:13" ht="18" customHeight="1">
      <c r="A33" s="4" t="s">
        <v>230</v>
      </c>
      <c r="B33" s="56">
        <v>866948</v>
      </c>
      <c r="C33" s="19">
        <v>1153768</v>
      </c>
      <c r="D33" s="136">
        <v>1029248</v>
      </c>
      <c r="E33" s="136">
        <v>904712</v>
      </c>
      <c r="F33" s="136">
        <v>1925686</v>
      </c>
      <c r="G33" s="167">
        <v>1786130</v>
      </c>
      <c r="H33" s="167">
        <v>1646562</v>
      </c>
      <c r="I33" s="103"/>
      <c r="J33" s="119"/>
      <c r="K33" s="61"/>
      <c r="L33" s="61"/>
      <c r="M33" s="1"/>
    </row>
    <row r="34" spans="1:13" ht="18" customHeight="1">
      <c r="A34" s="122" t="s">
        <v>231</v>
      </c>
      <c r="B34" s="56">
        <v>1521400</v>
      </c>
      <c r="C34" s="19">
        <v>1166380</v>
      </c>
      <c r="D34" s="136">
        <v>811360</v>
      </c>
      <c r="E34" s="136">
        <v>586040</v>
      </c>
      <c r="F34" s="136">
        <v>360720</v>
      </c>
      <c r="G34" s="167">
        <v>511010</v>
      </c>
      <c r="H34" s="167">
        <v>444600</v>
      </c>
      <c r="I34" s="103"/>
      <c r="J34" s="119"/>
      <c r="K34" s="61"/>
      <c r="L34" s="61"/>
      <c r="M34" s="1"/>
    </row>
    <row r="35" spans="1:13" ht="18" customHeight="1">
      <c r="A35" s="4" t="s">
        <v>232</v>
      </c>
      <c r="B35" s="56">
        <v>0</v>
      </c>
      <c r="C35" s="19">
        <v>0</v>
      </c>
      <c r="D35" s="136">
        <v>0</v>
      </c>
      <c r="E35" s="136">
        <v>38900</v>
      </c>
      <c r="F35" s="136">
        <v>65110</v>
      </c>
      <c r="G35" s="167">
        <v>58210</v>
      </c>
      <c r="H35" s="167">
        <v>60510</v>
      </c>
      <c r="I35" s="118"/>
      <c r="J35" s="119"/>
      <c r="K35" s="118"/>
      <c r="L35" s="61"/>
      <c r="M35" s="1"/>
    </row>
    <row r="36" spans="1:13" ht="18" customHeight="1">
      <c r="A36" s="4" t="s">
        <v>233</v>
      </c>
      <c r="B36" s="56">
        <v>1152</v>
      </c>
      <c r="C36" s="20">
        <v>44000</v>
      </c>
      <c r="D36" s="136">
        <v>170400</v>
      </c>
      <c r="E36" s="136">
        <v>289900</v>
      </c>
      <c r="F36" s="136">
        <v>284400</v>
      </c>
      <c r="G36" s="167">
        <v>263104</v>
      </c>
      <c r="H36" s="167">
        <v>226876</v>
      </c>
      <c r="I36" s="103"/>
      <c r="J36" s="119"/>
      <c r="K36" s="61"/>
      <c r="L36" s="61"/>
      <c r="M36" s="1"/>
    </row>
    <row r="37" spans="1:13" ht="18" customHeight="1">
      <c r="A37" s="114" t="s">
        <v>234</v>
      </c>
      <c r="B37" s="56">
        <v>24733</v>
      </c>
      <c r="C37" s="19">
        <v>9024</v>
      </c>
      <c r="D37" s="136">
        <v>0</v>
      </c>
      <c r="E37" s="136">
        <v>0</v>
      </c>
      <c r="F37" s="136">
        <v>0</v>
      </c>
      <c r="G37" s="167">
        <v>0</v>
      </c>
      <c r="H37" s="167">
        <v>0</v>
      </c>
      <c r="I37" s="103"/>
      <c r="J37" s="119"/>
      <c r="K37" s="61"/>
      <c r="L37" s="61"/>
      <c r="M37" s="1"/>
    </row>
    <row r="38" spans="1:13" ht="18" customHeight="1">
      <c r="A38" s="4" t="s">
        <v>235</v>
      </c>
      <c r="B38" s="56">
        <v>25186489</v>
      </c>
      <c r="C38" s="19">
        <v>26105940</v>
      </c>
      <c r="D38" s="136">
        <v>27047085</v>
      </c>
      <c r="E38" s="136">
        <f>SUM(E23:E37)</f>
        <v>29225696</v>
      </c>
      <c r="F38" s="136">
        <f>SUM(F23:F37)</f>
        <v>30659567</v>
      </c>
      <c r="G38" s="167">
        <f>SUM(G23:G37)</f>
        <v>30995533</v>
      </c>
      <c r="H38" s="167">
        <v>31028056</v>
      </c>
      <c r="I38" s="103"/>
      <c r="J38" s="61"/>
      <c r="K38" s="61"/>
      <c r="L38" s="61"/>
      <c r="M38" s="1"/>
    </row>
    <row r="39" spans="1:13" ht="18" customHeight="1">
      <c r="A39" s="6" t="s">
        <v>264</v>
      </c>
      <c r="B39" s="1"/>
      <c r="C39" s="103"/>
      <c r="D39" s="119"/>
      <c r="E39" s="119"/>
      <c r="F39" s="119"/>
      <c r="G39" s="119"/>
      <c r="H39" s="103"/>
      <c r="I39" s="103"/>
      <c r="J39" s="61"/>
      <c r="K39" s="61"/>
      <c r="L39" s="61"/>
      <c r="M39" s="1"/>
    </row>
  </sheetData>
  <sheetProtection/>
  <printOptions/>
  <pageMargins left="1.1811023622047245" right="0" top="0.5905511811023623" bottom="0.3937007874015748" header="0.5118110236220472" footer="0.5118110236220472"/>
  <pageSetup horizontalDpi="600" verticalDpi="600" orientation="landscape" paperSize="9" scale="82" r:id="rId1"/>
  <headerFooter scaleWithDoc="0" alignWithMargins="0">
    <oddFooter>&amp;C&amp;A</oddFooter>
  </headerFooter>
  <colBreaks count="1" manualBreakCount="1">
    <brk id="12" max="74" man="1"/>
  </colBreaks>
</worksheet>
</file>

<file path=xl/worksheets/sheet9.xml><?xml version="1.0" encoding="utf-8"?>
<worksheet xmlns="http://schemas.openxmlformats.org/spreadsheetml/2006/main" xmlns:r="http://schemas.openxmlformats.org/officeDocument/2006/relationships">
  <dimension ref="A1:M37"/>
  <sheetViews>
    <sheetView view="pageBreakPreview" zoomScaleSheetLayoutView="100" zoomScalePageLayoutView="0" workbookViewId="0" topLeftCell="A1">
      <selection activeCell="A1" sqref="A1"/>
    </sheetView>
  </sheetViews>
  <sheetFormatPr defaultColWidth="9.00390625" defaultRowHeight="13.5"/>
  <cols>
    <col min="1" max="1" width="20.75390625" style="6" customWidth="1"/>
    <col min="2" max="5" width="10.625" style="6" customWidth="1"/>
    <col min="6" max="7" width="10.75390625" style="6" customWidth="1"/>
    <col min="8" max="8" width="11.50390625" style="6" customWidth="1"/>
    <col min="9" max="12" width="10.625" style="6" customWidth="1"/>
    <col min="13" max="13" width="10.50390625" style="6" customWidth="1"/>
    <col min="14" max="16384" width="9.00390625" style="6" customWidth="1"/>
  </cols>
  <sheetData>
    <row r="1" spans="1:5" ht="18" customHeight="1">
      <c r="A1" s="14" t="s">
        <v>262</v>
      </c>
      <c r="B1" s="8"/>
      <c r="C1" s="8"/>
      <c r="D1" s="8"/>
      <c r="E1" s="8"/>
    </row>
    <row r="2" spans="1:5" ht="18" customHeight="1">
      <c r="A2" s="8"/>
      <c r="B2" s="8"/>
      <c r="C2" s="8"/>
      <c r="D2" s="8"/>
      <c r="E2" s="8"/>
    </row>
    <row r="3" spans="1:9" ht="13.5">
      <c r="A3" s="76"/>
      <c r="I3" s="6" t="s">
        <v>236</v>
      </c>
    </row>
    <row r="4" spans="1:9" ht="13.5" customHeight="1">
      <c r="A4" s="11" t="s">
        <v>72</v>
      </c>
      <c r="B4" s="9" t="s">
        <v>291</v>
      </c>
      <c r="C4" s="9" t="s">
        <v>292</v>
      </c>
      <c r="D4" s="9" t="s">
        <v>293</v>
      </c>
      <c r="E4" s="9" t="s">
        <v>294</v>
      </c>
      <c r="F4" s="9" t="s">
        <v>295</v>
      </c>
      <c r="G4" s="9" t="s">
        <v>296</v>
      </c>
      <c r="H4" s="9" t="s">
        <v>297</v>
      </c>
      <c r="I4" s="9" t="s">
        <v>298</v>
      </c>
    </row>
    <row r="5" spans="1:9" ht="13.5" customHeight="1">
      <c r="A5" s="106" t="s">
        <v>244</v>
      </c>
      <c r="B5" s="110">
        <v>15.14</v>
      </c>
      <c r="C5" s="110">
        <v>14.83</v>
      </c>
      <c r="D5" s="110">
        <v>13.47</v>
      </c>
      <c r="E5" s="111">
        <v>14.23</v>
      </c>
      <c r="F5" s="110">
        <v>13.24</v>
      </c>
      <c r="G5" s="56">
        <v>13.01</v>
      </c>
      <c r="H5" s="56">
        <v>13.29</v>
      </c>
      <c r="I5" s="56">
        <v>0.866</v>
      </c>
    </row>
    <row r="6" spans="1:5" ht="18" customHeight="1">
      <c r="A6" s="8"/>
      <c r="B6" s="8"/>
      <c r="C6" s="8"/>
      <c r="D6" s="8"/>
      <c r="E6" s="8"/>
    </row>
    <row r="7" spans="1:11" ht="18" customHeight="1">
      <c r="A7" s="2"/>
      <c r="K7" s="74" t="s">
        <v>236</v>
      </c>
    </row>
    <row r="8" spans="1:11" ht="18" customHeight="1">
      <c r="A8" s="11" t="s">
        <v>72</v>
      </c>
      <c r="B8" s="9" t="s">
        <v>293</v>
      </c>
      <c r="C8" s="9" t="s">
        <v>294</v>
      </c>
      <c r="D8" s="9" t="s">
        <v>295</v>
      </c>
      <c r="E8" s="9" t="s">
        <v>296</v>
      </c>
      <c r="F8" s="9" t="s">
        <v>297</v>
      </c>
      <c r="G8" s="9" t="s">
        <v>298</v>
      </c>
      <c r="H8" s="9" t="s">
        <v>299</v>
      </c>
      <c r="I8" s="9" t="s">
        <v>300</v>
      </c>
      <c r="J8" s="9" t="s">
        <v>301</v>
      </c>
      <c r="K8" s="9" t="s">
        <v>302</v>
      </c>
    </row>
    <row r="9" spans="1:11" ht="18" customHeight="1">
      <c r="A9" s="104" t="s">
        <v>237</v>
      </c>
      <c r="B9" s="105" t="s">
        <v>238</v>
      </c>
      <c r="C9" s="105" t="s">
        <v>238</v>
      </c>
      <c r="D9" s="105" t="s">
        <v>238</v>
      </c>
      <c r="E9" s="105" t="s">
        <v>238</v>
      </c>
      <c r="F9" s="105" t="s">
        <v>238</v>
      </c>
      <c r="G9" s="105" t="s">
        <v>238</v>
      </c>
      <c r="H9" s="105" t="s">
        <v>239</v>
      </c>
      <c r="I9" s="105" t="s">
        <v>239</v>
      </c>
      <c r="J9" s="11" t="s">
        <v>240</v>
      </c>
      <c r="K9" s="11" t="s">
        <v>240</v>
      </c>
    </row>
    <row r="10" spans="1:11" ht="18" customHeight="1">
      <c r="A10" s="4" t="s">
        <v>241</v>
      </c>
      <c r="B10" s="105" t="s">
        <v>238</v>
      </c>
      <c r="C10" s="105" t="s">
        <v>238</v>
      </c>
      <c r="D10" s="105" t="s">
        <v>238</v>
      </c>
      <c r="E10" s="105" t="s">
        <v>238</v>
      </c>
      <c r="F10" s="105" t="s">
        <v>238</v>
      </c>
      <c r="G10" s="105" t="s">
        <v>238</v>
      </c>
      <c r="H10" s="105" t="s">
        <v>239</v>
      </c>
      <c r="I10" s="105" t="s">
        <v>239</v>
      </c>
      <c r="J10" s="11" t="s">
        <v>240</v>
      </c>
      <c r="K10" s="11" t="s">
        <v>240</v>
      </c>
    </row>
    <row r="11" spans="1:11" ht="18" customHeight="1">
      <c r="A11" s="106" t="s">
        <v>242</v>
      </c>
      <c r="B11" s="107">
        <v>12.8</v>
      </c>
      <c r="C11" s="107">
        <v>13.3</v>
      </c>
      <c r="D11" s="107">
        <v>13.4</v>
      </c>
      <c r="E11" s="107">
        <v>13.5</v>
      </c>
      <c r="F11" s="107">
        <v>12.9</v>
      </c>
      <c r="G11" s="107">
        <v>12.3</v>
      </c>
      <c r="H11" s="56">
        <v>10.9</v>
      </c>
      <c r="I11" s="108">
        <v>10</v>
      </c>
      <c r="J11" s="56">
        <v>9.4</v>
      </c>
      <c r="K11" s="56">
        <v>9.3</v>
      </c>
    </row>
    <row r="12" spans="1:11" ht="18" customHeight="1">
      <c r="A12" s="4" t="s">
        <v>243</v>
      </c>
      <c r="B12" s="109">
        <v>93.8</v>
      </c>
      <c r="C12" s="109">
        <v>105.7</v>
      </c>
      <c r="D12" s="109">
        <v>104.4</v>
      </c>
      <c r="E12" s="107">
        <v>89.8</v>
      </c>
      <c r="F12" s="107">
        <v>74.9</v>
      </c>
      <c r="G12" s="107">
        <v>96.4</v>
      </c>
      <c r="H12" s="56">
        <v>57.1</v>
      </c>
      <c r="I12" s="108">
        <v>53</v>
      </c>
      <c r="J12" s="56">
        <v>42.1</v>
      </c>
      <c r="K12" s="56">
        <v>56.5</v>
      </c>
    </row>
    <row r="13" ht="18" customHeight="1"/>
    <row r="14" spans="1:11" ht="18" customHeight="1">
      <c r="A14" s="128" t="s">
        <v>72</v>
      </c>
      <c r="B14" s="9" t="s">
        <v>303</v>
      </c>
      <c r="C14" s="9" t="s">
        <v>304</v>
      </c>
      <c r="D14" s="9" t="s">
        <v>273</v>
      </c>
      <c r="E14" s="9" t="s">
        <v>316</v>
      </c>
      <c r="F14" s="9" t="s">
        <v>323</v>
      </c>
      <c r="G14" s="9" t="s">
        <v>324</v>
      </c>
      <c r="H14" s="113"/>
      <c r="I14" s="113"/>
      <c r="J14" s="113"/>
      <c r="K14" s="113"/>
    </row>
    <row r="15" spans="1:11" ht="18" customHeight="1">
      <c r="A15" s="133" t="s">
        <v>237</v>
      </c>
      <c r="B15" s="105" t="s">
        <v>240</v>
      </c>
      <c r="C15" s="105" t="s">
        <v>240</v>
      </c>
      <c r="D15" s="105" t="s">
        <v>240</v>
      </c>
      <c r="E15" s="168" t="s">
        <v>240</v>
      </c>
      <c r="F15" s="105" t="s">
        <v>240</v>
      </c>
      <c r="G15" s="173"/>
      <c r="H15" s="131"/>
      <c r="I15" s="131"/>
      <c r="J15" s="77"/>
      <c r="K15" s="77"/>
    </row>
    <row r="16" spans="1:11" ht="18" customHeight="1">
      <c r="A16" s="3" t="s">
        <v>241</v>
      </c>
      <c r="B16" s="105" t="s">
        <v>240</v>
      </c>
      <c r="C16" s="105" t="s">
        <v>240</v>
      </c>
      <c r="D16" s="105" t="s">
        <v>240</v>
      </c>
      <c r="E16" s="168" t="s">
        <v>240</v>
      </c>
      <c r="F16" s="105" t="s">
        <v>240</v>
      </c>
      <c r="G16" s="173"/>
      <c r="H16" s="131"/>
      <c r="I16" s="131"/>
      <c r="J16" s="77"/>
      <c r="K16" s="77"/>
    </row>
    <row r="17" spans="1:11" ht="18" customHeight="1">
      <c r="A17" s="134" t="s">
        <v>242</v>
      </c>
      <c r="B17" s="56">
        <v>8.8</v>
      </c>
      <c r="C17" s="56">
        <v>8.4</v>
      </c>
      <c r="D17" s="56">
        <v>7.7</v>
      </c>
      <c r="E17" s="160">
        <v>6.7</v>
      </c>
      <c r="F17" s="93">
        <v>5.8</v>
      </c>
      <c r="G17" s="174"/>
      <c r="H17" s="1"/>
      <c r="I17" s="132"/>
      <c r="J17" s="1"/>
      <c r="K17" s="1"/>
    </row>
    <row r="18" spans="1:11" ht="18" customHeight="1">
      <c r="A18" s="3" t="s">
        <v>243</v>
      </c>
      <c r="B18" s="56">
        <v>59.4</v>
      </c>
      <c r="C18" s="56">
        <v>49.6</v>
      </c>
      <c r="D18" s="56">
        <v>56.4</v>
      </c>
      <c r="E18" s="160">
        <v>49.8</v>
      </c>
      <c r="F18" s="93">
        <v>47.4</v>
      </c>
      <c r="G18" s="174"/>
      <c r="H18" s="1"/>
      <c r="I18" s="132"/>
      <c r="J18" s="1"/>
      <c r="K18" s="1"/>
    </row>
    <row r="19" spans="1:11" ht="18" customHeight="1">
      <c r="A19" s="6" t="s">
        <v>265</v>
      </c>
      <c r="C19" s="1"/>
      <c r="D19" s="1"/>
      <c r="E19" s="1"/>
      <c r="F19" s="1"/>
      <c r="G19" s="1"/>
      <c r="H19" s="1"/>
      <c r="I19" s="1"/>
      <c r="J19" s="1"/>
      <c r="K19" s="1"/>
    </row>
    <row r="20" ht="18" customHeight="1"/>
    <row r="29" ht="17.25">
      <c r="A29" s="14" t="s">
        <v>263</v>
      </c>
    </row>
    <row r="30" ht="12.75" customHeight="1">
      <c r="A30" s="8"/>
    </row>
    <row r="31" spans="1:11" ht="13.5">
      <c r="A31" s="76"/>
      <c r="K31" s="6" t="s">
        <v>236</v>
      </c>
    </row>
    <row r="32" spans="1:11" ht="13.5" customHeight="1">
      <c r="A32" s="11" t="s">
        <v>72</v>
      </c>
      <c r="B32" s="9" t="s">
        <v>291</v>
      </c>
      <c r="C32" s="9" t="s">
        <v>292</v>
      </c>
      <c r="D32" s="9" t="s">
        <v>293</v>
      </c>
      <c r="E32" s="9" t="s">
        <v>294</v>
      </c>
      <c r="F32" s="9" t="s">
        <v>295</v>
      </c>
      <c r="G32" s="9" t="s">
        <v>296</v>
      </c>
      <c r="H32" s="9" t="s">
        <v>297</v>
      </c>
      <c r="I32" s="9" t="s">
        <v>298</v>
      </c>
      <c r="J32" s="9" t="s">
        <v>299</v>
      </c>
      <c r="K32" s="9" t="s">
        <v>300</v>
      </c>
    </row>
    <row r="33" spans="1:11" ht="13.5" customHeight="1">
      <c r="A33" s="4" t="s">
        <v>162</v>
      </c>
      <c r="B33" s="56">
        <v>0.961</v>
      </c>
      <c r="C33" s="112">
        <v>0.99</v>
      </c>
      <c r="D33" s="56">
        <v>1.036</v>
      </c>
      <c r="E33" s="56">
        <v>0.974</v>
      </c>
      <c r="F33" s="56">
        <v>0.973</v>
      </c>
      <c r="G33" s="56">
        <v>0.859</v>
      </c>
      <c r="H33" s="56">
        <v>0.854</v>
      </c>
      <c r="I33" s="56">
        <v>0.853</v>
      </c>
      <c r="J33" s="56">
        <v>0.858</v>
      </c>
      <c r="K33" s="56">
        <v>0.861</v>
      </c>
    </row>
    <row r="34" spans="1:13" ht="13.5" customHeight="1">
      <c r="A34" s="2"/>
      <c r="B34" s="1"/>
      <c r="C34" s="121"/>
      <c r="D34" s="1"/>
      <c r="E34" s="1"/>
      <c r="F34" s="1"/>
      <c r="G34" s="1"/>
      <c r="H34" s="1"/>
      <c r="I34" s="1"/>
      <c r="J34" s="1"/>
      <c r="K34" s="1"/>
      <c r="L34" s="1"/>
      <c r="M34" s="1"/>
    </row>
    <row r="35" spans="1:13" ht="13.5" customHeight="1">
      <c r="A35" s="11" t="s">
        <v>72</v>
      </c>
      <c r="B35" s="9" t="s">
        <v>301</v>
      </c>
      <c r="C35" s="9" t="s">
        <v>302</v>
      </c>
      <c r="D35" s="9" t="s">
        <v>303</v>
      </c>
      <c r="E35" s="9" t="s">
        <v>304</v>
      </c>
      <c r="F35" s="9" t="s">
        <v>273</v>
      </c>
      <c r="G35" s="9" t="s">
        <v>316</v>
      </c>
      <c r="H35" s="9" t="s">
        <v>317</v>
      </c>
      <c r="I35" s="9" t="s">
        <v>322</v>
      </c>
      <c r="J35" s="1"/>
      <c r="K35" s="1"/>
      <c r="L35" s="1"/>
      <c r="M35" s="1"/>
    </row>
    <row r="36" spans="1:13" ht="13.5" customHeight="1">
      <c r="A36" s="4" t="s">
        <v>162</v>
      </c>
      <c r="B36" s="56">
        <v>0.866</v>
      </c>
      <c r="C36" s="56">
        <v>0.878</v>
      </c>
      <c r="D36" s="56">
        <v>0.884</v>
      </c>
      <c r="E36" s="56">
        <v>0.899</v>
      </c>
      <c r="F36" s="56">
        <v>0.889</v>
      </c>
      <c r="G36" s="56">
        <v>0.883</v>
      </c>
      <c r="H36" s="160">
        <v>0.808</v>
      </c>
      <c r="I36" s="160">
        <v>0.812</v>
      </c>
      <c r="J36" s="1"/>
      <c r="K36" s="1"/>
      <c r="L36" s="1"/>
      <c r="M36" s="1"/>
    </row>
    <row r="37" ht="13.5">
      <c r="A37" s="6" t="s">
        <v>265</v>
      </c>
    </row>
  </sheetData>
  <sheetProtection/>
  <printOptions/>
  <pageMargins left="1.1811023622047245" right="0" top="0.5905511811023623" bottom="0.3937007874015748" header="0.5118110236220472" footer="0.5118110236220472"/>
  <pageSetup horizontalDpi="600" verticalDpi="600" orientation="landscape" paperSize="9" scale="99" r:id="rId1"/>
  <headerFooter scaleWithDoc="0" alignWithMargins="0">
    <oddFooter>&amp;C&amp;A</oddFooter>
  </headerFooter>
  <rowBreaks count="1" manualBreakCount="1">
    <brk id="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袋井市役所</dc:creator>
  <cp:keywords/>
  <dc:description/>
  <cp:lastModifiedBy>0600497</cp:lastModifiedBy>
  <cp:lastPrinted>2023-07-12T04:18:23Z</cp:lastPrinted>
  <dcterms:created xsi:type="dcterms:W3CDTF">2001-05-28T07:47:36Z</dcterms:created>
  <dcterms:modified xsi:type="dcterms:W3CDTF">2023-07-12T04:18:37Z</dcterms:modified>
  <cp:category/>
  <cp:version/>
  <cp:contentType/>
  <cp:contentStatus/>
</cp:coreProperties>
</file>