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01_市長部局\04_企画財政部\03_財政課\01_財政係\30_新公会計制度\H29年度（H28年度決算分）\財務4表等データ\成果品\H28決算_附属明細書等\"/>
    </mc:Choice>
  </mc:AlternateContent>
  <bookViews>
    <workbookView xWindow="0" yWindow="0" windowWidth="20490" windowHeight="7500" firstSheet="4" activeTab="5"/>
  </bookViews>
  <sheets>
    <sheet name="引当金の明細" sheetId="2" r:id="rId1"/>
    <sheet name="基金の明細" sheetId="3" r:id="rId2"/>
    <sheet name="財源の明細" sheetId="5" r:id="rId3"/>
    <sheet name="財源情報の明細" sheetId="6" r:id="rId4"/>
    <sheet name="長期延滞債権の明細" sheetId="7" r:id="rId5"/>
    <sheet name="投資及び出資金の明細" sheetId="11" r:id="rId6"/>
    <sheet name="補助金等の明細" sheetId="8" r:id="rId7"/>
    <sheet name="未収金の明細" sheetId="9" r:id="rId8"/>
    <sheet name="行政目的別固定資産の明細" sheetId="4" r:id="rId9"/>
    <sheet name="有形固定資産の明細" sheetId="10" r:id="rId10"/>
  </sheets>
  <calcPr calcId="162913"/>
</workbook>
</file>

<file path=xl/calcChain.xml><?xml version="1.0" encoding="utf-8"?>
<calcChain xmlns="http://schemas.openxmlformats.org/spreadsheetml/2006/main">
  <c r="I37" i="11" l="1"/>
  <c r="J37" i="11"/>
  <c r="K37" i="11"/>
  <c r="H37" i="11"/>
  <c r="D37" i="11"/>
  <c r="E37" i="11"/>
  <c r="F37" i="11"/>
  <c r="C37" i="11"/>
  <c r="J16" i="11"/>
  <c r="H16" i="11"/>
  <c r="D16" i="11"/>
  <c r="E16" i="11"/>
  <c r="C16" i="11"/>
  <c r="C8" i="11"/>
  <c r="D8" i="11"/>
  <c r="E8" i="11"/>
  <c r="F8" i="11"/>
  <c r="G8" i="11"/>
  <c r="H8" i="11"/>
  <c r="B8" i="11"/>
  <c r="F7" i="11"/>
  <c r="B37" i="11" l="1"/>
  <c r="J36" i="11"/>
  <c r="G36" i="11"/>
  <c r="E36" i="11"/>
  <c r="H36" i="11" s="1"/>
  <c r="J35" i="11"/>
  <c r="G35" i="11"/>
  <c r="E35" i="11"/>
  <c r="H35" i="11" s="1"/>
  <c r="J34" i="11"/>
  <c r="G34" i="11"/>
  <c r="E34" i="11"/>
  <c r="J33" i="11"/>
  <c r="G33" i="11"/>
  <c r="E33" i="11"/>
  <c r="J32" i="11"/>
  <c r="G32" i="11"/>
  <c r="E32" i="11"/>
  <c r="H32" i="11" s="1"/>
  <c r="J31" i="11"/>
  <c r="G31" i="11"/>
  <c r="E31" i="11"/>
  <c r="H31" i="11" s="1"/>
  <c r="J30" i="11"/>
  <c r="G30" i="11"/>
  <c r="E30" i="11"/>
  <c r="H30" i="11" s="1"/>
  <c r="J29" i="11"/>
  <c r="G29" i="11"/>
  <c r="E29" i="11"/>
  <c r="J28" i="11"/>
  <c r="G28" i="11"/>
  <c r="E28" i="11"/>
  <c r="H28" i="11" s="1"/>
  <c r="J27" i="11"/>
  <c r="G27" i="11"/>
  <c r="E27" i="11"/>
  <c r="H27" i="11" s="1"/>
  <c r="J26" i="11"/>
  <c r="G26" i="11"/>
  <c r="E26" i="11"/>
  <c r="H26" i="11" s="1"/>
  <c r="J25" i="11"/>
  <c r="G25" i="11"/>
  <c r="E25" i="11"/>
  <c r="J24" i="11"/>
  <c r="G24" i="11"/>
  <c r="E24" i="11"/>
  <c r="H24" i="11" s="1"/>
  <c r="J23" i="11"/>
  <c r="G23" i="11"/>
  <c r="E23" i="11"/>
  <c r="H23" i="11" s="1"/>
  <c r="J22" i="11"/>
  <c r="G22" i="11"/>
  <c r="E22" i="11"/>
  <c r="H22" i="11" s="1"/>
  <c r="G21" i="11"/>
  <c r="E21" i="11"/>
  <c r="H21" i="11" s="1"/>
  <c r="B16" i="11"/>
  <c r="E15" i="11"/>
  <c r="H15" i="11" s="1"/>
  <c r="E14" i="11"/>
  <c r="H14" i="11" s="1"/>
  <c r="E13" i="11"/>
  <c r="H13" i="11" s="1"/>
  <c r="E12" i="11"/>
  <c r="H12" i="11" s="1"/>
  <c r="D7" i="11"/>
  <c r="G7" i="11" s="1"/>
  <c r="H34" i="11" l="1"/>
  <c r="H25" i="11"/>
  <c r="H29" i="11"/>
  <c r="H33" i="11"/>
  <c r="D28" i="8"/>
  <c r="D7" i="8"/>
  <c r="D29" i="8" s="1"/>
  <c r="C18" i="7" l="1"/>
  <c r="B18" i="7"/>
  <c r="C8" i="7"/>
  <c r="B8" i="7"/>
  <c r="C17" i="7"/>
  <c r="B17" i="7"/>
  <c r="E23" i="5"/>
  <c r="E6" i="5"/>
  <c r="E20" i="5" s="1"/>
  <c r="E24" i="5" s="1"/>
  <c r="G25" i="3" l="1"/>
  <c r="F25" i="3"/>
  <c r="E25" i="3"/>
  <c r="D25" i="3"/>
  <c r="C25" i="3"/>
  <c r="B24" i="3"/>
  <c r="B23" i="3"/>
  <c r="B21" i="3"/>
  <c r="G17" i="3"/>
  <c r="F17" i="3"/>
  <c r="E17" i="3"/>
  <c r="D17" i="3"/>
  <c r="C17" i="3"/>
  <c r="B6" i="3"/>
  <c r="B17" i="3" s="1"/>
  <c r="B25" i="3" l="1"/>
  <c r="F10" i="2" l="1"/>
  <c r="F9" i="2"/>
  <c r="F8" i="2"/>
  <c r="F7" i="2"/>
</calcChain>
</file>

<file path=xl/sharedStrings.xml><?xml version="1.0" encoding="utf-8"?>
<sst xmlns="http://schemas.openxmlformats.org/spreadsheetml/2006/main" count="479" uniqueCount="226">
  <si>
    <t>引当金の明細</t>
  </si>
  <si>
    <t>年度：平成28年度</t>
  </si>
  <si>
    <t>区分</t>
  </si>
  <si>
    <t>前年度末残高</t>
  </si>
  <si>
    <t>本年度増加額</t>
  </si>
  <si>
    <t>本年度減少額</t>
  </si>
  <si>
    <t>本年度末残高</t>
  </si>
  <si>
    <t>目的使用</t>
  </si>
  <si>
    <t>その他</t>
  </si>
  <si>
    <t>合計</t>
  </si>
  <si>
    <t>退職手当引当金</t>
  </si>
  <si>
    <t>賞与等引当金</t>
  </si>
  <si>
    <t>徴収不能引当金（流動分）</t>
    <rPh sb="8" eb="10">
      <t>リュウドウ</t>
    </rPh>
    <rPh sb="10" eb="11">
      <t>ブン</t>
    </rPh>
    <phoneticPr fontId="3"/>
  </si>
  <si>
    <t>徴収不能引当金（固定分）</t>
    <rPh sb="8" eb="10">
      <t>コテイ</t>
    </rPh>
    <rPh sb="10" eb="11">
      <t>ブン</t>
    </rPh>
    <phoneticPr fontId="3"/>
  </si>
  <si>
    <t>自治体名：袋井市_一般会計等</t>
    <rPh sb="9" eb="11">
      <t>イッパン</t>
    </rPh>
    <rPh sb="11" eb="13">
      <t>カイケイ</t>
    </rPh>
    <rPh sb="13" eb="14">
      <t>トウ</t>
    </rPh>
    <phoneticPr fontId="3"/>
  </si>
  <si>
    <t>(単位：円)</t>
    <rPh sb="4" eb="5">
      <t>エン</t>
    </rPh>
    <phoneticPr fontId="3"/>
  </si>
  <si>
    <t>基金の明細</t>
  </si>
  <si>
    <t>自治体名：袋井市</t>
    <rPh sb="5" eb="8">
      <t>フクロイシ</t>
    </rPh>
    <phoneticPr fontId="3"/>
  </si>
  <si>
    <t>(単位：円)</t>
    <rPh sb="4" eb="5">
      <t>エン</t>
    </rPh>
    <phoneticPr fontId="3"/>
  </si>
  <si>
    <t>種類</t>
  </si>
  <si>
    <t>現金預金</t>
  </si>
  <si>
    <t>有価証券</t>
  </si>
  <si>
    <t>土地</t>
  </si>
  <si>
    <t>(参考)財産に関する_x000D_
調書記載額</t>
  </si>
  <si>
    <t>財政調整基金　</t>
    <rPh sb="0" eb="2">
      <t>ザイセイ</t>
    </rPh>
    <rPh sb="2" eb="4">
      <t>チョウセイ</t>
    </rPh>
    <rPh sb="4" eb="6">
      <t>キキン</t>
    </rPh>
    <phoneticPr fontId="1"/>
  </si>
  <si>
    <t>減債基金</t>
    <rPh sb="0" eb="2">
      <t>ゲンサイ</t>
    </rPh>
    <rPh sb="2" eb="4">
      <t>キキン</t>
    </rPh>
    <phoneticPr fontId="1"/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</si>
  <si>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6"/>
  </si>
  <si>
    <t>学術交流振興基金</t>
    <rPh sb="0" eb="2">
      <t>ガクジュツ</t>
    </rPh>
    <rPh sb="2" eb="4">
      <t>コウリュウ</t>
    </rPh>
    <rPh sb="4" eb="6">
      <t>シンコウ</t>
    </rPh>
    <rPh sb="6" eb="8">
      <t>キキン</t>
    </rPh>
    <phoneticPr fontId="6"/>
  </si>
  <si>
    <t>社会福祉事業基金</t>
    <rPh sb="0" eb="2">
      <t>シャカイ</t>
    </rPh>
    <rPh sb="2" eb="4">
      <t>フクシ</t>
    </rPh>
    <rPh sb="4" eb="6">
      <t>ジギョウ</t>
    </rPh>
    <rPh sb="6" eb="8">
      <t>キキン</t>
    </rPh>
    <phoneticPr fontId="6"/>
  </si>
  <si>
    <t>地域福祉基金</t>
    <rPh sb="0" eb="2">
      <t>チイキ</t>
    </rPh>
    <rPh sb="2" eb="4">
      <t>フクシ</t>
    </rPh>
    <rPh sb="4" eb="6">
      <t>キキン</t>
    </rPh>
    <phoneticPr fontId="6"/>
  </si>
  <si>
    <t>ふるさと・水と土基金</t>
    <rPh sb="5" eb="6">
      <t>ミズ</t>
    </rPh>
    <rPh sb="7" eb="8">
      <t>ツチ</t>
    </rPh>
    <rPh sb="8" eb="10">
      <t>キキン</t>
    </rPh>
    <phoneticPr fontId="6"/>
  </si>
  <si>
    <t>文化振興基金</t>
    <rPh sb="0" eb="2">
      <t>ブンカ</t>
    </rPh>
    <rPh sb="2" eb="4">
      <t>シンコウ</t>
    </rPh>
    <rPh sb="4" eb="6">
      <t>キキン</t>
    </rPh>
    <phoneticPr fontId="6"/>
  </si>
  <si>
    <t>地域振興基金</t>
    <rPh sb="0" eb="2">
      <t>チイキ</t>
    </rPh>
    <rPh sb="2" eb="4">
      <t>シンコウ</t>
    </rPh>
    <rPh sb="4" eb="6">
      <t>キキン</t>
    </rPh>
    <phoneticPr fontId="6"/>
  </si>
  <si>
    <t>総合健康センター事業推進基金</t>
    <rPh sb="0" eb="2">
      <t>ソウゴウ</t>
    </rPh>
    <rPh sb="2" eb="4">
      <t>ケンコウ</t>
    </rPh>
    <rPh sb="8" eb="10">
      <t>ジギョウ</t>
    </rPh>
    <rPh sb="10" eb="12">
      <t>スイシン</t>
    </rPh>
    <rPh sb="12" eb="14">
      <t>キキン</t>
    </rPh>
    <phoneticPr fontId="1"/>
  </si>
  <si>
    <t>緊急地震・津波対策事業基金</t>
    <rPh sb="0" eb="2">
      <t>キンキュウ</t>
    </rPh>
    <rPh sb="2" eb="4">
      <t>ジシン</t>
    </rPh>
    <rPh sb="5" eb="7">
      <t>ツナミ</t>
    </rPh>
    <rPh sb="7" eb="9">
      <t>タイサク</t>
    </rPh>
    <rPh sb="9" eb="11">
      <t>ジギョウ</t>
    </rPh>
    <rPh sb="11" eb="13">
      <t>キキン</t>
    </rPh>
    <phoneticPr fontId="1"/>
  </si>
  <si>
    <t>保険給付費等支払準備基金</t>
    <rPh sb="0" eb="2">
      <t>ホケン</t>
    </rPh>
    <rPh sb="2" eb="4">
      <t>キュウフ</t>
    </rPh>
    <rPh sb="4" eb="5">
      <t>ヒ</t>
    </rPh>
    <rPh sb="5" eb="6">
      <t>トウ</t>
    </rPh>
    <rPh sb="6" eb="8">
      <t>シハラ</t>
    </rPh>
    <rPh sb="8" eb="10">
      <t>ジュンビ</t>
    </rPh>
    <rPh sb="10" eb="12">
      <t>キキン</t>
    </rPh>
    <phoneticPr fontId="1"/>
  </si>
  <si>
    <t>高額医療費貸付基金</t>
    <rPh sb="0" eb="2">
      <t>コウガク</t>
    </rPh>
    <rPh sb="2" eb="5">
      <t>イリョウヒ</t>
    </rPh>
    <rPh sb="5" eb="7">
      <t>カシツケ</t>
    </rPh>
    <rPh sb="7" eb="9">
      <t>キキン</t>
    </rPh>
    <phoneticPr fontId="1"/>
  </si>
  <si>
    <t>介護保険保険給付支払準備基金</t>
    <rPh sb="0" eb="2">
      <t>カイゴ</t>
    </rPh>
    <rPh sb="2" eb="4">
      <t>ホケン</t>
    </rPh>
    <rPh sb="4" eb="6">
      <t>ホケン</t>
    </rPh>
    <rPh sb="6" eb="8">
      <t>キュウフ</t>
    </rPh>
    <rPh sb="8" eb="10">
      <t>シハラ</t>
    </rPh>
    <rPh sb="10" eb="12">
      <t>ジュンビ</t>
    </rPh>
    <rPh sb="12" eb="14">
      <t>キキン</t>
    </rPh>
    <phoneticPr fontId="6"/>
  </si>
  <si>
    <t>駐車場事業基金</t>
  </si>
  <si>
    <r>
      <t xml:space="preserve">合計_x000D_
</t>
    </r>
    <r>
      <rPr>
        <sz val="9"/>
        <color theme="1"/>
        <rFont val="ＭＳ Ｐゴシック"/>
        <family val="3"/>
        <charset val="128"/>
        <scheme val="minor"/>
      </rPr>
      <t>(貸借対照表計上額)</t>
    </r>
    <phoneticPr fontId="3"/>
  </si>
  <si>
    <r>
      <t xml:space="preserve">合計_x000D_
</t>
    </r>
    <r>
      <rPr>
        <sz val="9"/>
        <rFont val="ＭＳ Ｐゴシック"/>
        <family val="3"/>
        <charset val="128"/>
        <scheme val="minor"/>
      </rPr>
      <t>(貸借対照表計上額)</t>
    </r>
    <phoneticPr fontId="3"/>
  </si>
  <si>
    <t>有形固定資産に係る行政目的別の明細</t>
  </si>
  <si>
    <t>自治体名：袋井市</t>
  </si>
  <si>
    <t>会計：一般会計等</t>
  </si>
  <si>
    <t>（単位：円）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</si>
  <si>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</si>
  <si>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</si>
  <si>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</si>
  <si>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</si>
  <si>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</si>
  <si>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</si>
  <si>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</si>
  <si>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事業用資産</t>
  </si>
  <si>
    <t>　土地</t>
  </si>
  <si>
    <t>-</t>
  </si>
  <si>
    <t>　建物</t>
  </si>
  <si>
    <t>　建物付属設備</t>
  </si>
  <si>
    <t>　工作物</t>
  </si>
  <si>
    <t>　その他の有形固定資産</t>
  </si>
  <si>
    <t>　建設仮勘定</t>
  </si>
  <si>
    <t>インフラ資産</t>
  </si>
  <si>
    <t>　道路（公共土地）</t>
  </si>
  <si>
    <t>　公園（公共土地）</t>
  </si>
  <si>
    <t>　防火水槽（公共土地）</t>
  </si>
  <si>
    <t>　農道（公共土地）</t>
  </si>
  <si>
    <t>　その他（公共土地）</t>
  </si>
  <si>
    <t>　公園（公共建物）</t>
  </si>
  <si>
    <t>　橋梁（公共工作物）</t>
  </si>
  <si>
    <t>　道路（公共工作物）</t>
  </si>
  <si>
    <t>　河川（公共工作物）</t>
  </si>
  <si>
    <t>　公園（公共工作物）</t>
  </si>
  <si>
    <t>　防火水槽（公共工作物）</t>
  </si>
  <si>
    <t>　トンネル（公共工作物）</t>
  </si>
  <si>
    <t>　農道（公共工作物）</t>
  </si>
  <si>
    <t>　その他（公共工作物）</t>
  </si>
  <si>
    <t>　公共用財産建設仮勘定</t>
  </si>
  <si>
    <t>物品</t>
  </si>
  <si>
    <t>　物品</t>
  </si>
  <si>
    <t>　美術品</t>
  </si>
  <si>
    <t>財源の明細</t>
  </si>
  <si>
    <t>会計</t>
  </si>
  <si>
    <t>財源の内容</t>
  </si>
  <si>
    <t>金額</t>
  </si>
  <si>
    <t>一般会計</t>
  </si>
  <si>
    <t>税収等</t>
  </si>
  <si>
    <t>町税</t>
    <rPh sb="0" eb="2">
      <t>チョウゼイ</t>
    </rPh>
    <phoneticPr fontId="6"/>
  </si>
  <si>
    <t>地方譲与税</t>
    <rPh sb="0" eb="2">
      <t>チホウ</t>
    </rPh>
    <rPh sb="2" eb="4">
      <t>ジョウヨ</t>
    </rPh>
    <rPh sb="4" eb="5">
      <t>ゼイ</t>
    </rPh>
    <phoneticPr fontId="6"/>
  </si>
  <si>
    <t>利子割交付金</t>
    <rPh sb="0" eb="2">
      <t>リシ</t>
    </rPh>
    <rPh sb="2" eb="3">
      <t>ワリ</t>
    </rPh>
    <rPh sb="3" eb="6">
      <t>コウフキン</t>
    </rPh>
    <phoneticPr fontId="6"/>
  </si>
  <si>
    <t>配当割交付金</t>
    <rPh sb="0" eb="2">
      <t>ハイトウ</t>
    </rPh>
    <rPh sb="2" eb="3">
      <t>ワリ</t>
    </rPh>
    <rPh sb="3" eb="6">
      <t>コウフキン</t>
    </rPh>
    <phoneticPr fontId="6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</si>
  <si>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6"/>
  </si>
  <si>
    <t>地方消費税交付金</t>
    <rPh sb="0" eb="2">
      <t>チホウ</t>
    </rPh>
    <rPh sb="2" eb="5">
      <t>ショウヒゼイ</t>
    </rPh>
    <rPh sb="5" eb="8">
      <t>コウフキン</t>
    </rPh>
    <phoneticPr fontId="6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</si>
  <si>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6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</si>
  <si>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6"/>
  </si>
  <si>
    <t>地方特例交付金</t>
    <rPh sb="0" eb="2">
      <t>チホウ</t>
    </rPh>
    <rPh sb="2" eb="4">
      <t>トクレイ</t>
    </rPh>
    <rPh sb="4" eb="7">
      <t>コウフキン</t>
    </rPh>
    <phoneticPr fontId="6"/>
  </si>
  <si>
    <t>地方交付税</t>
    <rPh sb="0" eb="2">
      <t>チホウ</t>
    </rPh>
    <rPh sb="2" eb="5">
      <t>コウフゼイ</t>
    </rPh>
    <phoneticPr fontId="6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</si>
  <si>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6"/>
  </si>
  <si>
    <t>分担金及び負担金</t>
    <rPh sb="0" eb="3">
      <t>ブンタンキン</t>
    </rPh>
    <rPh sb="3" eb="4">
      <t>オヨ</t>
    </rPh>
    <rPh sb="5" eb="8">
      <t>フタンキン</t>
    </rPh>
    <phoneticPr fontId="6"/>
  </si>
  <si>
    <t>寄附金</t>
    <rPh sb="0" eb="3">
      <t>キフキン</t>
    </rPh>
    <phoneticPr fontId="6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</si>
  <si>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6"/>
  </si>
  <si>
    <t>小計</t>
  </si>
  <si>
    <t>国県等補助金</t>
  </si>
  <si>
    <t>経常的_x000D_
補助金</t>
  </si>
  <si>
    <t>財源情報の明細</t>
  </si>
  <si>
    <t>内訳</t>
  </si>
  <si>
    <t>地方債等</t>
  </si>
  <si>
    <t>純行政コスト</t>
  </si>
  <si>
    <t>有形固定資産等の増加</t>
  </si>
  <si>
    <t>貸付金・基金等の増加</t>
  </si>
  <si>
    <t>長期延滞債権の明細</t>
  </si>
  <si>
    <t>相手先名または種別</t>
  </si>
  <si>
    <t>貸借対照表計上額</t>
  </si>
  <si>
    <t>徴収不能引当金計上額</t>
  </si>
  <si>
    <t>【貸付金】</t>
  </si>
  <si>
    <t>住宅資金貸付収入</t>
    <rPh sb="0" eb="2">
      <t>ジュウタク</t>
    </rPh>
    <rPh sb="2" eb="4">
      <t>シキン</t>
    </rPh>
    <rPh sb="4" eb="6">
      <t>カシツケ</t>
    </rPh>
    <rPh sb="6" eb="8">
      <t>シュウニュウ</t>
    </rPh>
    <phoneticPr fontId="2"/>
  </si>
  <si>
    <t>【未収金】</t>
  </si>
  <si>
    <t>市民税</t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</si>
  <si>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</si>
  <si>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</si>
  <si>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</si>
  <si>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民生費負担金</t>
    <rPh sb="0" eb="2">
      <t>ミンセイ</t>
    </rPh>
    <rPh sb="2" eb="3">
      <t>ヒ</t>
    </rPh>
    <rPh sb="3" eb="6">
      <t>フタンキン</t>
    </rPh>
    <phoneticPr fontId="2"/>
  </si>
  <si>
    <t>使用料</t>
    <rPh sb="0" eb="3">
      <t>シヨウリョウ</t>
    </rPh>
    <phoneticPr fontId="3"/>
  </si>
  <si>
    <t>雑入</t>
    <rPh sb="0" eb="2">
      <t>ザツニュウ</t>
    </rPh>
    <phoneticPr fontId="3"/>
  </si>
  <si>
    <t>補助金等の明細</t>
  </si>
  <si>
    <t>名称</t>
  </si>
  <si>
    <t>相手先</t>
  </si>
  <si>
    <t>支出目的</t>
  </si>
  <si>
    <t>他団体への公共施設等整備補助金等_x000D_
(所有外資産分)</t>
  </si>
  <si>
    <t>県営農地整備事業（通作条件整備保全対策型）負担金</t>
  </si>
  <si>
    <t>県</t>
    <rPh sb="0" eb="1">
      <t>ケン</t>
    </rPh>
    <phoneticPr fontId="3"/>
  </si>
  <si>
    <t>農林</t>
    <rPh sb="0" eb="2">
      <t>ノウリン</t>
    </rPh>
    <phoneticPr fontId="3"/>
  </si>
  <si>
    <t>計</t>
  </si>
  <si>
    <t>その他の補助金等</t>
  </si>
  <si>
    <t>袋井市森町広域行政組合</t>
  </si>
  <si>
    <t>消防</t>
    <rPh sb="0" eb="2">
      <t>ショウボウ</t>
    </rPh>
    <phoneticPr fontId="3"/>
  </si>
  <si>
    <t>袋井市森町広域行政組合分担金（ごみ処理施設費分）</t>
  </si>
  <si>
    <t>袋井市森町広域行政組合</t>
    <phoneticPr fontId="3"/>
  </si>
  <si>
    <t>環境衛生</t>
    <rPh sb="0" eb="2">
      <t>カンキョウ</t>
    </rPh>
    <rPh sb="2" eb="4">
      <t>エイセイ</t>
    </rPh>
    <phoneticPr fontId="3"/>
  </si>
  <si>
    <t>掛川市・袋井市病院企業団</t>
  </si>
  <si>
    <t>保健衛生</t>
    <rPh sb="0" eb="2">
      <t>ホケン</t>
    </rPh>
    <rPh sb="2" eb="4">
      <t>エイセイ</t>
    </rPh>
    <phoneticPr fontId="3"/>
  </si>
  <si>
    <t>袋井市病院事業運営費補助金</t>
  </si>
  <si>
    <t>袋井市病院</t>
    <phoneticPr fontId="3"/>
  </si>
  <si>
    <t>中遠広域事務組合分担金</t>
  </si>
  <si>
    <t>袋井市森町広域行政組合分担金（し尿処理施設費分</t>
  </si>
  <si>
    <t>袋井市森町広域行政組合</t>
    <phoneticPr fontId="3"/>
  </si>
  <si>
    <t>年金生活者等支援臨時福祉給付金</t>
  </si>
  <si>
    <t>個人等</t>
    <rPh sb="0" eb="2">
      <t>コジン</t>
    </rPh>
    <rPh sb="2" eb="3">
      <t>トウ</t>
    </rPh>
    <phoneticPr fontId="3"/>
  </si>
  <si>
    <t>福祉</t>
    <rPh sb="0" eb="2">
      <t>フクシ</t>
    </rPh>
    <phoneticPr fontId="3"/>
  </si>
  <si>
    <t>多面的機能支払交付金</t>
  </si>
  <si>
    <t>袋井市産業立地事業費補助金</t>
  </si>
  <si>
    <t>各会社</t>
    <rPh sb="0" eb="3">
      <t>カクカイシャ</t>
    </rPh>
    <phoneticPr fontId="3"/>
  </si>
  <si>
    <t>商工</t>
    <rPh sb="0" eb="2">
      <t>ショウコウ</t>
    </rPh>
    <phoneticPr fontId="3"/>
  </si>
  <si>
    <t>公共施設管理者負担金</t>
  </si>
  <si>
    <t>各管理者</t>
    <rPh sb="0" eb="1">
      <t>カク</t>
    </rPh>
    <rPh sb="1" eb="4">
      <t>カンリシャ</t>
    </rPh>
    <phoneticPr fontId="3"/>
  </si>
  <si>
    <t>土木</t>
    <rPh sb="0" eb="2">
      <t>ドボク</t>
    </rPh>
    <phoneticPr fontId="3"/>
  </si>
  <si>
    <t>合併処理浄化槽設置補助事業費補助金</t>
  </si>
  <si>
    <t>臨時福祉給付金（経済対策分）　</t>
  </si>
  <si>
    <t>袋井市工場立地奨励補助金</t>
  </si>
  <si>
    <t>袋井市社会福祉協議会活動費補助金</t>
  </si>
  <si>
    <t>袋井市社会福祉協議会</t>
    <phoneticPr fontId="3"/>
  </si>
  <si>
    <t>乳幼児保育推進事業費補助金</t>
  </si>
  <si>
    <t>保育所等</t>
    <rPh sb="0" eb="2">
      <t>ホイク</t>
    </rPh>
    <rPh sb="2" eb="3">
      <t>ショ</t>
    </rPh>
    <rPh sb="3" eb="4">
      <t>トウ</t>
    </rPh>
    <phoneticPr fontId="3"/>
  </si>
  <si>
    <t>袋井市袋井駅南都市拠点土地区画整理事業補助金</t>
  </si>
  <si>
    <t>袋井市袋井駅南都市拠点土地区画整理事業</t>
    <phoneticPr fontId="3"/>
  </si>
  <si>
    <t>産地パワーアップ事業費補助金</t>
  </si>
  <si>
    <t>生活バス路線維持補助金交付金</t>
  </si>
  <si>
    <t>各路線</t>
    <rPh sb="0" eb="3">
      <t>カクロセン</t>
    </rPh>
    <phoneticPr fontId="3"/>
  </si>
  <si>
    <t>総務</t>
    <rPh sb="0" eb="2">
      <t>ソウム</t>
    </rPh>
    <phoneticPr fontId="3"/>
  </si>
  <si>
    <t>中東遠看護専門学校組合</t>
  </si>
  <si>
    <t>その他　</t>
    <rPh sb="2" eb="3">
      <t>タ</t>
    </rPh>
    <phoneticPr fontId="3"/>
  </si>
  <si>
    <t>その他</t>
    <rPh sb="2" eb="3">
      <t>タ</t>
    </rPh>
    <phoneticPr fontId="3"/>
  </si>
  <si>
    <t>未収金の明細</t>
  </si>
  <si>
    <t>市民税</t>
    <rPh sb="0" eb="3">
      <t>シミンゼイ</t>
    </rPh>
    <phoneticPr fontId="2"/>
  </si>
  <si>
    <t>負担金</t>
    <rPh sb="0" eb="3">
      <t>フタンキン</t>
    </rPh>
    <phoneticPr fontId="3"/>
  </si>
  <si>
    <t>有形固定資産の明細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</si>
  <si>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</si>
  <si>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</si>
  <si>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</si>
  <si>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</si>
  <si>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</si>
  <si>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</si>
  <si>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</si>
  <si>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投資及び出資金の明細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</si>
  <si>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</si>
  <si>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</si>
  <si>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</si>
  <si>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</si>
  <si>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</si>
  <si>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</si>
  <si>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</si>
  <si>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</si>
  <si>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㈱みずほフィナンシャルグループ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</si>
  <si>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</si>
  <si>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</si>
  <si>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</si>
  <si>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</si>
  <si>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</si>
  <si>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</si>
  <si>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</si>
  <si>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</si>
  <si>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</si>
  <si>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</si>
  <si>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袋井地域土地開発公社</t>
    <rPh sb="0" eb="2">
      <t>フクロイ</t>
    </rPh>
    <rPh sb="2" eb="4">
      <t>チイキ</t>
    </rPh>
    <rPh sb="4" eb="6">
      <t>トチ</t>
    </rPh>
    <rPh sb="6" eb="8">
      <t>カイハツ</t>
    </rPh>
    <rPh sb="8" eb="10">
      <t>コウシャ</t>
    </rPh>
    <phoneticPr fontId="14"/>
  </si>
  <si>
    <t>袋井市聖隷病院</t>
    <rPh sb="0" eb="3">
      <t>フクロイシ</t>
    </rPh>
    <rPh sb="3" eb="5">
      <t>セイレイ</t>
    </rPh>
    <rPh sb="5" eb="7">
      <t>ビョウイン</t>
    </rPh>
    <phoneticPr fontId="1"/>
  </si>
  <si>
    <t>袋井市水道事業会計</t>
    <rPh sb="0" eb="3">
      <t>フクロイシ</t>
    </rPh>
    <rPh sb="3" eb="5">
      <t>スイドウ</t>
    </rPh>
    <rPh sb="5" eb="7">
      <t>ジギョウ</t>
    </rPh>
    <rPh sb="7" eb="9">
      <t>カイケイ</t>
    </rPh>
    <phoneticPr fontId="1"/>
  </si>
  <si>
    <t>中東遠総合医療センター</t>
    <rPh sb="0" eb="2">
      <t>チュウトウ</t>
    </rPh>
    <rPh sb="2" eb="3">
      <t>エン</t>
    </rPh>
    <rPh sb="3" eb="5">
      <t>ソウゴウ</t>
    </rPh>
    <rPh sb="5" eb="7">
      <t>イリョウ</t>
    </rPh>
    <phoneticPr fontId="3"/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</si>
  <si>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</si>
  <si>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</si>
  <si>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</si>
  <si>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</si>
  <si>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天竜浜名湖鉄道㈱</t>
    <rPh sb="0" eb="2">
      <t>テンリュウ</t>
    </rPh>
    <rPh sb="2" eb="5">
      <t>ハマナコ</t>
    </rPh>
    <rPh sb="5" eb="7">
      <t>テツドウ</t>
    </rPh>
    <phoneticPr fontId="1"/>
  </si>
  <si>
    <t>袋井北部まちづくり㈱</t>
    <rPh sb="0" eb="2">
      <t>フクロイ</t>
    </rPh>
    <rPh sb="2" eb="4">
      <t>ホクブ</t>
    </rPh>
    <phoneticPr fontId="1"/>
  </si>
  <si>
    <t>浜松ケーブルテレビ㈱</t>
    <rPh sb="0" eb="2">
      <t>ハママツ</t>
    </rPh>
    <phoneticPr fontId="1"/>
  </si>
  <si>
    <t>静岡県信用保証協会</t>
    <rPh sb="0" eb="3">
      <t>シズオカケン</t>
    </rPh>
    <rPh sb="3" eb="5">
      <t>シンヨウ</t>
    </rPh>
    <rPh sb="5" eb="7">
      <t>ホショウ</t>
    </rPh>
    <rPh sb="7" eb="9">
      <t>キョウカイ</t>
    </rPh>
    <phoneticPr fontId="14"/>
  </si>
  <si>
    <t>静岡県農業信用基金協会</t>
    <rPh sb="0" eb="3">
      <t>シズオカケン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14"/>
  </si>
  <si>
    <t>社団法人　静岡県畜産協会</t>
    <rPh sb="0" eb="2">
      <t>シャダン</t>
    </rPh>
    <rPh sb="2" eb="4">
      <t>ホウジン</t>
    </rPh>
    <rPh sb="5" eb="8">
      <t>シズオカケン</t>
    </rPh>
    <rPh sb="8" eb="10">
      <t>チクサン</t>
    </rPh>
    <rPh sb="10" eb="12">
      <t>キョウカイ</t>
    </rPh>
    <phoneticPr fontId="14"/>
  </si>
  <si>
    <t>財団法人　静岡県勤労者信用基金協会</t>
    <rPh sb="0" eb="2">
      <t>ザイダン</t>
    </rPh>
    <rPh sb="2" eb="4">
      <t>ホウジン</t>
    </rPh>
    <rPh sb="5" eb="8">
      <t>シズオカケン</t>
    </rPh>
    <rPh sb="8" eb="11">
      <t>キンロウシャ</t>
    </rPh>
    <rPh sb="11" eb="13">
      <t>シンヨウ</t>
    </rPh>
    <rPh sb="13" eb="15">
      <t>キキン</t>
    </rPh>
    <rPh sb="15" eb="17">
      <t>キョウカイ</t>
    </rPh>
    <phoneticPr fontId="14"/>
  </si>
  <si>
    <t>財団法人　静岡県文化財団</t>
    <rPh sb="0" eb="2">
      <t>ザイダン</t>
    </rPh>
    <rPh sb="2" eb="4">
      <t>ホウジン</t>
    </rPh>
    <rPh sb="5" eb="8">
      <t>シズオカケン</t>
    </rPh>
    <rPh sb="8" eb="10">
      <t>ブンカ</t>
    </rPh>
    <rPh sb="10" eb="12">
      <t>ザイダン</t>
    </rPh>
    <phoneticPr fontId="14"/>
  </si>
  <si>
    <t>財団法人　リバーフロント整備センター</t>
    <rPh sb="0" eb="2">
      <t>ザイダン</t>
    </rPh>
    <rPh sb="2" eb="4">
      <t>ホウジン</t>
    </rPh>
    <rPh sb="12" eb="14">
      <t>セイビ</t>
    </rPh>
    <phoneticPr fontId="14"/>
  </si>
  <si>
    <t>社団法人　静岡県緑化推進協会</t>
    <rPh sb="0" eb="2">
      <t>シャダン</t>
    </rPh>
    <rPh sb="2" eb="4">
      <t>ホウジン</t>
    </rPh>
    <rPh sb="5" eb="8">
      <t>シズオカケン</t>
    </rPh>
    <rPh sb="8" eb="10">
      <t>リョクカ</t>
    </rPh>
    <rPh sb="10" eb="12">
      <t>スイシン</t>
    </rPh>
    <rPh sb="12" eb="14">
      <t>キョウカイ</t>
    </rPh>
    <phoneticPr fontId="14"/>
  </si>
  <si>
    <t>社団法人　静岡県林業会議所基金</t>
    <rPh sb="0" eb="2">
      <t>シャダン</t>
    </rPh>
    <rPh sb="2" eb="4">
      <t>ホウジン</t>
    </rPh>
    <rPh sb="5" eb="8">
      <t>シズオカケン</t>
    </rPh>
    <rPh sb="8" eb="10">
      <t>リンギョウ</t>
    </rPh>
    <rPh sb="10" eb="13">
      <t>カイギショ</t>
    </rPh>
    <rPh sb="13" eb="15">
      <t>キキン</t>
    </rPh>
    <phoneticPr fontId="14"/>
  </si>
  <si>
    <t>財団法人　静岡県暴力追放運動推進センター</t>
    <rPh sb="0" eb="2">
      <t>ザイダン</t>
    </rPh>
    <rPh sb="2" eb="4">
      <t>ホウジン</t>
    </rPh>
    <rPh sb="5" eb="8">
      <t>シズオカケン</t>
    </rPh>
    <rPh sb="8" eb="10">
      <t>ボウリョク</t>
    </rPh>
    <rPh sb="10" eb="12">
      <t>ツイホウ</t>
    </rPh>
    <rPh sb="12" eb="14">
      <t>ウンドウ</t>
    </rPh>
    <rPh sb="14" eb="16">
      <t>スイシン</t>
    </rPh>
    <phoneticPr fontId="14"/>
  </si>
  <si>
    <t>財団法人　静岡県腎臓バンク</t>
    <rPh sb="0" eb="2">
      <t>ザイダン</t>
    </rPh>
    <rPh sb="2" eb="4">
      <t>ホウジン</t>
    </rPh>
    <rPh sb="5" eb="8">
      <t>シズオカケン</t>
    </rPh>
    <rPh sb="8" eb="10">
      <t>ジンゾウ</t>
    </rPh>
    <phoneticPr fontId="14"/>
  </si>
  <si>
    <t>財団法人　しずおか健康長寿財団</t>
    <rPh sb="0" eb="2">
      <t>ザイダン</t>
    </rPh>
    <rPh sb="2" eb="4">
      <t>ホウジン</t>
    </rPh>
    <rPh sb="9" eb="11">
      <t>ケンコウ</t>
    </rPh>
    <rPh sb="11" eb="13">
      <t>チョウジュ</t>
    </rPh>
    <rPh sb="13" eb="15">
      <t>ザイダン</t>
    </rPh>
    <phoneticPr fontId="14"/>
  </si>
  <si>
    <t>社団法人　静岡県山林協会</t>
    <rPh sb="0" eb="2">
      <t>シャダン</t>
    </rPh>
    <rPh sb="2" eb="4">
      <t>ホウジン</t>
    </rPh>
    <rPh sb="5" eb="8">
      <t>シズオカケン</t>
    </rPh>
    <rPh sb="8" eb="10">
      <t>サンリン</t>
    </rPh>
    <rPh sb="10" eb="12">
      <t>キョウカイ</t>
    </rPh>
    <phoneticPr fontId="14"/>
  </si>
  <si>
    <t>財団法人　静岡県障害者スポーツ協会</t>
    <rPh sb="0" eb="2">
      <t>ザイダン</t>
    </rPh>
    <rPh sb="2" eb="4">
      <t>ホウジン</t>
    </rPh>
    <rPh sb="5" eb="8">
      <t>シズオカケン</t>
    </rPh>
    <rPh sb="8" eb="10">
      <t>ショウガイ</t>
    </rPh>
    <rPh sb="10" eb="11">
      <t>シャ</t>
    </rPh>
    <rPh sb="15" eb="17">
      <t>キョウカイ</t>
    </rPh>
    <phoneticPr fontId="14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</si>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</sst>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9C000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81">
    <xf numFmtId="0" fontId="0" fillId="0" borderId="0" xfId="0"/>
    <xf numFmtId="3" fontId="2" fillId="0" borderId="0" xfId="0" applyNumberFormat="1" applyFont="1"/>
    <xf numFmtId="3" fontId="1" fillId="0" borderId="0" xfId="0" applyNumberFormat="1" applyFont="1"/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3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0" xfId="0" applyNumberFormat="1" applyFont="1"/>
    <xf numFmtId="3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4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0" xfId="0" applyFont="1"/>
    <xf numFmtId="3" fontId="4" fillId="0" borderId="9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/>
    </xf>
    <xf numFmtId="3" fontId="2" fillId="0" borderId="0" xfId="0" applyNumberFormat="1" applyFont="1"/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3" fontId="12" fillId="0" borderId="0" xfId="0" applyNumberFormat="1" applyFont="1"/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10" fontId="1" fillId="0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right" vertical="center"/>
    </xf>
    <xf numFmtId="10" fontId="1" fillId="0" borderId="2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left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12" fillId="2" borderId="7" xfId="0" applyNumberFormat="1" applyFont="1" applyFill="1" applyBorder="1" applyAlignment="1">
      <alignment horizontal="center" vertical="center"/>
    </xf>
    <xf numFmtId="3" fontId="13" fillId="0" borderId="8" xfId="0" applyNumberFormat="1" applyFont="1" applyBorder="1" applyAlignment="1">
      <alignment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0" borderId="9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10" fontId="1" fillId="3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7" sqref="D7"/>
    </sheetView>
  </sheetViews>
  <sheetFormatPr defaultRowHeight="13.5" x14ac:dyDescent="0.15"/>
  <cols>
    <col min="1" max="1" width="27.375" bestFit="1" customWidth="1"/>
    <col min="2" max="6" width="18.375" customWidth="1"/>
  </cols>
  <sheetData>
    <row r="1" spans="1:6" ht="21" x14ac:dyDescent="0.2">
      <c r="A1" s="1" t="s">
        <v>0</v>
      </c>
      <c r="B1" s="2"/>
      <c r="C1" s="2"/>
      <c r="D1" s="2"/>
      <c r="E1" s="2"/>
      <c r="F1" s="2"/>
    </row>
    <row r="2" spans="1:6" x14ac:dyDescent="0.15">
      <c r="A2" s="4" t="s">
        <v>14</v>
      </c>
      <c r="B2" s="2"/>
      <c r="C2" s="2"/>
      <c r="D2" s="2"/>
      <c r="E2" s="2"/>
      <c r="F2" s="2"/>
    </row>
    <row r="3" spans="1:6" x14ac:dyDescent="0.15">
      <c r="A3" s="4" t="s">
        <v>1</v>
      </c>
      <c r="B3" s="2"/>
      <c r="C3" s="2"/>
      <c r="D3" s="2"/>
      <c r="E3" s="2"/>
      <c r="F3" s="2"/>
    </row>
    <row r="4" spans="1:6" x14ac:dyDescent="0.15">
      <c r="A4" s="2"/>
      <c r="B4" s="2"/>
      <c r="C4" s="2"/>
      <c r="D4" s="2"/>
      <c r="E4" s="2"/>
      <c r="F4" s="3" t="s">
        <v>15</v>
      </c>
    </row>
    <row r="5" spans="1:6" ht="21" customHeight="1" x14ac:dyDescent="0.15">
      <c r="A5" s="57" t="s">
        <v>2</v>
      </c>
      <c r="B5" s="57" t="s">
        <v>3</v>
      </c>
      <c r="C5" s="57" t="s">
        <v>4</v>
      </c>
      <c r="D5" s="57" t="s">
        <v>5</v>
      </c>
      <c r="E5" s="57"/>
      <c r="F5" s="57" t="s">
        <v>6</v>
      </c>
    </row>
    <row r="6" spans="1:6" ht="21" customHeight="1" x14ac:dyDescent="0.15">
      <c r="A6" s="57"/>
      <c r="B6" s="57"/>
      <c r="C6" s="57"/>
      <c r="D6" s="5" t="s">
        <v>7</v>
      </c>
      <c r="E6" s="5" t="s">
        <v>8</v>
      </c>
      <c r="F6" s="57"/>
    </row>
    <row r="7" spans="1:6" ht="21" customHeight="1" x14ac:dyDescent="0.15">
      <c r="A7" s="6" t="s">
        <v>13</v>
      </c>
      <c r="B7" s="7">
        <v>71298464</v>
      </c>
      <c r="C7" s="7"/>
      <c r="D7" s="7"/>
      <c r="E7" s="7">
        <v>8279657</v>
      </c>
      <c r="F7" s="7">
        <f>B7+C7-D7-E7</f>
        <v>63018807</v>
      </c>
    </row>
    <row r="8" spans="1:6" ht="21" customHeight="1" x14ac:dyDescent="0.15">
      <c r="A8" s="6" t="s">
        <v>12</v>
      </c>
      <c r="B8" s="7">
        <v>2289870</v>
      </c>
      <c r="C8" s="7">
        <v>217037</v>
      </c>
      <c r="D8" s="7"/>
      <c r="E8" s="7"/>
      <c r="F8" s="7">
        <f t="shared" ref="F8:F10" si="0">B8+C8-D8-E8</f>
        <v>2506907</v>
      </c>
    </row>
    <row r="9" spans="1:6" ht="21" customHeight="1" x14ac:dyDescent="0.15">
      <c r="A9" s="6" t="s">
        <v>10</v>
      </c>
      <c r="B9" s="7">
        <v>3641940000</v>
      </c>
      <c r="C9" s="7">
        <v>460727896</v>
      </c>
      <c r="D9" s="7">
        <v>354765896</v>
      </c>
      <c r="E9" s="7"/>
      <c r="F9" s="7">
        <f t="shared" si="0"/>
        <v>3747902000</v>
      </c>
    </row>
    <row r="10" spans="1:6" ht="21" customHeight="1" x14ac:dyDescent="0.15">
      <c r="A10" s="6" t="s">
        <v>11</v>
      </c>
      <c r="B10" s="7">
        <v>284675013</v>
      </c>
      <c r="C10" s="7">
        <v>291056373</v>
      </c>
      <c r="D10" s="7">
        <v>284675013</v>
      </c>
      <c r="E10" s="7"/>
      <c r="F10" s="7">
        <f t="shared" si="0"/>
        <v>291056373</v>
      </c>
    </row>
    <row r="11" spans="1:6" ht="21" customHeight="1" x14ac:dyDescent="0.15">
      <c r="A11" s="8" t="s">
        <v>9</v>
      </c>
      <c r="B11" s="8"/>
      <c r="C11" s="8"/>
      <c r="D11" s="8"/>
      <c r="E11" s="8"/>
      <c r="F11" s="8"/>
    </row>
  </sheetData>
  <mergeCells count="5">
    <mergeCell ref="A5:A6"/>
    <mergeCell ref="B5:B6"/>
    <mergeCell ref="C5:C6"/>
    <mergeCell ref="D5:E5"/>
    <mergeCell ref="F5:F6"/>
  </mergeCells>
  <phoneticPr fontId="3"/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F5" sqref="F5"/>
    </sheetView>
  </sheetViews>
  <sheetFormatPr defaultRowHeight="13.5" x14ac:dyDescent="0.15"/>
  <cols>
    <col min="1" max="1" width="18.375" bestFit="1" customWidth="1"/>
    <col min="2" max="8" width="17.125" customWidth="1"/>
  </cols>
  <sheetData>
    <row r="1" spans="1:8" ht="21" x14ac:dyDescent="0.15">
      <c r="A1" s="70" t="s">
        <v>173</v>
      </c>
      <c r="B1" s="70"/>
      <c r="C1" s="70"/>
      <c r="D1" s="70"/>
      <c r="E1" s="70"/>
      <c r="F1" s="70"/>
      <c r="G1" s="70"/>
      <c r="H1" s="70"/>
    </row>
    <row r="2" spans="1:8" x14ac:dyDescent="0.15">
      <c r="A2" s="41" t="s">
        <v>42</v>
      </c>
      <c r="B2" s="41"/>
      <c r="C2" s="41"/>
      <c r="D2" s="41"/>
      <c r="E2" s="41"/>
      <c r="F2" s="41"/>
      <c r="G2" s="41"/>
      <c r="H2" s="40" t="s">
        <v>1</v>
      </c>
    </row>
    <row r="3" spans="1:8" x14ac:dyDescent="0.15">
      <c r="A3" s="41" t="s">
        <v>43</v>
      </c>
      <c r="B3" s="41"/>
      <c r="C3" s="41"/>
      <c r="D3" s="41"/>
      <c r="E3" s="41"/>
      <c r="F3" s="41"/>
      <c r="G3" s="41"/>
      <c r="H3" s="41"/>
    </row>
    <row r="4" spans="1:8" x14ac:dyDescent="0.15">
      <c r="A4" s="41"/>
      <c r="B4" s="41"/>
      <c r="C4" s="41"/>
      <c r="D4" s="41"/>
      <c r="E4" s="41"/>
      <c r="F4" s="41"/>
      <c r="G4" s="41"/>
      <c r="H4" s="40" t="s">
        <v>44</v>
      </c>
    </row>
    <row r="5" spans="1:8" ht="33.75" x14ac:dyDescent="0.15">
      <c r="A5" s="24" t="s">
        <v>2</v>
      </c>
      <c r="B5" s="25" t="s">
        <v>174</v>
      </c>
      <c r="C5" s="25" t="s">
        <v>175</v>
      </c>
      <c r="D5" s="25" t="s">
        <v>176</v>
      </c>
      <c r="E5" s="25" t="s">
        <v>177</v>
      </c>
      <c r="F5" s="25" t="s">
        <v>178</v>
      </c>
      <c r="G5" s="25" t="s">
        <v>179</v>
      </c>
      <c r="H5" s="25" t="s">
        <v>180</v>
      </c>
    </row>
    <row r="6" spans="1:8" ht="16.5" customHeight="1" x14ac:dyDescent="0.15">
      <c r="A6" s="38" t="s">
        <v>52</v>
      </c>
      <c r="B6" s="37">
        <v>79573356220</v>
      </c>
      <c r="C6" s="37">
        <v>1653532407</v>
      </c>
      <c r="D6" s="37">
        <v>252745165</v>
      </c>
      <c r="E6" s="37">
        <v>80974143462</v>
      </c>
      <c r="F6" s="37">
        <v>32641650247</v>
      </c>
      <c r="G6" s="37">
        <v>1560269724</v>
      </c>
      <c r="H6" s="37">
        <v>48332493215</v>
      </c>
    </row>
    <row r="7" spans="1:8" ht="16.5" customHeight="1" x14ac:dyDescent="0.15">
      <c r="A7" s="38" t="s">
        <v>53</v>
      </c>
      <c r="B7" s="37">
        <v>25186360426</v>
      </c>
      <c r="C7" s="37">
        <v>79206757</v>
      </c>
      <c r="D7" s="37">
        <v>25916965</v>
      </c>
      <c r="E7" s="37">
        <v>25239650218</v>
      </c>
      <c r="F7" s="37"/>
      <c r="G7" s="37"/>
      <c r="H7" s="37">
        <v>25239650218</v>
      </c>
    </row>
    <row r="8" spans="1:8" ht="16.5" customHeight="1" x14ac:dyDescent="0.15">
      <c r="A8" s="38" t="s">
        <v>55</v>
      </c>
      <c r="B8" s="37">
        <v>45665189448</v>
      </c>
      <c r="C8" s="37">
        <v>286719270</v>
      </c>
      <c r="D8" s="37" t="s">
        <v>54</v>
      </c>
      <c r="E8" s="37">
        <v>45951908718</v>
      </c>
      <c r="F8" s="37">
        <v>28687309719</v>
      </c>
      <c r="G8" s="37">
        <v>1010482913</v>
      </c>
      <c r="H8" s="37">
        <v>17264598999</v>
      </c>
    </row>
    <row r="9" spans="1:8" ht="16.5" customHeight="1" x14ac:dyDescent="0.15">
      <c r="A9" s="38" t="s">
        <v>56</v>
      </c>
      <c r="B9" s="37">
        <v>3711215600</v>
      </c>
      <c r="C9" s="37">
        <v>119156540</v>
      </c>
      <c r="D9" s="37" t="s">
        <v>54</v>
      </c>
      <c r="E9" s="37">
        <v>3830372140</v>
      </c>
      <c r="F9" s="37">
        <v>1101825603</v>
      </c>
      <c r="G9" s="37">
        <v>252749880</v>
      </c>
      <c r="H9" s="37">
        <v>2728546537</v>
      </c>
    </row>
    <row r="10" spans="1:8" ht="16.5" customHeight="1" x14ac:dyDescent="0.15">
      <c r="A10" s="38" t="s">
        <v>57</v>
      </c>
      <c r="B10" s="37">
        <v>3684443036</v>
      </c>
      <c r="C10" s="37">
        <v>526064760</v>
      </c>
      <c r="D10" s="37" t="s">
        <v>54</v>
      </c>
      <c r="E10" s="37">
        <v>4210507796</v>
      </c>
      <c r="F10" s="37">
        <v>2259810838</v>
      </c>
      <c r="G10" s="37">
        <v>111037878</v>
      </c>
      <c r="H10" s="37">
        <v>1950696958</v>
      </c>
    </row>
    <row r="11" spans="1:8" ht="16.5" customHeight="1" x14ac:dyDescent="0.15">
      <c r="A11" s="38" t="s">
        <v>58</v>
      </c>
      <c r="B11" s="37">
        <v>1073916150</v>
      </c>
      <c r="C11" s="37">
        <v>147173760</v>
      </c>
      <c r="D11" s="37" t="s">
        <v>54</v>
      </c>
      <c r="E11" s="37">
        <v>1221089910</v>
      </c>
      <c r="F11" s="37">
        <v>592704087</v>
      </c>
      <c r="G11" s="37">
        <v>185999053</v>
      </c>
      <c r="H11" s="37">
        <v>628385823</v>
      </c>
    </row>
    <row r="12" spans="1:8" ht="16.5" customHeight="1" x14ac:dyDescent="0.15">
      <c r="A12" s="38" t="s">
        <v>59</v>
      </c>
      <c r="B12" s="37">
        <v>252231560</v>
      </c>
      <c r="C12" s="37">
        <v>495211320</v>
      </c>
      <c r="D12" s="37">
        <v>226828200</v>
      </c>
      <c r="E12" s="37">
        <v>520614680</v>
      </c>
      <c r="F12" s="37"/>
      <c r="G12" s="37"/>
      <c r="H12" s="37">
        <v>520614680</v>
      </c>
    </row>
    <row r="13" spans="1:8" ht="16.5" customHeight="1" x14ac:dyDescent="0.15">
      <c r="A13" s="38" t="s">
        <v>60</v>
      </c>
      <c r="B13" s="37">
        <v>200751789677</v>
      </c>
      <c r="C13" s="37">
        <v>3617631621</v>
      </c>
      <c r="D13" s="37">
        <v>1369958380</v>
      </c>
      <c r="E13" s="37">
        <v>202999462918</v>
      </c>
      <c r="F13" s="37">
        <v>86346833211</v>
      </c>
      <c r="G13" s="37">
        <v>3729809727</v>
      </c>
      <c r="H13" s="37">
        <v>116652629707</v>
      </c>
    </row>
    <row r="14" spans="1:8" ht="16.5" customHeight="1" x14ac:dyDescent="0.15">
      <c r="A14" s="38" t="s">
        <v>61</v>
      </c>
      <c r="B14" s="37">
        <v>12170219243</v>
      </c>
      <c r="C14" s="37">
        <v>67195132</v>
      </c>
      <c r="D14" s="37">
        <v>297000</v>
      </c>
      <c r="E14" s="37">
        <v>12237117375</v>
      </c>
      <c r="F14" s="37"/>
      <c r="G14" s="37"/>
      <c r="H14" s="37">
        <v>12237117375</v>
      </c>
    </row>
    <row r="15" spans="1:8" ht="16.5" customHeight="1" x14ac:dyDescent="0.15">
      <c r="A15" s="38" t="s">
        <v>62</v>
      </c>
      <c r="B15" s="37">
        <v>3212019988</v>
      </c>
      <c r="C15" s="37"/>
      <c r="D15" s="37"/>
      <c r="E15" s="37">
        <v>3212019988</v>
      </c>
      <c r="F15" s="37"/>
      <c r="G15" s="37"/>
      <c r="H15" s="37">
        <v>3212019988</v>
      </c>
    </row>
    <row r="16" spans="1:8" ht="16.5" customHeight="1" x14ac:dyDescent="0.15">
      <c r="A16" s="38" t="s">
        <v>63</v>
      </c>
      <c r="B16" s="37">
        <v>5564799</v>
      </c>
      <c r="C16" s="37"/>
      <c r="D16" s="37"/>
      <c r="E16" s="37">
        <v>5564799</v>
      </c>
      <c r="F16" s="37"/>
      <c r="G16" s="37"/>
      <c r="H16" s="37">
        <v>5564799</v>
      </c>
    </row>
    <row r="17" spans="1:8" ht="16.5" customHeight="1" x14ac:dyDescent="0.15">
      <c r="A17" s="38" t="s">
        <v>64</v>
      </c>
      <c r="B17" s="37">
        <v>476760791</v>
      </c>
      <c r="C17" s="37"/>
      <c r="D17" s="37"/>
      <c r="E17" s="37">
        <v>476760791</v>
      </c>
      <c r="F17" s="37"/>
      <c r="G17" s="37"/>
      <c r="H17" s="37">
        <v>476760791</v>
      </c>
    </row>
    <row r="18" spans="1:8" ht="16.5" customHeight="1" x14ac:dyDescent="0.15">
      <c r="A18" s="38" t="s">
        <v>65</v>
      </c>
      <c r="B18" s="37">
        <v>1070117488</v>
      </c>
      <c r="C18" s="37">
        <v>14135067</v>
      </c>
      <c r="D18" s="37"/>
      <c r="E18" s="37">
        <v>1084252555</v>
      </c>
      <c r="F18" s="37"/>
      <c r="G18" s="37"/>
      <c r="H18" s="37">
        <v>1084252555</v>
      </c>
    </row>
    <row r="19" spans="1:8" ht="16.5" customHeight="1" x14ac:dyDescent="0.15">
      <c r="A19" s="38" t="s">
        <v>66</v>
      </c>
      <c r="B19" s="37">
        <v>349726940</v>
      </c>
      <c r="C19" s="37">
        <v>4740120</v>
      </c>
      <c r="D19" s="37" t="s">
        <v>54</v>
      </c>
      <c r="E19" s="37">
        <v>354467060</v>
      </c>
      <c r="F19" s="37">
        <v>226457852</v>
      </c>
      <c r="G19" s="37">
        <v>8673166</v>
      </c>
      <c r="H19" s="37">
        <v>128009208</v>
      </c>
    </row>
    <row r="20" spans="1:8" ht="16.5" customHeight="1" x14ac:dyDescent="0.15">
      <c r="A20" s="38" t="s">
        <v>67</v>
      </c>
      <c r="B20" s="37">
        <v>26071062610</v>
      </c>
      <c r="C20" s="37">
        <v>194856960</v>
      </c>
      <c r="D20" s="37">
        <v>42846300</v>
      </c>
      <c r="E20" s="37">
        <v>26223073270</v>
      </c>
      <c r="F20" s="37">
        <v>12936583533</v>
      </c>
      <c r="G20" s="37">
        <v>440258885</v>
      </c>
      <c r="H20" s="37">
        <v>13286489737</v>
      </c>
    </row>
    <row r="21" spans="1:8" ht="16.5" customHeight="1" x14ac:dyDescent="0.15">
      <c r="A21" s="38" t="s">
        <v>68</v>
      </c>
      <c r="B21" s="37">
        <v>134084772139</v>
      </c>
      <c r="C21" s="37">
        <v>812623596</v>
      </c>
      <c r="D21" s="37" t="s">
        <v>54</v>
      </c>
      <c r="E21" s="37">
        <v>134897395735</v>
      </c>
      <c r="F21" s="37">
        <v>63656748339</v>
      </c>
      <c r="G21" s="37">
        <v>2740999914</v>
      </c>
      <c r="H21" s="37">
        <v>71240647396</v>
      </c>
    </row>
    <row r="22" spans="1:8" ht="16.5" customHeight="1" x14ac:dyDescent="0.15">
      <c r="A22" s="38" t="s">
        <v>69</v>
      </c>
      <c r="B22" s="37">
        <v>311145160</v>
      </c>
      <c r="C22" s="37">
        <v>232747560</v>
      </c>
      <c r="D22" s="37" t="s">
        <v>54</v>
      </c>
      <c r="E22" s="37">
        <v>543892720</v>
      </c>
      <c r="F22" s="37">
        <v>32757497</v>
      </c>
      <c r="G22" s="37">
        <v>7778627</v>
      </c>
      <c r="H22" s="37">
        <v>511135223</v>
      </c>
    </row>
    <row r="23" spans="1:8" ht="16.5" customHeight="1" x14ac:dyDescent="0.15">
      <c r="A23" s="38" t="s">
        <v>70</v>
      </c>
      <c r="B23" s="37">
        <v>9737064917</v>
      </c>
      <c r="C23" s="37">
        <v>735611368</v>
      </c>
      <c r="D23" s="37" t="s">
        <v>54</v>
      </c>
      <c r="E23" s="37">
        <v>10472676285</v>
      </c>
      <c r="F23" s="37">
        <v>4622625811</v>
      </c>
      <c r="G23" s="37">
        <v>250537317</v>
      </c>
      <c r="H23" s="37">
        <v>5850050474</v>
      </c>
    </row>
    <row r="24" spans="1:8" ht="16.5" customHeight="1" x14ac:dyDescent="0.15">
      <c r="A24" s="38" t="s">
        <v>71</v>
      </c>
      <c r="B24" s="37">
        <v>2167233405</v>
      </c>
      <c r="C24" s="37">
        <v>23167080</v>
      </c>
      <c r="D24" s="37" t="s">
        <v>54</v>
      </c>
      <c r="E24" s="37">
        <v>2190400485</v>
      </c>
      <c r="F24" s="37">
        <v>1568897317</v>
      </c>
      <c r="G24" s="37">
        <v>48973820</v>
      </c>
      <c r="H24" s="37">
        <v>621503168</v>
      </c>
    </row>
    <row r="25" spans="1:8" ht="16.5" customHeight="1" x14ac:dyDescent="0.15">
      <c r="A25" s="38" t="s">
        <v>72</v>
      </c>
      <c r="B25" s="37">
        <v>12</v>
      </c>
      <c r="C25" s="37" t="s">
        <v>54</v>
      </c>
      <c r="D25" s="37" t="s">
        <v>54</v>
      </c>
      <c r="E25" s="37">
        <v>12</v>
      </c>
      <c r="F25" s="37" t="s">
        <v>54</v>
      </c>
      <c r="G25" s="37" t="s">
        <v>54</v>
      </c>
      <c r="H25" s="37">
        <v>12</v>
      </c>
    </row>
    <row r="26" spans="1:8" ht="16.5" customHeight="1" x14ac:dyDescent="0.15">
      <c r="A26" s="38" t="s">
        <v>73</v>
      </c>
      <c r="B26" s="37">
        <v>2632252350</v>
      </c>
      <c r="C26" s="37" t="s">
        <v>54</v>
      </c>
      <c r="D26" s="37" t="s">
        <v>54</v>
      </c>
      <c r="E26" s="37">
        <v>2632252350</v>
      </c>
      <c r="F26" s="37">
        <v>1694712483</v>
      </c>
      <c r="G26" s="37">
        <v>52645047</v>
      </c>
      <c r="H26" s="37">
        <v>937539867</v>
      </c>
    </row>
    <row r="27" spans="1:8" ht="16.5" customHeight="1" x14ac:dyDescent="0.15">
      <c r="A27" s="38" t="s">
        <v>74</v>
      </c>
      <c r="B27" s="37">
        <v>6374006433</v>
      </c>
      <c r="C27" s="37">
        <v>578989100</v>
      </c>
      <c r="D27" s="37" t="s">
        <v>54</v>
      </c>
      <c r="E27" s="37">
        <v>6952995533</v>
      </c>
      <c r="F27" s="37">
        <v>1608050379</v>
      </c>
      <c r="G27" s="37">
        <v>179942951</v>
      </c>
      <c r="H27" s="37">
        <v>5344945154</v>
      </c>
    </row>
    <row r="28" spans="1:8" ht="16.5" customHeight="1" x14ac:dyDescent="0.15">
      <c r="A28" s="38" t="s">
        <v>75</v>
      </c>
      <c r="B28" s="37">
        <v>2089843402</v>
      </c>
      <c r="C28" s="37">
        <v>953565638</v>
      </c>
      <c r="D28" s="37">
        <v>1326815080</v>
      </c>
      <c r="E28" s="37">
        <v>1716593960</v>
      </c>
      <c r="F28" s="37"/>
      <c r="G28" s="37"/>
      <c r="H28" s="37">
        <v>1716593960</v>
      </c>
    </row>
    <row r="29" spans="1:8" ht="16.5" customHeight="1" x14ac:dyDescent="0.15">
      <c r="A29" s="38" t="s">
        <v>76</v>
      </c>
      <c r="B29" s="37">
        <v>3793452974</v>
      </c>
      <c r="C29" s="37">
        <v>93948428</v>
      </c>
      <c r="D29" s="37">
        <v>130847985</v>
      </c>
      <c r="E29" s="37">
        <v>3756553417</v>
      </c>
      <c r="F29" s="37">
        <v>2618486220</v>
      </c>
      <c r="G29" s="37">
        <v>212758006</v>
      </c>
      <c r="H29" s="37">
        <v>1138067197</v>
      </c>
    </row>
    <row r="30" spans="1:8" ht="16.5" customHeight="1" x14ac:dyDescent="0.15">
      <c r="A30" s="38" t="s">
        <v>77</v>
      </c>
      <c r="B30" s="37">
        <v>3456882936</v>
      </c>
      <c r="C30" s="37">
        <v>93948428</v>
      </c>
      <c r="D30" s="37">
        <v>130847985</v>
      </c>
      <c r="E30" s="37">
        <v>3419983379</v>
      </c>
      <c r="F30" s="37">
        <v>2618486220</v>
      </c>
      <c r="G30" s="37">
        <v>212758006</v>
      </c>
      <c r="H30" s="37">
        <v>801497159</v>
      </c>
    </row>
    <row r="31" spans="1:8" ht="16.5" customHeight="1" x14ac:dyDescent="0.15">
      <c r="A31" s="38" t="s">
        <v>78</v>
      </c>
      <c r="B31" s="37">
        <v>336570038</v>
      </c>
      <c r="C31" s="37" t="s">
        <v>54</v>
      </c>
      <c r="D31" s="37" t="s">
        <v>54</v>
      </c>
      <c r="E31" s="37">
        <v>336570038</v>
      </c>
      <c r="F31" s="37" t="s">
        <v>54</v>
      </c>
      <c r="G31" s="37" t="s">
        <v>54</v>
      </c>
      <c r="H31" s="37">
        <v>336570038</v>
      </c>
    </row>
    <row r="32" spans="1:8" ht="16.5" customHeight="1" x14ac:dyDescent="0.15">
      <c r="A32" s="38" t="s">
        <v>9</v>
      </c>
      <c r="B32" s="37">
        <v>284118598871</v>
      </c>
      <c r="C32" s="37">
        <v>5365112456</v>
      </c>
      <c r="D32" s="37">
        <v>1753551530</v>
      </c>
      <c r="E32" s="37">
        <v>287730159797</v>
      </c>
      <c r="F32" s="37">
        <v>121606969678</v>
      </c>
      <c r="G32" s="37">
        <v>5502837457</v>
      </c>
      <c r="H32" s="37">
        <v>166123190119</v>
      </c>
    </row>
  </sheetData>
  <mergeCells count="1">
    <mergeCell ref="A1:H1"/>
  </mergeCells>
  <phoneticPr fontId="3"/>
  <pageMargins left="0.49" right="0.4" top="0.47" bottom="0.47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" sqref="C2"/>
    </sheetView>
  </sheetViews>
  <sheetFormatPr defaultRowHeight="13.5" x14ac:dyDescent="0.15"/>
  <cols>
    <col min="1" max="1" width="29.625" bestFit="1" customWidth="1"/>
    <col min="2" max="7" width="17.125" customWidth="1"/>
  </cols>
  <sheetData>
    <row r="1" spans="1:7" ht="21" x14ac:dyDescent="0.2">
      <c r="A1" s="1" t="s">
        <v>16</v>
      </c>
      <c r="B1" s="2"/>
      <c r="C1" s="2"/>
      <c r="D1" s="2"/>
      <c r="E1" s="2"/>
      <c r="F1" s="2"/>
      <c r="G1" s="2"/>
    </row>
    <row r="2" spans="1:7" x14ac:dyDescent="0.15">
      <c r="A2" s="4" t="s">
        <v>17</v>
      </c>
      <c r="B2" s="2"/>
      <c r="C2" s="2"/>
      <c r="D2" s="2"/>
      <c r="E2" s="2"/>
      <c r="F2" s="2"/>
      <c r="G2" s="2"/>
    </row>
    <row r="3" spans="1:7" x14ac:dyDescent="0.15">
      <c r="A3" s="4" t="s">
        <v>1</v>
      </c>
      <c r="B3" s="2"/>
      <c r="C3" s="2"/>
      <c r="D3" s="2"/>
      <c r="E3" s="2"/>
      <c r="F3" s="2"/>
      <c r="G3" s="2"/>
    </row>
    <row r="4" spans="1:7" x14ac:dyDescent="0.15">
      <c r="A4" s="2"/>
      <c r="B4" s="2"/>
      <c r="C4" s="2"/>
      <c r="D4" s="2"/>
      <c r="E4" s="2"/>
      <c r="F4" s="2"/>
      <c r="G4" s="3" t="s">
        <v>18</v>
      </c>
    </row>
    <row r="5" spans="1:7" ht="24.75" x14ac:dyDescent="0.15">
      <c r="A5" s="11" t="s">
        <v>19</v>
      </c>
      <c r="B5" s="11" t="s">
        <v>20</v>
      </c>
      <c r="C5" s="11" t="s">
        <v>21</v>
      </c>
      <c r="D5" s="11" t="s">
        <v>22</v>
      </c>
      <c r="E5" s="11" t="s">
        <v>8</v>
      </c>
      <c r="F5" s="12" t="s">
        <v>39</v>
      </c>
      <c r="G5" s="9" t="s">
        <v>23</v>
      </c>
    </row>
    <row r="6" spans="1:7" ht="18" customHeight="1" x14ac:dyDescent="0.15">
      <c r="A6" s="13" t="s">
        <v>24</v>
      </c>
      <c r="B6" s="14">
        <f>1785422861-C6</f>
        <v>1785422861</v>
      </c>
      <c r="C6" s="14">
        <v>0</v>
      </c>
      <c r="D6" s="14">
        <v>0</v>
      </c>
      <c r="E6" s="14">
        <v>0</v>
      </c>
      <c r="F6" s="14">
        <v>1785422861</v>
      </c>
      <c r="G6" s="14">
        <v>1785423000</v>
      </c>
    </row>
    <row r="7" spans="1:7" ht="18" customHeight="1" x14ac:dyDescent="0.15">
      <c r="A7" s="13" t="s">
        <v>25</v>
      </c>
      <c r="B7" s="14">
        <v>621146898</v>
      </c>
      <c r="C7" s="14">
        <v>0</v>
      </c>
      <c r="D7" s="14">
        <v>0</v>
      </c>
      <c r="E7" s="14">
        <v>0</v>
      </c>
      <c r="F7" s="14">
        <v>621146898</v>
      </c>
      <c r="G7" s="14">
        <v>621147000</v>
      </c>
    </row>
    <row r="8" spans="1:7" ht="18" customHeight="1" x14ac:dyDescent="0.15">
      <c r="A8" s="13" t="s">
        <v>26</v>
      </c>
      <c r="B8" s="14">
        <v>319791853</v>
      </c>
      <c r="C8" s="14">
        <v>0</v>
      </c>
      <c r="D8" s="14">
        <v>0</v>
      </c>
      <c r="E8" s="14">
        <v>0</v>
      </c>
      <c r="F8" s="14">
        <v>319791853</v>
      </c>
      <c r="G8" s="14">
        <v>319792000</v>
      </c>
    </row>
    <row r="9" spans="1:7" ht="18" customHeight="1" x14ac:dyDescent="0.15">
      <c r="A9" s="13" t="s">
        <v>27</v>
      </c>
      <c r="B9" s="14">
        <v>264032788</v>
      </c>
      <c r="C9" s="14">
        <v>0</v>
      </c>
      <c r="D9" s="14">
        <v>0</v>
      </c>
      <c r="E9" s="14">
        <v>0</v>
      </c>
      <c r="F9" s="14">
        <v>264032788</v>
      </c>
      <c r="G9" s="14">
        <v>264033000</v>
      </c>
    </row>
    <row r="10" spans="1:7" ht="18" customHeight="1" x14ac:dyDescent="0.15">
      <c r="A10" s="13" t="s">
        <v>28</v>
      </c>
      <c r="B10" s="14">
        <v>81848943</v>
      </c>
      <c r="C10" s="14">
        <v>0</v>
      </c>
      <c r="D10" s="14">
        <v>0</v>
      </c>
      <c r="E10" s="14">
        <v>0</v>
      </c>
      <c r="F10" s="14">
        <v>81848943</v>
      </c>
      <c r="G10" s="14">
        <v>81849000</v>
      </c>
    </row>
    <row r="11" spans="1:7" ht="18" customHeight="1" x14ac:dyDescent="0.15">
      <c r="A11" s="13" t="s">
        <v>29</v>
      </c>
      <c r="B11" s="14">
        <v>52616943</v>
      </c>
      <c r="C11" s="14">
        <v>0</v>
      </c>
      <c r="D11" s="14">
        <v>0</v>
      </c>
      <c r="E11" s="14">
        <v>0</v>
      </c>
      <c r="F11" s="14">
        <v>52616943</v>
      </c>
      <c r="G11" s="14">
        <v>52617000</v>
      </c>
    </row>
    <row r="12" spans="1:7" ht="18" customHeight="1" x14ac:dyDescent="0.15">
      <c r="A12" s="13" t="s">
        <v>30</v>
      </c>
      <c r="B12" s="14">
        <v>20462662</v>
      </c>
      <c r="C12" s="14">
        <v>0</v>
      </c>
      <c r="D12" s="14">
        <v>0</v>
      </c>
      <c r="E12" s="14">
        <v>0</v>
      </c>
      <c r="F12" s="14">
        <v>20462662</v>
      </c>
      <c r="G12" s="14">
        <v>20463000</v>
      </c>
    </row>
    <row r="13" spans="1:7" ht="18" customHeight="1" x14ac:dyDescent="0.15">
      <c r="A13" s="13" t="s">
        <v>31</v>
      </c>
      <c r="B13" s="14">
        <v>1292236173</v>
      </c>
      <c r="C13" s="14">
        <v>0</v>
      </c>
      <c r="D13" s="14">
        <v>0</v>
      </c>
      <c r="E13" s="14">
        <v>0</v>
      </c>
      <c r="F13" s="14">
        <v>1292236173</v>
      </c>
      <c r="G13" s="14">
        <v>1292236000</v>
      </c>
    </row>
    <row r="14" spans="1:7" ht="18" customHeight="1" x14ac:dyDescent="0.15">
      <c r="A14" s="13" t="s">
        <v>32</v>
      </c>
      <c r="B14" s="14">
        <v>1325951000</v>
      </c>
      <c r="C14" s="14">
        <v>0</v>
      </c>
      <c r="D14" s="14">
        <v>0</v>
      </c>
      <c r="E14" s="14">
        <v>0</v>
      </c>
      <c r="F14" s="14">
        <v>1325951000</v>
      </c>
      <c r="G14" s="14">
        <v>1325951000</v>
      </c>
    </row>
    <row r="15" spans="1:7" ht="18" customHeight="1" x14ac:dyDescent="0.15">
      <c r="A15" s="13" t="s">
        <v>33</v>
      </c>
      <c r="B15" s="14">
        <v>268244272</v>
      </c>
      <c r="C15" s="14">
        <v>0</v>
      </c>
      <c r="D15" s="14">
        <v>0</v>
      </c>
      <c r="E15" s="14">
        <v>0</v>
      </c>
      <c r="F15" s="14">
        <v>268244272</v>
      </c>
      <c r="G15" s="14">
        <v>268244000</v>
      </c>
    </row>
    <row r="16" spans="1:7" ht="18" customHeight="1" thickBot="1" x14ac:dyDescent="0.2">
      <c r="A16" s="15" t="s">
        <v>34</v>
      </c>
      <c r="B16" s="16">
        <v>110832615</v>
      </c>
      <c r="C16" s="16">
        <v>0</v>
      </c>
      <c r="D16" s="16">
        <v>0</v>
      </c>
      <c r="E16" s="16">
        <v>0</v>
      </c>
      <c r="F16" s="16">
        <v>110832615</v>
      </c>
      <c r="G16" s="16">
        <v>110833000</v>
      </c>
    </row>
    <row r="17" spans="1:7" ht="18" customHeight="1" thickTop="1" x14ac:dyDescent="0.15">
      <c r="A17" s="17" t="s">
        <v>9</v>
      </c>
      <c r="B17" s="18">
        <f t="shared" ref="B17:E17" si="0">SUM(B6:B16)</f>
        <v>6142587008</v>
      </c>
      <c r="C17" s="18">
        <f t="shared" si="0"/>
        <v>0</v>
      </c>
      <c r="D17" s="18">
        <f t="shared" si="0"/>
        <v>0</v>
      </c>
      <c r="E17" s="18">
        <f t="shared" si="0"/>
        <v>0</v>
      </c>
      <c r="F17" s="18">
        <f>SUM(F6:F16)</f>
        <v>6142587008</v>
      </c>
      <c r="G17" s="18">
        <f>SUM(G6:G16)</f>
        <v>6142588000</v>
      </c>
    </row>
    <row r="18" spans="1:7" x14ac:dyDescent="0.15">
      <c r="A18" s="19"/>
      <c r="B18" s="19"/>
      <c r="C18" s="19"/>
      <c r="D18" s="19"/>
      <c r="E18" s="19"/>
      <c r="F18" s="19"/>
      <c r="G18" s="19"/>
    </row>
    <row r="19" spans="1:7" x14ac:dyDescent="0.15">
      <c r="A19" s="19"/>
      <c r="B19" s="19"/>
      <c r="C19" s="19"/>
      <c r="D19" s="19"/>
      <c r="E19" s="19"/>
      <c r="F19" s="19"/>
      <c r="G19" s="19"/>
    </row>
    <row r="20" spans="1:7" ht="24.75" x14ac:dyDescent="0.15">
      <c r="A20" s="20" t="s">
        <v>19</v>
      </c>
      <c r="B20" s="20" t="s">
        <v>20</v>
      </c>
      <c r="C20" s="20" t="s">
        <v>21</v>
      </c>
      <c r="D20" s="20" t="s">
        <v>22</v>
      </c>
      <c r="E20" s="20" t="s">
        <v>8</v>
      </c>
      <c r="F20" s="21" t="s">
        <v>40</v>
      </c>
      <c r="G20" s="10" t="s">
        <v>23</v>
      </c>
    </row>
    <row r="21" spans="1:7" ht="18.75" customHeight="1" x14ac:dyDescent="0.15">
      <c r="A21" s="13" t="s">
        <v>35</v>
      </c>
      <c r="B21" s="14">
        <f>750221019-C21</f>
        <v>750221019</v>
      </c>
      <c r="C21" s="14">
        <v>0</v>
      </c>
      <c r="D21" s="14">
        <v>0</v>
      </c>
      <c r="E21" s="14">
        <v>0</v>
      </c>
      <c r="F21" s="14">
        <v>750221019</v>
      </c>
      <c r="G21" s="14">
        <v>750221000</v>
      </c>
    </row>
    <row r="22" spans="1:7" ht="18.75" customHeight="1" x14ac:dyDescent="0.15">
      <c r="A22" s="13" t="s">
        <v>36</v>
      </c>
      <c r="B22" s="14">
        <v>8000000</v>
      </c>
      <c r="C22" s="14">
        <v>0</v>
      </c>
      <c r="D22" s="14">
        <v>0</v>
      </c>
      <c r="E22" s="14">
        <v>0</v>
      </c>
      <c r="F22" s="14">
        <v>8000000</v>
      </c>
      <c r="G22" s="14">
        <v>8000000</v>
      </c>
    </row>
    <row r="23" spans="1:7" ht="18.75" customHeight="1" x14ac:dyDescent="0.15">
      <c r="A23" s="13" t="s">
        <v>37</v>
      </c>
      <c r="B23" s="14">
        <f>308237042-C23</f>
        <v>308237042</v>
      </c>
      <c r="C23" s="14">
        <v>0</v>
      </c>
      <c r="D23" s="14">
        <v>0</v>
      </c>
      <c r="E23" s="14">
        <v>0</v>
      </c>
      <c r="F23" s="14">
        <v>308237042</v>
      </c>
      <c r="G23" s="14">
        <v>308237000</v>
      </c>
    </row>
    <row r="24" spans="1:7" ht="18.75" customHeight="1" thickBot="1" x14ac:dyDescent="0.2">
      <c r="A24" s="13" t="s">
        <v>38</v>
      </c>
      <c r="B24" s="14">
        <f>280315485-C24</f>
        <v>280315485</v>
      </c>
      <c r="C24" s="14">
        <v>0</v>
      </c>
      <c r="D24" s="14">
        <v>0</v>
      </c>
      <c r="E24" s="14">
        <v>0</v>
      </c>
      <c r="F24" s="14">
        <v>280315485</v>
      </c>
      <c r="G24" s="14">
        <v>280315000</v>
      </c>
    </row>
    <row r="25" spans="1:7" ht="18.75" customHeight="1" thickTop="1" x14ac:dyDescent="0.15">
      <c r="A25" s="22" t="s">
        <v>9</v>
      </c>
      <c r="B25" s="23">
        <f t="shared" ref="B25:G25" si="1">SUM(B21:B24)</f>
        <v>1346773546</v>
      </c>
      <c r="C25" s="23">
        <f t="shared" si="1"/>
        <v>0</v>
      </c>
      <c r="D25" s="23">
        <f t="shared" si="1"/>
        <v>0</v>
      </c>
      <c r="E25" s="23">
        <f t="shared" si="1"/>
        <v>0</v>
      </c>
      <c r="F25" s="23">
        <f t="shared" si="1"/>
        <v>1346773546</v>
      </c>
      <c r="G25" s="23">
        <f t="shared" si="1"/>
        <v>1346773000</v>
      </c>
    </row>
  </sheetData>
  <phoneticPr fontId="3"/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4" sqref="D4"/>
    </sheetView>
  </sheetViews>
  <sheetFormatPr defaultRowHeight="13.5" x14ac:dyDescent="0.15"/>
  <cols>
    <col min="1" max="5" width="23.875" customWidth="1"/>
  </cols>
  <sheetData>
    <row r="1" spans="1:5" ht="21" x14ac:dyDescent="0.2">
      <c r="A1" s="1" t="s">
        <v>79</v>
      </c>
      <c r="B1" s="2"/>
      <c r="C1" s="2"/>
      <c r="D1" s="2"/>
      <c r="E1" s="2"/>
    </row>
    <row r="2" spans="1:5" x14ac:dyDescent="0.15">
      <c r="A2" s="4" t="s">
        <v>42</v>
      </c>
      <c r="B2" s="2"/>
      <c r="C2" s="2"/>
      <c r="D2" s="2"/>
      <c r="E2" s="2"/>
    </row>
    <row r="3" spans="1:5" x14ac:dyDescent="0.15">
      <c r="A3" s="4" t="s">
        <v>1</v>
      </c>
      <c r="B3" s="2"/>
      <c r="C3" s="2"/>
      <c r="D3" s="2"/>
      <c r="E3" s="2"/>
    </row>
    <row r="4" spans="1:5" x14ac:dyDescent="0.15">
      <c r="A4" s="2"/>
      <c r="B4" s="2"/>
      <c r="C4" s="2"/>
      <c r="D4" s="2"/>
      <c r="E4" s="3" t="s">
        <v>18</v>
      </c>
    </row>
    <row r="5" spans="1:5" ht="18" customHeight="1" x14ac:dyDescent="0.15">
      <c r="A5" s="11" t="s">
        <v>80</v>
      </c>
      <c r="B5" s="11" t="s">
        <v>2</v>
      </c>
      <c r="C5" s="60" t="s">
        <v>81</v>
      </c>
      <c r="D5" s="61"/>
      <c r="E5" s="11" t="s">
        <v>82</v>
      </c>
    </row>
    <row r="6" spans="1:5" ht="18" customHeight="1" x14ac:dyDescent="0.15">
      <c r="A6" s="62" t="s">
        <v>83</v>
      </c>
      <c r="B6" s="62" t="s">
        <v>84</v>
      </c>
      <c r="C6" s="58" t="s">
        <v>85</v>
      </c>
      <c r="D6" s="59"/>
      <c r="E6" s="7">
        <f>14874469655-G6-G7+H6+H7</f>
        <v>14874469655</v>
      </c>
    </row>
    <row r="7" spans="1:5" ht="18" customHeight="1" x14ac:dyDescent="0.15">
      <c r="A7" s="62"/>
      <c r="B7" s="62"/>
      <c r="C7" s="58" t="s">
        <v>86</v>
      </c>
      <c r="D7" s="59"/>
      <c r="E7" s="7">
        <v>383285000</v>
      </c>
    </row>
    <row r="8" spans="1:5" ht="18" customHeight="1" x14ac:dyDescent="0.15">
      <c r="A8" s="62"/>
      <c r="B8" s="62"/>
      <c r="C8" s="58" t="s">
        <v>87</v>
      </c>
      <c r="D8" s="59"/>
      <c r="E8" s="7">
        <v>13839000</v>
      </c>
    </row>
    <row r="9" spans="1:5" ht="18" customHeight="1" x14ac:dyDescent="0.15">
      <c r="A9" s="62"/>
      <c r="B9" s="62"/>
      <c r="C9" s="58" t="s">
        <v>88</v>
      </c>
      <c r="D9" s="59"/>
      <c r="E9" s="7">
        <v>41339000</v>
      </c>
    </row>
    <row r="10" spans="1:5" ht="18" customHeight="1" x14ac:dyDescent="0.15">
      <c r="A10" s="62"/>
      <c r="B10" s="62"/>
      <c r="C10" s="58" t="s">
        <v>89</v>
      </c>
      <c r="D10" s="59"/>
      <c r="E10" s="7">
        <v>31498000</v>
      </c>
    </row>
    <row r="11" spans="1:5" ht="18" customHeight="1" x14ac:dyDescent="0.15">
      <c r="A11" s="62"/>
      <c r="B11" s="62"/>
      <c r="C11" s="58" t="s">
        <v>90</v>
      </c>
      <c r="D11" s="59"/>
      <c r="E11" s="7">
        <v>1536106000</v>
      </c>
    </row>
    <row r="12" spans="1:5" ht="18" customHeight="1" x14ac:dyDescent="0.15">
      <c r="A12" s="62"/>
      <c r="B12" s="62"/>
      <c r="C12" s="58" t="s">
        <v>91</v>
      </c>
      <c r="D12" s="59"/>
      <c r="E12" s="7">
        <v>44219758</v>
      </c>
    </row>
    <row r="13" spans="1:5" ht="18" customHeight="1" x14ac:dyDescent="0.15">
      <c r="A13" s="62"/>
      <c r="B13" s="62"/>
      <c r="C13" s="58" t="s">
        <v>92</v>
      </c>
      <c r="D13" s="59"/>
      <c r="E13" s="7">
        <v>104616000</v>
      </c>
    </row>
    <row r="14" spans="1:5" ht="18" customHeight="1" x14ac:dyDescent="0.15">
      <c r="A14" s="62"/>
      <c r="B14" s="62"/>
      <c r="C14" s="58" t="s">
        <v>93</v>
      </c>
      <c r="D14" s="59"/>
      <c r="E14" s="7">
        <v>75657000</v>
      </c>
    </row>
    <row r="15" spans="1:5" ht="18" customHeight="1" x14ac:dyDescent="0.15">
      <c r="A15" s="62"/>
      <c r="B15" s="62"/>
      <c r="C15" s="58" t="s">
        <v>94</v>
      </c>
      <c r="D15" s="59"/>
      <c r="E15" s="7">
        <v>2592803000</v>
      </c>
    </row>
    <row r="16" spans="1:5" ht="18" customHeight="1" x14ac:dyDescent="0.15">
      <c r="A16" s="62"/>
      <c r="B16" s="62"/>
      <c r="C16" s="58" t="s">
        <v>95</v>
      </c>
      <c r="D16" s="59"/>
      <c r="E16" s="7">
        <v>18850000</v>
      </c>
    </row>
    <row r="17" spans="1:5" ht="18" customHeight="1" x14ac:dyDescent="0.15">
      <c r="A17" s="62"/>
      <c r="B17" s="62"/>
      <c r="C17" s="58" t="s">
        <v>96</v>
      </c>
      <c r="D17" s="59"/>
      <c r="E17" s="7">
        <v>467690944</v>
      </c>
    </row>
    <row r="18" spans="1:5" ht="18" customHeight="1" x14ac:dyDescent="0.15">
      <c r="A18" s="62"/>
      <c r="B18" s="62"/>
      <c r="C18" s="58" t="s">
        <v>97</v>
      </c>
      <c r="D18" s="59"/>
      <c r="E18" s="7">
        <v>239434212</v>
      </c>
    </row>
    <row r="19" spans="1:5" ht="18" customHeight="1" x14ac:dyDescent="0.15">
      <c r="A19" s="62"/>
      <c r="B19" s="62"/>
      <c r="C19" s="58" t="s">
        <v>98</v>
      </c>
      <c r="D19" s="59"/>
      <c r="E19" s="7">
        <v>85118273</v>
      </c>
    </row>
    <row r="20" spans="1:5" ht="18" customHeight="1" x14ac:dyDescent="0.15">
      <c r="A20" s="62"/>
      <c r="B20" s="62"/>
      <c r="C20" s="64" t="s">
        <v>99</v>
      </c>
      <c r="D20" s="65"/>
      <c r="E20" s="7">
        <f>SUM(E6:E19)</f>
        <v>20508925842</v>
      </c>
    </row>
    <row r="21" spans="1:5" ht="18" customHeight="1" x14ac:dyDescent="0.15">
      <c r="A21" s="62"/>
      <c r="B21" s="66" t="s">
        <v>100</v>
      </c>
      <c r="C21" s="68" t="s">
        <v>101</v>
      </c>
      <c r="D21" s="6"/>
      <c r="E21" s="7">
        <v>4363058895</v>
      </c>
    </row>
    <row r="22" spans="1:5" ht="18" customHeight="1" x14ac:dyDescent="0.15">
      <c r="A22" s="62"/>
      <c r="B22" s="67"/>
      <c r="C22" s="69"/>
      <c r="D22" s="6"/>
      <c r="E22" s="7">
        <v>2227614932</v>
      </c>
    </row>
    <row r="23" spans="1:5" ht="18" customHeight="1" x14ac:dyDescent="0.15">
      <c r="A23" s="62"/>
      <c r="B23" s="67"/>
      <c r="C23" s="64" t="s">
        <v>99</v>
      </c>
      <c r="D23" s="65"/>
      <c r="E23" s="7">
        <f>SUM(E21:E22)</f>
        <v>6590673827</v>
      </c>
    </row>
    <row r="24" spans="1:5" ht="18" customHeight="1" x14ac:dyDescent="0.15">
      <c r="A24" s="63"/>
      <c r="B24" s="62" t="s">
        <v>9</v>
      </c>
      <c r="C24" s="63"/>
      <c r="D24" s="63"/>
      <c r="E24" s="7">
        <f>E20+E23</f>
        <v>27099599669</v>
      </c>
    </row>
  </sheetData>
  <mergeCells count="22">
    <mergeCell ref="B24:D24"/>
    <mergeCell ref="C19:D19"/>
    <mergeCell ref="C20:D20"/>
    <mergeCell ref="B21:B23"/>
    <mergeCell ref="C21:C22"/>
    <mergeCell ref="C23:D23"/>
    <mergeCell ref="C18:D18"/>
    <mergeCell ref="C5:D5"/>
    <mergeCell ref="A6:A24"/>
    <mergeCell ref="B6:B20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</mergeCells>
  <phoneticPr fontId="3"/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9" sqref="B9"/>
    </sheetView>
  </sheetViews>
  <sheetFormatPr defaultRowHeight="13.5" x14ac:dyDescent="0.15"/>
  <cols>
    <col min="1" max="1" width="23" bestFit="1" customWidth="1"/>
    <col min="2" max="6" width="20.75" customWidth="1"/>
  </cols>
  <sheetData>
    <row r="1" spans="1:6" ht="21" x14ac:dyDescent="0.15">
      <c r="A1" s="70" t="s">
        <v>102</v>
      </c>
      <c r="B1" s="71"/>
      <c r="C1" s="71"/>
      <c r="D1" s="71"/>
      <c r="E1" s="71"/>
      <c r="F1" s="71"/>
    </row>
    <row r="2" spans="1:6" x14ac:dyDescent="0.15">
      <c r="A2" s="28" t="s">
        <v>42</v>
      </c>
      <c r="B2" s="28"/>
      <c r="C2" s="28"/>
      <c r="D2" s="28"/>
      <c r="E2" s="28"/>
      <c r="F2" s="29" t="s">
        <v>1</v>
      </c>
    </row>
    <row r="3" spans="1:6" x14ac:dyDescent="0.15">
      <c r="A3" s="28" t="s">
        <v>43</v>
      </c>
      <c r="B3" s="28"/>
      <c r="C3" s="28"/>
      <c r="D3" s="28"/>
      <c r="E3" s="28"/>
      <c r="F3" s="29" t="s">
        <v>44</v>
      </c>
    </row>
    <row r="4" spans="1:6" ht="19.5" customHeight="1" x14ac:dyDescent="0.15">
      <c r="A4" s="72" t="s">
        <v>2</v>
      </c>
      <c r="B4" s="74" t="s">
        <v>82</v>
      </c>
      <c r="C4" s="74" t="s">
        <v>103</v>
      </c>
      <c r="D4" s="74"/>
      <c r="E4" s="74"/>
      <c r="F4" s="74"/>
    </row>
    <row r="5" spans="1:6" ht="19.5" customHeight="1" x14ac:dyDescent="0.15">
      <c r="A5" s="72"/>
      <c r="B5" s="74"/>
      <c r="C5" s="74" t="s">
        <v>100</v>
      </c>
      <c r="D5" s="74" t="s">
        <v>104</v>
      </c>
      <c r="E5" s="74" t="s">
        <v>84</v>
      </c>
      <c r="F5" s="74" t="s">
        <v>8</v>
      </c>
    </row>
    <row r="6" spans="1:6" ht="19.5" customHeight="1" thickBot="1" x14ac:dyDescent="0.2">
      <c r="A6" s="73"/>
      <c r="B6" s="75"/>
      <c r="C6" s="75"/>
      <c r="D6" s="75"/>
      <c r="E6" s="75"/>
      <c r="F6" s="75"/>
    </row>
    <row r="7" spans="1:6" ht="19.5" customHeight="1" thickTop="1" x14ac:dyDescent="0.15">
      <c r="A7" s="30" t="s">
        <v>105</v>
      </c>
      <c r="B7" s="7">
        <v>29210701463</v>
      </c>
      <c r="C7" s="7">
        <v>6590673827</v>
      </c>
      <c r="D7" s="7">
        <v>3108300000</v>
      </c>
      <c r="E7" s="7">
        <v>13845125432</v>
      </c>
      <c r="F7" s="7">
        <v>5666602204</v>
      </c>
    </row>
    <row r="8" spans="1:6" ht="19.5" customHeight="1" x14ac:dyDescent="0.15">
      <c r="A8" s="30" t="s">
        <v>106</v>
      </c>
      <c r="B8" s="7">
        <v>4027616212</v>
      </c>
      <c r="C8" s="7">
        <v>0</v>
      </c>
      <c r="D8" s="7">
        <v>0</v>
      </c>
      <c r="E8" s="7">
        <v>3725630381</v>
      </c>
      <c r="F8" s="7">
        <v>301985831</v>
      </c>
    </row>
    <row r="9" spans="1:6" ht="19.5" customHeight="1" x14ac:dyDescent="0.15">
      <c r="A9" s="30" t="s">
        <v>107</v>
      </c>
      <c r="B9" s="7">
        <v>955468734</v>
      </c>
      <c r="C9" s="7">
        <v>0</v>
      </c>
      <c r="D9" s="7">
        <v>0</v>
      </c>
      <c r="E9" s="7">
        <v>955468734</v>
      </c>
      <c r="F9" s="7">
        <v>0</v>
      </c>
    </row>
    <row r="10" spans="1:6" ht="19.5" customHeight="1" x14ac:dyDescent="0.15">
      <c r="A10" s="30" t="s">
        <v>8</v>
      </c>
      <c r="B10" s="7" t="s">
        <v>54</v>
      </c>
      <c r="C10" s="7">
        <v>0</v>
      </c>
      <c r="D10" s="7">
        <v>0</v>
      </c>
      <c r="E10" s="7">
        <v>0</v>
      </c>
      <c r="F10" s="7" t="s">
        <v>54</v>
      </c>
    </row>
    <row r="11" spans="1:6" ht="19.5" customHeight="1" x14ac:dyDescent="0.15">
      <c r="A11" s="31" t="s">
        <v>9</v>
      </c>
      <c r="B11" s="7">
        <v>34193786409</v>
      </c>
      <c r="C11" s="7">
        <v>6590673827</v>
      </c>
      <c r="D11" s="7">
        <v>3108300000</v>
      </c>
      <c r="E11" s="7">
        <v>18526224547</v>
      </c>
      <c r="F11" s="7">
        <v>5968588035</v>
      </c>
    </row>
    <row r="12" spans="1:6" x14ac:dyDescent="0.15">
      <c r="A12" s="32"/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3"/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F3" sqref="F3:F4"/>
    </sheetView>
  </sheetViews>
  <sheetFormatPr defaultRowHeight="13.5" x14ac:dyDescent="0.15"/>
  <cols>
    <col min="1" max="1" width="32.25" bestFit="1" customWidth="1"/>
    <col min="2" max="3" width="22.5" customWidth="1"/>
  </cols>
  <sheetData>
    <row r="1" spans="1:3" ht="21" x14ac:dyDescent="0.2">
      <c r="A1" s="1" t="s">
        <v>108</v>
      </c>
      <c r="B1" s="2"/>
      <c r="C1" s="2"/>
    </row>
    <row r="2" spans="1:3" x14ac:dyDescent="0.15">
      <c r="A2" s="4" t="s">
        <v>14</v>
      </c>
      <c r="B2" s="2"/>
      <c r="C2" s="2"/>
    </row>
    <row r="3" spans="1:3" x14ac:dyDescent="0.15">
      <c r="A3" s="4" t="s">
        <v>1</v>
      </c>
      <c r="B3" s="2"/>
      <c r="C3" s="2"/>
    </row>
    <row r="4" spans="1:3" x14ac:dyDescent="0.15">
      <c r="A4" s="2"/>
      <c r="B4" s="2"/>
      <c r="C4" s="3" t="s">
        <v>18</v>
      </c>
    </row>
    <row r="5" spans="1:3" ht="18.75" customHeight="1" x14ac:dyDescent="0.15">
      <c r="A5" s="11" t="s">
        <v>109</v>
      </c>
      <c r="B5" s="11" t="s">
        <v>110</v>
      </c>
      <c r="C5" s="11" t="s">
        <v>111</v>
      </c>
    </row>
    <row r="6" spans="1:3" ht="18.75" customHeight="1" x14ac:dyDescent="0.15">
      <c r="A6" s="6" t="s">
        <v>112</v>
      </c>
      <c r="B6" s="7"/>
      <c r="C6" s="7"/>
    </row>
    <row r="7" spans="1:3" ht="18.75" customHeight="1" x14ac:dyDescent="0.15">
      <c r="A7" s="6" t="s">
        <v>113</v>
      </c>
      <c r="B7" s="7">
        <v>11917941</v>
      </c>
      <c r="C7" s="7">
        <v>0</v>
      </c>
    </row>
    <row r="8" spans="1:3" ht="18.75" customHeight="1" thickBot="1" x14ac:dyDescent="0.2">
      <c r="A8" s="33" t="s">
        <v>99</v>
      </c>
      <c r="B8" s="34">
        <f>B7</f>
        <v>11917941</v>
      </c>
      <c r="C8" s="34">
        <f>C7</f>
        <v>0</v>
      </c>
    </row>
    <row r="9" spans="1:3" ht="18.75" customHeight="1" thickTop="1" x14ac:dyDescent="0.15">
      <c r="A9" s="6" t="s">
        <v>114</v>
      </c>
      <c r="B9" s="7"/>
      <c r="C9" s="7"/>
    </row>
    <row r="10" spans="1:3" ht="18.75" customHeight="1" x14ac:dyDescent="0.15">
      <c r="A10" s="6" t="s">
        <v>115</v>
      </c>
      <c r="B10" s="7">
        <v>230895306</v>
      </c>
      <c r="C10" s="7">
        <v>38051561</v>
      </c>
    </row>
    <row r="11" spans="1:3" ht="18.75" customHeight="1" x14ac:dyDescent="0.15">
      <c r="A11" s="6" t="s">
        <v>116</v>
      </c>
      <c r="B11" s="7">
        <v>181997956</v>
      </c>
      <c r="C11" s="7">
        <v>19613528</v>
      </c>
    </row>
    <row r="12" spans="1:3" ht="18.75" customHeight="1" x14ac:dyDescent="0.15">
      <c r="A12" s="6" t="s">
        <v>117</v>
      </c>
      <c r="B12" s="7">
        <v>9521910</v>
      </c>
      <c r="C12" s="7">
        <v>1729178</v>
      </c>
    </row>
    <row r="13" spans="1:3" ht="18.75" customHeight="1" x14ac:dyDescent="0.15">
      <c r="A13" s="6" t="s">
        <v>118</v>
      </c>
      <c r="B13" s="7">
        <v>33402110</v>
      </c>
      <c r="C13" s="7">
        <v>3624540</v>
      </c>
    </row>
    <row r="14" spans="1:3" ht="18.75" customHeight="1" x14ac:dyDescent="0.15">
      <c r="A14" s="6" t="s">
        <v>119</v>
      </c>
      <c r="B14" s="7">
        <v>5914550</v>
      </c>
      <c r="C14" s="7">
        <v>0</v>
      </c>
    </row>
    <row r="15" spans="1:3" ht="18.75" customHeight="1" x14ac:dyDescent="0.15">
      <c r="A15" s="6" t="s">
        <v>120</v>
      </c>
      <c r="B15" s="7">
        <v>4108736</v>
      </c>
      <c r="C15" s="7">
        <v>0</v>
      </c>
    </row>
    <row r="16" spans="1:3" ht="18.75" customHeight="1" x14ac:dyDescent="0.15">
      <c r="A16" s="6" t="s">
        <v>121</v>
      </c>
      <c r="B16" s="7">
        <v>85744734</v>
      </c>
      <c r="C16" s="7">
        <v>0</v>
      </c>
    </row>
    <row r="17" spans="1:3" ht="18.75" customHeight="1" thickBot="1" x14ac:dyDescent="0.2">
      <c r="A17" s="33" t="s">
        <v>99</v>
      </c>
      <c r="B17" s="34">
        <f>SUM(B10:B16)</f>
        <v>551585302</v>
      </c>
      <c r="C17" s="34">
        <f>SUM(C10:C16)</f>
        <v>63018807</v>
      </c>
    </row>
    <row r="18" spans="1:3" ht="18.75" customHeight="1" thickTop="1" x14ac:dyDescent="0.15">
      <c r="A18" s="8" t="s">
        <v>9</v>
      </c>
      <c r="B18" s="7">
        <f>B8+B17</f>
        <v>563503243</v>
      </c>
      <c r="C18" s="7">
        <f>C8+C17</f>
        <v>63018807</v>
      </c>
    </row>
  </sheetData>
  <phoneticPr fontId="3"/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4" workbookViewId="0">
      <selection activeCell="J14" sqref="J14"/>
    </sheetView>
  </sheetViews>
  <sheetFormatPr defaultColWidth="34.75" defaultRowHeight="13.5" x14ac:dyDescent="0.15"/>
  <cols>
    <col min="1" max="1" width="35.25" customWidth="1"/>
    <col min="2" max="11" width="14.25" customWidth="1"/>
  </cols>
  <sheetData>
    <row r="1" spans="1:11" ht="21" x14ac:dyDescent="0.2">
      <c r="A1" s="39" t="s">
        <v>181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15">
      <c r="A2" s="4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15">
      <c r="A3" s="4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x14ac:dyDescent="0.15">
      <c r="A5" s="42" t="s">
        <v>182</v>
      </c>
      <c r="B5" s="2"/>
      <c r="C5" s="2"/>
      <c r="D5" s="2"/>
      <c r="E5" s="2"/>
      <c r="F5" s="2"/>
      <c r="G5" s="2"/>
      <c r="H5" s="40" t="s">
        <v>15</v>
      </c>
      <c r="I5" s="2"/>
      <c r="J5" s="2"/>
    </row>
    <row r="6" spans="1:11" ht="33.75" x14ac:dyDescent="0.15">
      <c r="A6" s="43" t="s">
        <v>183</v>
      </c>
      <c r="B6" s="44" t="s">
        <v>184</v>
      </c>
      <c r="C6" s="44" t="s">
        <v>185</v>
      </c>
      <c r="D6" s="44" t="s">
        <v>186</v>
      </c>
      <c r="E6" s="44" t="s">
        <v>187</v>
      </c>
      <c r="F6" s="44" t="s">
        <v>188</v>
      </c>
      <c r="G6" s="44" t="s">
        <v>189</v>
      </c>
      <c r="H6" s="44" t="s">
        <v>23</v>
      </c>
      <c r="I6" s="2"/>
      <c r="J6" s="2"/>
    </row>
    <row r="7" spans="1:11" x14ac:dyDescent="0.15">
      <c r="A7" s="38" t="s">
        <v>190</v>
      </c>
      <c r="B7" s="37">
        <v>16860</v>
      </c>
      <c r="C7" s="37">
        <v>204</v>
      </c>
      <c r="D7" s="37">
        <f>B7*C7</f>
        <v>3439440</v>
      </c>
      <c r="E7" s="51">
        <v>50</v>
      </c>
      <c r="F7" s="51">
        <f>E7*B7</f>
        <v>843000</v>
      </c>
      <c r="G7" s="51">
        <f>D7-F7</f>
        <v>2596440</v>
      </c>
      <c r="H7" s="37">
        <v>3439000</v>
      </c>
      <c r="I7" s="2"/>
      <c r="J7" s="2"/>
    </row>
    <row r="8" spans="1:11" x14ac:dyDescent="0.15">
      <c r="A8" s="45" t="s">
        <v>9</v>
      </c>
      <c r="B8" s="37">
        <f>B7</f>
        <v>16860</v>
      </c>
      <c r="C8" s="37">
        <f t="shared" ref="C8:H8" si="0">C7</f>
        <v>204</v>
      </c>
      <c r="D8" s="37">
        <f t="shared" si="0"/>
        <v>3439440</v>
      </c>
      <c r="E8" s="37">
        <f t="shared" si="0"/>
        <v>50</v>
      </c>
      <c r="F8" s="37">
        <f t="shared" si="0"/>
        <v>843000</v>
      </c>
      <c r="G8" s="37">
        <f t="shared" si="0"/>
        <v>2596440</v>
      </c>
      <c r="H8" s="37">
        <f t="shared" si="0"/>
        <v>3439000</v>
      </c>
      <c r="I8" s="2"/>
      <c r="J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</row>
    <row r="10" spans="1:11" x14ac:dyDescent="0.15">
      <c r="A10" s="42" t="s">
        <v>191</v>
      </c>
      <c r="B10" s="2"/>
      <c r="C10" s="2"/>
      <c r="D10" s="2"/>
      <c r="E10" s="2"/>
      <c r="F10" s="2"/>
      <c r="G10" s="2"/>
      <c r="H10" s="2"/>
      <c r="I10" s="2"/>
      <c r="J10" s="40" t="s">
        <v>15</v>
      </c>
    </row>
    <row r="11" spans="1:11" ht="33.75" x14ac:dyDescent="0.15">
      <c r="A11" s="43" t="s">
        <v>192</v>
      </c>
      <c r="B11" s="44" t="s">
        <v>193</v>
      </c>
      <c r="C11" s="44" t="s">
        <v>194</v>
      </c>
      <c r="D11" s="44" t="s">
        <v>195</v>
      </c>
      <c r="E11" s="44" t="s">
        <v>196</v>
      </c>
      <c r="F11" s="44" t="s">
        <v>197</v>
      </c>
      <c r="G11" s="44" t="s">
        <v>198</v>
      </c>
      <c r="H11" s="44" t="s">
        <v>199</v>
      </c>
      <c r="I11" s="44" t="s">
        <v>200</v>
      </c>
      <c r="J11" s="44" t="s">
        <v>23</v>
      </c>
    </row>
    <row r="12" spans="1:11" x14ac:dyDescent="0.15">
      <c r="A12" s="38" t="s">
        <v>201</v>
      </c>
      <c r="B12" s="37">
        <v>2000000</v>
      </c>
      <c r="C12" s="37">
        <v>1773098871</v>
      </c>
      <c r="D12" s="37">
        <v>1477090670</v>
      </c>
      <c r="E12" s="37">
        <f>C12-D12</f>
        <v>296008201</v>
      </c>
      <c r="F12" s="37"/>
      <c r="G12" s="46">
        <v>1</v>
      </c>
      <c r="H12" s="37">
        <f>E12*G12</f>
        <v>296008201</v>
      </c>
      <c r="I12" s="37">
        <v>0</v>
      </c>
      <c r="J12" s="37">
        <v>2000000</v>
      </c>
    </row>
    <row r="13" spans="1:11" x14ac:dyDescent="0.15">
      <c r="A13" s="38" t="s">
        <v>202</v>
      </c>
      <c r="B13" s="37">
        <v>100000000</v>
      </c>
      <c r="C13" s="37">
        <v>1360181487</v>
      </c>
      <c r="D13" s="37">
        <v>1182802937</v>
      </c>
      <c r="E13" s="37">
        <f t="shared" ref="E13:E15" si="1">C13-D13</f>
        <v>177378550</v>
      </c>
      <c r="F13" s="37"/>
      <c r="G13" s="46">
        <v>1</v>
      </c>
      <c r="H13" s="37">
        <f t="shared" ref="H13:H15" si="2">E13*G13</f>
        <v>177378550</v>
      </c>
      <c r="I13" s="37">
        <v>0</v>
      </c>
      <c r="J13" s="47"/>
    </row>
    <row r="14" spans="1:11" x14ac:dyDescent="0.15">
      <c r="A14" s="53" t="s">
        <v>203</v>
      </c>
      <c r="B14" s="54">
        <v>214254000</v>
      </c>
      <c r="C14" s="54">
        <v>13963005026</v>
      </c>
      <c r="D14" s="54">
        <v>7723575906</v>
      </c>
      <c r="E14" s="54">
        <f t="shared" si="1"/>
        <v>6239429120</v>
      </c>
      <c r="F14" s="54"/>
      <c r="G14" s="55">
        <v>1</v>
      </c>
      <c r="H14" s="54">
        <f t="shared" si="2"/>
        <v>6239429120</v>
      </c>
      <c r="I14" s="54">
        <v>0</v>
      </c>
      <c r="J14" s="56"/>
    </row>
    <row r="15" spans="1:11" ht="14.25" thickBot="1" x14ac:dyDescent="0.2">
      <c r="A15" s="53" t="s">
        <v>204</v>
      </c>
      <c r="B15" s="54">
        <v>507614000</v>
      </c>
      <c r="C15" s="54">
        <v>21149175449</v>
      </c>
      <c r="D15" s="54">
        <v>20972057481</v>
      </c>
      <c r="E15" s="54">
        <f t="shared" si="1"/>
        <v>177117968</v>
      </c>
      <c r="F15" s="54"/>
      <c r="G15" s="55">
        <v>0.4</v>
      </c>
      <c r="H15" s="54">
        <f t="shared" si="2"/>
        <v>70847187.200000003</v>
      </c>
      <c r="I15" s="54">
        <v>0</v>
      </c>
      <c r="J15" s="56"/>
    </row>
    <row r="16" spans="1:11" ht="14.25" thickTop="1" x14ac:dyDescent="0.15">
      <c r="A16" s="48" t="s">
        <v>9</v>
      </c>
      <c r="B16" s="49">
        <f>SUM(B12:B15)</f>
        <v>823868000</v>
      </c>
      <c r="C16" s="49">
        <f>SUM(C12:C15)</f>
        <v>38245460833</v>
      </c>
      <c r="D16" s="49">
        <f t="shared" ref="D16:E16" si="3">SUM(D12:D15)</f>
        <v>31355526994</v>
      </c>
      <c r="E16" s="49">
        <f t="shared" si="3"/>
        <v>6889933839</v>
      </c>
      <c r="F16" s="49"/>
      <c r="G16" s="49"/>
      <c r="H16" s="49">
        <f>SUM(H12:H15)</f>
        <v>6783663058.1999998</v>
      </c>
      <c r="I16" s="49">
        <v>0</v>
      </c>
      <c r="J16" s="49">
        <f>J12</f>
        <v>2000000</v>
      </c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42" t="s">
        <v>205</v>
      </c>
      <c r="B18" s="2"/>
      <c r="C18" s="2"/>
      <c r="D18" s="2"/>
      <c r="E18" s="2"/>
      <c r="F18" s="2"/>
      <c r="G18" s="2"/>
      <c r="H18" s="2"/>
      <c r="I18" s="2"/>
      <c r="J18" s="2"/>
      <c r="K18" s="40" t="s">
        <v>15</v>
      </c>
    </row>
    <row r="19" spans="1:11" ht="33.75" x14ac:dyDescent="0.15">
      <c r="A19" s="43" t="s">
        <v>192</v>
      </c>
      <c r="B19" s="44" t="s">
        <v>206</v>
      </c>
      <c r="C19" s="44" t="s">
        <v>194</v>
      </c>
      <c r="D19" s="44" t="s">
        <v>195</v>
      </c>
      <c r="E19" s="44" t="s">
        <v>196</v>
      </c>
      <c r="F19" s="44" t="s">
        <v>197</v>
      </c>
      <c r="G19" s="44" t="s">
        <v>198</v>
      </c>
      <c r="H19" s="44" t="s">
        <v>199</v>
      </c>
      <c r="I19" s="44" t="s">
        <v>207</v>
      </c>
      <c r="J19" s="44" t="s">
        <v>208</v>
      </c>
      <c r="K19" s="44" t="s">
        <v>23</v>
      </c>
    </row>
    <row r="20" spans="1:11" x14ac:dyDescent="0.15">
      <c r="A20" s="38" t="s">
        <v>209</v>
      </c>
      <c r="B20" s="37">
        <v>622424</v>
      </c>
      <c r="C20" s="79">
        <v>1191734000</v>
      </c>
      <c r="D20" s="79">
        <v>1013493000</v>
      </c>
      <c r="E20" s="79">
        <v>178241000</v>
      </c>
      <c r="F20" s="79">
        <v>630000000</v>
      </c>
      <c r="G20" s="80">
        <v>3.5000000000000001E-3</v>
      </c>
      <c r="H20" s="78">
        <v>623843.5</v>
      </c>
      <c r="I20" s="37">
        <v>0</v>
      </c>
      <c r="J20" s="37">
        <v>622424</v>
      </c>
      <c r="K20" s="37">
        <v>622000</v>
      </c>
    </row>
    <row r="21" spans="1:11" x14ac:dyDescent="0.15">
      <c r="A21" s="50" t="s">
        <v>210</v>
      </c>
      <c r="B21" s="51">
        <v>50000000</v>
      </c>
      <c r="C21" s="51">
        <v>494840953</v>
      </c>
      <c r="D21" s="51">
        <v>229321211</v>
      </c>
      <c r="E21" s="51">
        <f t="shared" ref="E21:E36" si="4">C21-D21</f>
        <v>265519742</v>
      </c>
      <c r="F21" s="51">
        <v>262400000</v>
      </c>
      <c r="G21" s="52">
        <f t="shared" ref="G21:G36" si="5">B21/F21</f>
        <v>0.19054878048780488</v>
      </c>
      <c r="H21" s="51">
        <f t="shared" ref="H21:H36" si="6">E21*G21</f>
        <v>50594463.033536583</v>
      </c>
      <c r="I21" s="51"/>
      <c r="J21" s="51">
        <v>50000000</v>
      </c>
      <c r="K21" s="51">
        <v>50000000</v>
      </c>
    </row>
    <row r="22" spans="1:11" x14ac:dyDescent="0.15">
      <c r="A22" s="50" t="s">
        <v>211</v>
      </c>
      <c r="B22" s="51">
        <v>15000000</v>
      </c>
      <c r="C22" s="51">
        <v>2997271000</v>
      </c>
      <c r="D22" s="51">
        <v>564220000</v>
      </c>
      <c r="E22" s="51">
        <f t="shared" si="4"/>
        <v>2433051000</v>
      </c>
      <c r="F22" s="51">
        <v>100000000</v>
      </c>
      <c r="G22" s="52">
        <f t="shared" si="5"/>
        <v>0.15</v>
      </c>
      <c r="H22" s="51">
        <f t="shared" si="6"/>
        <v>364957650</v>
      </c>
      <c r="I22" s="51">
        <v>0</v>
      </c>
      <c r="J22" s="51">
        <f>B22-I22</f>
        <v>15000000</v>
      </c>
      <c r="K22" s="51">
        <v>15000000</v>
      </c>
    </row>
    <row r="23" spans="1:11" x14ac:dyDescent="0.15">
      <c r="A23" s="38" t="s">
        <v>212</v>
      </c>
      <c r="B23" s="37">
        <v>6042000</v>
      </c>
      <c r="C23" s="37">
        <v>1156960319609</v>
      </c>
      <c r="D23" s="37">
        <v>1063947614992</v>
      </c>
      <c r="E23" s="37">
        <f t="shared" si="4"/>
        <v>93012704617</v>
      </c>
      <c r="F23" s="37">
        <v>68723312546</v>
      </c>
      <c r="G23" s="46">
        <f t="shared" si="5"/>
        <v>8.7917764382439836E-5</v>
      </c>
      <c r="H23" s="37">
        <f t="shared" si="6"/>
        <v>8177469.04909088</v>
      </c>
      <c r="I23" s="51">
        <v>0</v>
      </c>
      <c r="J23" s="51">
        <f t="shared" ref="J23:J36" si="7">B23-I23</f>
        <v>6042000</v>
      </c>
      <c r="K23" s="37">
        <v>6042000</v>
      </c>
    </row>
    <row r="24" spans="1:11" x14ac:dyDescent="0.15">
      <c r="A24" s="38" t="s">
        <v>213</v>
      </c>
      <c r="B24" s="37">
        <v>3600000</v>
      </c>
      <c r="C24" s="37">
        <v>16654197267</v>
      </c>
      <c r="D24" s="37">
        <v>4371763410</v>
      </c>
      <c r="E24" s="37">
        <f t="shared" si="4"/>
        <v>12282433857</v>
      </c>
      <c r="F24" s="37">
        <v>7905621766</v>
      </c>
      <c r="G24" s="46">
        <f t="shared" si="5"/>
        <v>4.5537215244506802E-4</v>
      </c>
      <c r="H24" s="37">
        <f t="shared" si="6"/>
        <v>5593078.3427262688</v>
      </c>
      <c r="I24" s="51">
        <v>0</v>
      </c>
      <c r="J24" s="51">
        <f t="shared" si="7"/>
        <v>3600000</v>
      </c>
      <c r="K24" s="37">
        <v>3600000</v>
      </c>
    </row>
    <row r="25" spans="1:11" x14ac:dyDescent="0.15">
      <c r="A25" s="38" t="s">
        <v>214</v>
      </c>
      <c r="B25" s="37">
        <v>5158000</v>
      </c>
      <c r="C25" s="37">
        <v>1758580525</v>
      </c>
      <c r="D25" s="37">
        <v>1535147301</v>
      </c>
      <c r="E25" s="37">
        <f t="shared" si="4"/>
        <v>223433224</v>
      </c>
      <c r="F25" s="37">
        <v>161940000</v>
      </c>
      <c r="G25" s="46">
        <f t="shared" si="5"/>
        <v>3.1851302951710507E-2</v>
      </c>
      <c r="H25" s="37">
        <f t="shared" si="6"/>
        <v>7116639.307101395</v>
      </c>
      <c r="I25" s="51">
        <v>0</v>
      </c>
      <c r="J25" s="51">
        <f t="shared" si="7"/>
        <v>5158000</v>
      </c>
      <c r="K25" s="37">
        <v>5158000</v>
      </c>
    </row>
    <row r="26" spans="1:11" x14ac:dyDescent="0.15">
      <c r="A26" s="38" t="s">
        <v>215</v>
      </c>
      <c r="B26" s="37">
        <v>4830000</v>
      </c>
      <c r="C26" s="37">
        <v>176523742630</v>
      </c>
      <c r="D26" s="37">
        <v>165979415222</v>
      </c>
      <c r="E26" s="37">
        <f t="shared" si="4"/>
        <v>10544327408</v>
      </c>
      <c r="F26" s="37">
        <v>9586675000</v>
      </c>
      <c r="G26" s="46">
        <f t="shared" si="5"/>
        <v>5.0382431865062709E-4</v>
      </c>
      <c r="H26" s="37">
        <f t="shared" si="6"/>
        <v>5312488.5719647324</v>
      </c>
      <c r="I26" s="51">
        <v>0</v>
      </c>
      <c r="J26" s="51">
        <f t="shared" si="7"/>
        <v>4830000</v>
      </c>
      <c r="K26" s="37">
        <v>4830000</v>
      </c>
    </row>
    <row r="27" spans="1:11" x14ac:dyDescent="0.15">
      <c r="A27" s="38" t="s">
        <v>216</v>
      </c>
      <c r="B27" s="37">
        <v>1586000</v>
      </c>
      <c r="C27" s="37">
        <v>1547190370</v>
      </c>
      <c r="D27" s="37">
        <v>200674088</v>
      </c>
      <c r="E27" s="37">
        <f t="shared" si="4"/>
        <v>1346516282</v>
      </c>
      <c r="F27" s="37">
        <v>1055815881</v>
      </c>
      <c r="G27" s="46">
        <f t="shared" si="5"/>
        <v>1.5021558479475078E-3</v>
      </c>
      <c r="H27" s="37">
        <f t="shared" si="6"/>
        <v>2022677.3073628356</v>
      </c>
      <c r="I27" s="51">
        <v>0</v>
      </c>
      <c r="J27" s="51">
        <f t="shared" si="7"/>
        <v>1586000</v>
      </c>
      <c r="K27" s="37">
        <v>1586000</v>
      </c>
    </row>
    <row r="28" spans="1:11" x14ac:dyDescent="0.15">
      <c r="A28" s="38" t="s">
        <v>217</v>
      </c>
      <c r="B28" s="37">
        <v>1000000</v>
      </c>
      <c r="C28" s="37">
        <v>2005864943</v>
      </c>
      <c r="D28" s="37">
        <v>323105499</v>
      </c>
      <c r="E28" s="37">
        <f t="shared" si="4"/>
        <v>1682759444</v>
      </c>
      <c r="F28" s="37">
        <v>500000000</v>
      </c>
      <c r="G28" s="46">
        <f t="shared" si="5"/>
        <v>2E-3</v>
      </c>
      <c r="H28" s="37">
        <f t="shared" si="6"/>
        <v>3365518.8880000003</v>
      </c>
      <c r="I28" s="51">
        <v>0</v>
      </c>
      <c r="J28" s="51">
        <f t="shared" si="7"/>
        <v>1000000</v>
      </c>
      <c r="K28" s="37">
        <v>1000000</v>
      </c>
    </row>
    <row r="29" spans="1:11" x14ac:dyDescent="0.15">
      <c r="A29" s="38" t="s">
        <v>218</v>
      </c>
      <c r="B29" s="37">
        <v>430000</v>
      </c>
      <c r="C29" s="37">
        <v>111293670</v>
      </c>
      <c r="D29" s="37">
        <v>14431388</v>
      </c>
      <c r="E29" s="37">
        <f t="shared" si="4"/>
        <v>96862282</v>
      </c>
      <c r="F29" s="37">
        <v>89733609</v>
      </c>
      <c r="G29" s="46">
        <f t="shared" si="5"/>
        <v>4.7919615046353482E-3</v>
      </c>
      <c r="H29" s="37">
        <f t="shared" si="6"/>
        <v>464160.3265951334</v>
      </c>
      <c r="I29" s="51">
        <v>0</v>
      </c>
      <c r="J29" s="51">
        <f t="shared" si="7"/>
        <v>430000</v>
      </c>
      <c r="K29" s="37">
        <v>430000</v>
      </c>
    </row>
    <row r="30" spans="1:11" x14ac:dyDescent="0.15">
      <c r="A30" s="38" t="s">
        <v>219</v>
      </c>
      <c r="B30" s="37">
        <v>630000</v>
      </c>
      <c r="C30" s="37">
        <v>114356046</v>
      </c>
      <c r="D30" s="37">
        <v>37761822</v>
      </c>
      <c r="E30" s="37">
        <f t="shared" si="4"/>
        <v>76594224</v>
      </c>
      <c r="F30" s="37">
        <v>76594224</v>
      </c>
      <c r="G30" s="46">
        <f t="shared" si="5"/>
        <v>8.2251632969086545E-3</v>
      </c>
      <c r="H30" s="37">
        <f t="shared" si="6"/>
        <v>630000</v>
      </c>
      <c r="I30" s="51">
        <v>0</v>
      </c>
      <c r="J30" s="51">
        <f t="shared" si="7"/>
        <v>630000</v>
      </c>
      <c r="K30" s="37">
        <v>630000</v>
      </c>
    </row>
    <row r="31" spans="1:11" x14ac:dyDescent="0.15">
      <c r="A31" s="38" t="s">
        <v>220</v>
      </c>
      <c r="B31" s="37">
        <v>1880000</v>
      </c>
      <c r="C31" s="37">
        <v>920311014</v>
      </c>
      <c r="D31" s="37">
        <v>2298907</v>
      </c>
      <c r="E31" s="37">
        <f t="shared" si="4"/>
        <v>918012107</v>
      </c>
      <c r="F31" s="37">
        <v>837130905</v>
      </c>
      <c r="G31" s="46">
        <f t="shared" si="5"/>
        <v>2.2457658518771325E-3</v>
      </c>
      <c r="H31" s="37">
        <f t="shared" si="6"/>
        <v>2061640.2415103763</v>
      </c>
      <c r="I31" s="51">
        <v>0</v>
      </c>
      <c r="J31" s="51">
        <f t="shared" si="7"/>
        <v>1880000</v>
      </c>
      <c r="K31" s="37">
        <v>1880000</v>
      </c>
    </row>
    <row r="32" spans="1:11" x14ac:dyDescent="0.15">
      <c r="A32" s="38" t="s">
        <v>221</v>
      </c>
      <c r="B32" s="37">
        <v>700000</v>
      </c>
      <c r="C32" s="37">
        <v>326543269</v>
      </c>
      <c r="D32" s="37">
        <v>1644058</v>
      </c>
      <c r="E32" s="37">
        <f t="shared" si="4"/>
        <v>324899211</v>
      </c>
      <c r="F32" s="37">
        <v>293627369</v>
      </c>
      <c r="G32" s="46">
        <f t="shared" si="5"/>
        <v>2.3839739544170352E-3</v>
      </c>
      <c r="H32" s="37">
        <f t="shared" si="6"/>
        <v>774551.25683464471</v>
      </c>
      <c r="I32" s="51">
        <v>0</v>
      </c>
      <c r="J32" s="51">
        <f t="shared" si="7"/>
        <v>700000</v>
      </c>
      <c r="K32" s="37">
        <v>700000</v>
      </c>
    </row>
    <row r="33" spans="1:11" x14ac:dyDescent="0.15">
      <c r="A33" s="38" t="s">
        <v>222</v>
      </c>
      <c r="B33" s="37">
        <v>660000</v>
      </c>
      <c r="C33" s="37">
        <v>398014285</v>
      </c>
      <c r="D33" s="37">
        <v>38804223</v>
      </c>
      <c r="E33" s="37">
        <f t="shared" si="4"/>
        <v>359210062</v>
      </c>
      <c r="F33" s="37">
        <v>318000000</v>
      </c>
      <c r="G33" s="46">
        <f t="shared" si="5"/>
        <v>2.0754716981132076E-3</v>
      </c>
      <c r="H33" s="37">
        <f t="shared" si="6"/>
        <v>745530.31735849055</v>
      </c>
      <c r="I33" s="51">
        <v>0</v>
      </c>
      <c r="J33" s="51">
        <f t="shared" si="7"/>
        <v>660000</v>
      </c>
      <c r="K33" s="37">
        <v>660000</v>
      </c>
    </row>
    <row r="34" spans="1:11" x14ac:dyDescent="0.15">
      <c r="A34" s="38" t="s">
        <v>223</v>
      </c>
      <c r="B34" s="37">
        <v>4834000</v>
      </c>
      <c r="C34" s="37">
        <v>592888283</v>
      </c>
      <c r="D34" s="37">
        <v>8746416</v>
      </c>
      <c r="E34" s="37">
        <f t="shared" si="4"/>
        <v>584141867</v>
      </c>
      <c r="F34" s="37">
        <v>500000000</v>
      </c>
      <c r="G34" s="46">
        <f t="shared" si="5"/>
        <v>9.6679999999999995E-3</v>
      </c>
      <c r="H34" s="37">
        <f t="shared" si="6"/>
        <v>5647483.5701559996</v>
      </c>
      <c r="I34" s="51">
        <v>0</v>
      </c>
      <c r="J34" s="51">
        <f t="shared" si="7"/>
        <v>4834000</v>
      </c>
      <c r="K34" s="37">
        <v>4834000</v>
      </c>
    </row>
    <row r="35" spans="1:11" x14ac:dyDescent="0.15">
      <c r="A35" s="38" t="s">
        <v>224</v>
      </c>
      <c r="B35" s="37">
        <v>522000</v>
      </c>
      <c r="C35" s="37">
        <v>103167556</v>
      </c>
      <c r="D35" s="37">
        <v>6256226</v>
      </c>
      <c r="E35" s="37">
        <f t="shared" si="4"/>
        <v>96911330</v>
      </c>
      <c r="F35" s="37">
        <v>101468000</v>
      </c>
      <c r="G35" s="46">
        <f t="shared" si="5"/>
        <v>5.1444790475815034E-3</v>
      </c>
      <c r="H35" s="37">
        <f t="shared" si="6"/>
        <v>498558.3066582568</v>
      </c>
      <c r="I35" s="51">
        <v>0</v>
      </c>
      <c r="J35" s="51">
        <f t="shared" si="7"/>
        <v>522000</v>
      </c>
      <c r="K35" s="37">
        <v>522000</v>
      </c>
    </row>
    <row r="36" spans="1:11" ht="14.25" thickBot="1" x14ac:dyDescent="0.2">
      <c r="A36" s="38" t="s">
        <v>225</v>
      </c>
      <c r="B36" s="37">
        <v>6100000</v>
      </c>
      <c r="C36" s="37">
        <v>24643371000000</v>
      </c>
      <c r="D36" s="37">
        <v>24427184000000</v>
      </c>
      <c r="E36" s="37">
        <f t="shared" si="4"/>
        <v>216187000000</v>
      </c>
      <c r="F36" s="37">
        <v>16602000000</v>
      </c>
      <c r="G36" s="46">
        <f t="shared" si="5"/>
        <v>3.6742561137212382E-4</v>
      </c>
      <c r="H36" s="37">
        <f t="shared" si="6"/>
        <v>79432640.645705327</v>
      </c>
      <c r="I36" s="51">
        <v>0</v>
      </c>
      <c r="J36" s="51">
        <f t="shared" si="7"/>
        <v>6100000</v>
      </c>
      <c r="K36" s="37">
        <v>6100000</v>
      </c>
    </row>
    <row r="37" spans="1:11" ht="14.25" thickTop="1" x14ac:dyDescent="0.15">
      <c r="A37" s="48" t="s">
        <v>9</v>
      </c>
      <c r="B37" s="49">
        <f>SUM(B20:B36)</f>
        <v>103594424</v>
      </c>
      <c r="C37" s="49">
        <f>SUM(C21:C36)</f>
        <v>26004879581420</v>
      </c>
      <c r="D37" s="49">
        <f t="shared" ref="D37:F37" si="8">SUM(D21:D36)</f>
        <v>25664445204763</v>
      </c>
      <c r="E37" s="49">
        <f t="shared" si="8"/>
        <v>340434376657</v>
      </c>
      <c r="F37" s="49">
        <f t="shared" si="8"/>
        <v>107114319300</v>
      </c>
      <c r="G37" s="49"/>
      <c r="H37" s="49">
        <f>SUM(H20:H36)</f>
        <v>538018392.66460085</v>
      </c>
      <c r="I37" s="49">
        <f t="shared" ref="I37:K37" si="9">SUM(I20:I36)</f>
        <v>0</v>
      </c>
      <c r="J37" s="49">
        <f t="shared" si="9"/>
        <v>103594424</v>
      </c>
      <c r="K37" s="49">
        <f t="shared" si="9"/>
        <v>103594000</v>
      </c>
    </row>
  </sheetData>
  <phoneticPr fontId="3"/>
  <pageMargins left="0.7" right="0.7" top="0.75" bottom="0.75" header="0.3" footer="0.3"/>
  <pageSetup paperSize="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2" sqref="B2"/>
    </sheetView>
  </sheetViews>
  <sheetFormatPr defaultRowHeight="13.5" x14ac:dyDescent="0.15"/>
  <cols>
    <col min="1" max="1" width="18.75" customWidth="1"/>
    <col min="2" max="2" width="48.5" bestFit="1" customWidth="1"/>
    <col min="3" max="3" width="40.125" bestFit="1" customWidth="1"/>
    <col min="4" max="4" width="14" customWidth="1"/>
    <col min="5" max="5" width="10" customWidth="1"/>
  </cols>
  <sheetData>
    <row r="1" spans="1:5" ht="21" x14ac:dyDescent="0.2">
      <c r="A1" s="1" t="s">
        <v>122</v>
      </c>
      <c r="B1" s="2"/>
      <c r="C1" s="2"/>
      <c r="D1" s="2"/>
      <c r="E1" s="2"/>
    </row>
    <row r="2" spans="1:5" x14ac:dyDescent="0.15">
      <c r="A2" s="4" t="s">
        <v>42</v>
      </c>
      <c r="B2" s="2"/>
      <c r="C2" s="2"/>
      <c r="D2" s="2"/>
      <c r="E2" s="2"/>
    </row>
    <row r="3" spans="1:5" x14ac:dyDescent="0.15">
      <c r="A3" s="4" t="s">
        <v>1</v>
      </c>
      <c r="B3" s="2"/>
      <c r="C3" s="2"/>
      <c r="D3" s="2"/>
      <c r="E3" s="2"/>
    </row>
    <row r="4" spans="1:5" x14ac:dyDescent="0.15">
      <c r="A4" s="2"/>
      <c r="B4" s="2"/>
      <c r="C4" s="2"/>
      <c r="D4" s="2"/>
      <c r="E4" s="3" t="s">
        <v>18</v>
      </c>
    </row>
    <row r="5" spans="1:5" ht="20.25" customHeight="1" x14ac:dyDescent="0.15">
      <c r="A5" s="11" t="s">
        <v>2</v>
      </c>
      <c r="B5" s="11" t="s">
        <v>123</v>
      </c>
      <c r="C5" s="11" t="s">
        <v>124</v>
      </c>
      <c r="D5" s="11" t="s">
        <v>82</v>
      </c>
      <c r="E5" s="11" t="s">
        <v>125</v>
      </c>
    </row>
    <row r="6" spans="1:5" ht="20.25" customHeight="1" x14ac:dyDescent="0.15">
      <c r="A6" s="76" t="s">
        <v>126</v>
      </c>
      <c r="B6" s="6" t="s">
        <v>127</v>
      </c>
      <c r="C6" s="6" t="s">
        <v>128</v>
      </c>
      <c r="D6" s="7">
        <v>43967000</v>
      </c>
      <c r="E6" s="8" t="s">
        <v>129</v>
      </c>
    </row>
    <row r="7" spans="1:5" ht="20.25" customHeight="1" x14ac:dyDescent="0.15">
      <c r="A7" s="62"/>
      <c r="B7" s="8" t="s">
        <v>130</v>
      </c>
      <c r="C7" s="35"/>
      <c r="D7" s="7">
        <f>SUM(D6:D6)</f>
        <v>43967000</v>
      </c>
      <c r="E7" s="35"/>
    </row>
    <row r="8" spans="1:5" ht="20.25" customHeight="1" x14ac:dyDescent="0.15">
      <c r="A8" s="77" t="s">
        <v>131</v>
      </c>
      <c r="B8" s="6" t="s">
        <v>132</v>
      </c>
      <c r="C8" s="6" t="s">
        <v>132</v>
      </c>
      <c r="D8" s="7">
        <v>820277000</v>
      </c>
      <c r="E8" s="8" t="s">
        <v>133</v>
      </c>
    </row>
    <row r="9" spans="1:5" ht="20.25" customHeight="1" x14ac:dyDescent="0.15">
      <c r="A9" s="77"/>
      <c r="B9" s="6" t="s">
        <v>134</v>
      </c>
      <c r="C9" s="6" t="s">
        <v>135</v>
      </c>
      <c r="D9" s="7">
        <v>736197000</v>
      </c>
      <c r="E9" s="8" t="s">
        <v>136</v>
      </c>
    </row>
    <row r="10" spans="1:5" ht="20.25" customHeight="1" x14ac:dyDescent="0.15">
      <c r="A10" s="77"/>
      <c r="B10" s="6" t="s">
        <v>137</v>
      </c>
      <c r="C10" s="6" t="s">
        <v>137</v>
      </c>
      <c r="D10" s="7">
        <v>584855000</v>
      </c>
      <c r="E10" s="8" t="s">
        <v>138</v>
      </c>
    </row>
    <row r="11" spans="1:5" ht="20.25" customHeight="1" x14ac:dyDescent="0.15">
      <c r="A11" s="77"/>
      <c r="B11" s="6" t="s">
        <v>139</v>
      </c>
      <c r="C11" s="6" t="s">
        <v>140</v>
      </c>
      <c r="D11" s="7">
        <v>313816000</v>
      </c>
      <c r="E11" s="8" t="s">
        <v>138</v>
      </c>
    </row>
    <row r="12" spans="1:5" ht="20.25" customHeight="1" x14ac:dyDescent="0.15">
      <c r="A12" s="77"/>
      <c r="B12" s="6" t="s">
        <v>141</v>
      </c>
      <c r="C12" s="6" t="s">
        <v>141</v>
      </c>
      <c r="D12" s="7">
        <v>250951000</v>
      </c>
      <c r="E12" s="8" t="s">
        <v>136</v>
      </c>
    </row>
    <row r="13" spans="1:5" ht="20.25" customHeight="1" x14ac:dyDescent="0.15">
      <c r="A13" s="77"/>
      <c r="B13" s="6" t="s">
        <v>142</v>
      </c>
      <c r="C13" s="6" t="s">
        <v>143</v>
      </c>
      <c r="D13" s="7">
        <v>226102000</v>
      </c>
      <c r="E13" s="8" t="s">
        <v>136</v>
      </c>
    </row>
    <row r="14" spans="1:5" ht="20.25" customHeight="1" x14ac:dyDescent="0.15">
      <c r="A14" s="77"/>
      <c r="B14" s="6" t="s">
        <v>144</v>
      </c>
      <c r="C14" s="6" t="s">
        <v>145</v>
      </c>
      <c r="D14" s="7">
        <v>166710000</v>
      </c>
      <c r="E14" s="8" t="s">
        <v>146</v>
      </c>
    </row>
    <row r="15" spans="1:5" ht="20.25" customHeight="1" x14ac:dyDescent="0.15">
      <c r="A15" s="77"/>
      <c r="B15" s="6" t="s">
        <v>147</v>
      </c>
      <c r="C15" s="6" t="s">
        <v>145</v>
      </c>
      <c r="D15" s="7">
        <v>155438740</v>
      </c>
      <c r="E15" s="8" t="s">
        <v>129</v>
      </c>
    </row>
    <row r="16" spans="1:5" ht="20.25" customHeight="1" x14ac:dyDescent="0.15">
      <c r="A16" s="77"/>
      <c r="B16" s="6" t="s">
        <v>148</v>
      </c>
      <c r="C16" s="6" t="s">
        <v>149</v>
      </c>
      <c r="D16" s="7">
        <v>115186000</v>
      </c>
      <c r="E16" s="8" t="s">
        <v>150</v>
      </c>
    </row>
    <row r="17" spans="1:5" ht="20.25" customHeight="1" x14ac:dyDescent="0.15">
      <c r="A17" s="77"/>
      <c r="B17" s="6" t="s">
        <v>151</v>
      </c>
      <c r="C17" s="6" t="s">
        <v>152</v>
      </c>
      <c r="D17" s="7">
        <v>110000000</v>
      </c>
      <c r="E17" s="8" t="s">
        <v>153</v>
      </c>
    </row>
    <row r="18" spans="1:5" ht="20.25" customHeight="1" x14ac:dyDescent="0.15">
      <c r="A18" s="77"/>
      <c r="B18" s="6" t="s">
        <v>154</v>
      </c>
      <c r="C18" s="6" t="s">
        <v>145</v>
      </c>
      <c r="D18" s="7">
        <v>109336000</v>
      </c>
      <c r="E18" s="8" t="s">
        <v>136</v>
      </c>
    </row>
    <row r="19" spans="1:5" ht="20.25" customHeight="1" x14ac:dyDescent="0.15">
      <c r="A19" s="77"/>
      <c r="B19" s="6" t="s">
        <v>155</v>
      </c>
      <c r="C19" s="6" t="s">
        <v>145</v>
      </c>
      <c r="D19" s="7">
        <v>84240000</v>
      </c>
      <c r="E19" s="8" t="s">
        <v>146</v>
      </c>
    </row>
    <row r="20" spans="1:5" ht="20.25" customHeight="1" x14ac:dyDescent="0.15">
      <c r="A20" s="77"/>
      <c r="B20" s="6" t="s">
        <v>156</v>
      </c>
      <c r="C20" s="6" t="s">
        <v>149</v>
      </c>
      <c r="D20" s="7">
        <v>77302500</v>
      </c>
      <c r="E20" s="8" t="s">
        <v>150</v>
      </c>
    </row>
    <row r="21" spans="1:5" ht="20.25" customHeight="1" x14ac:dyDescent="0.15">
      <c r="A21" s="77"/>
      <c r="B21" s="6" t="s">
        <v>157</v>
      </c>
      <c r="C21" s="6" t="s">
        <v>158</v>
      </c>
      <c r="D21" s="7">
        <v>76697000</v>
      </c>
      <c r="E21" s="8" t="s">
        <v>146</v>
      </c>
    </row>
    <row r="22" spans="1:5" ht="20.25" customHeight="1" x14ac:dyDescent="0.15">
      <c r="A22" s="77"/>
      <c r="B22" s="6" t="s">
        <v>159</v>
      </c>
      <c r="C22" s="6" t="s">
        <v>160</v>
      </c>
      <c r="D22" s="7">
        <v>66807000</v>
      </c>
      <c r="E22" s="8" t="s">
        <v>146</v>
      </c>
    </row>
    <row r="23" spans="1:5" ht="20.25" customHeight="1" x14ac:dyDescent="0.15">
      <c r="A23" s="77"/>
      <c r="B23" s="6" t="s">
        <v>161</v>
      </c>
      <c r="C23" s="6" t="s">
        <v>162</v>
      </c>
      <c r="D23" s="7">
        <v>64375250</v>
      </c>
      <c r="E23" s="8" t="s">
        <v>153</v>
      </c>
    </row>
    <row r="24" spans="1:5" ht="20.25" customHeight="1" x14ac:dyDescent="0.15">
      <c r="A24" s="77"/>
      <c r="B24" s="6" t="s">
        <v>163</v>
      </c>
      <c r="C24" s="6" t="s">
        <v>145</v>
      </c>
      <c r="D24" s="7">
        <v>63803000</v>
      </c>
      <c r="E24" s="8" t="s">
        <v>129</v>
      </c>
    </row>
    <row r="25" spans="1:5" ht="20.25" customHeight="1" x14ac:dyDescent="0.15">
      <c r="A25" s="77"/>
      <c r="B25" s="6" t="s">
        <v>164</v>
      </c>
      <c r="C25" s="6" t="s">
        <v>165</v>
      </c>
      <c r="D25" s="7">
        <v>58790000</v>
      </c>
      <c r="E25" s="8" t="s">
        <v>166</v>
      </c>
    </row>
    <row r="26" spans="1:5" ht="20.25" customHeight="1" x14ac:dyDescent="0.15">
      <c r="A26" s="77"/>
      <c r="B26" s="6" t="s">
        <v>167</v>
      </c>
      <c r="C26" s="6" t="s">
        <v>167</v>
      </c>
      <c r="D26" s="7">
        <v>55534000</v>
      </c>
      <c r="E26" s="8" t="s">
        <v>138</v>
      </c>
    </row>
    <row r="27" spans="1:5" ht="20.25" customHeight="1" x14ac:dyDescent="0.15">
      <c r="A27" s="77"/>
      <c r="B27" s="6" t="s">
        <v>168</v>
      </c>
      <c r="C27" s="6" t="s">
        <v>169</v>
      </c>
      <c r="D27" s="7">
        <v>1259972956</v>
      </c>
      <c r="E27" s="8" t="s">
        <v>169</v>
      </c>
    </row>
    <row r="28" spans="1:5" ht="20.25" customHeight="1" x14ac:dyDescent="0.15">
      <c r="A28" s="62"/>
      <c r="B28" s="8" t="s">
        <v>130</v>
      </c>
      <c r="C28" s="35"/>
      <c r="D28" s="7">
        <f>SUM(D8:D27)</f>
        <v>5396390446</v>
      </c>
      <c r="E28" s="35"/>
    </row>
    <row r="29" spans="1:5" ht="20.25" customHeight="1" x14ac:dyDescent="0.15">
      <c r="A29" s="8" t="s">
        <v>9</v>
      </c>
      <c r="B29" s="35"/>
      <c r="C29" s="35"/>
      <c r="D29" s="7">
        <f>D7+D28</f>
        <v>5440357446</v>
      </c>
      <c r="E29" s="35"/>
    </row>
  </sheetData>
  <mergeCells count="2">
    <mergeCell ref="A6:A7"/>
    <mergeCell ref="A8:A28"/>
  </mergeCells>
  <phoneticPr fontId="3"/>
  <pageMargins left="0.7" right="0.7" top="0.48" bottom="0.48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1" sqref="C11"/>
    </sheetView>
  </sheetViews>
  <sheetFormatPr defaultRowHeight="13.5" x14ac:dyDescent="0.15"/>
  <cols>
    <col min="1" max="1" width="27.375" bestFit="1" customWidth="1"/>
    <col min="2" max="3" width="28.25" customWidth="1"/>
  </cols>
  <sheetData>
    <row r="1" spans="1:3" ht="21" x14ac:dyDescent="0.2">
      <c r="A1" s="39" t="s">
        <v>170</v>
      </c>
      <c r="B1" s="36"/>
      <c r="C1" s="36"/>
    </row>
    <row r="2" spans="1:3" x14ac:dyDescent="0.15">
      <c r="A2" s="41" t="s">
        <v>14</v>
      </c>
      <c r="B2" s="36"/>
      <c r="C2" s="36"/>
    </row>
    <row r="3" spans="1:3" x14ac:dyDescent="0.15">
      <c r="A3" s="41" t="s">
        <v>1</v>
      </c>
      <c r="B3" s="36"/>
      <c r="C3" s="36"/>
    </row>
    <row r="4" spans="1:3" x14ac:dyDescent="0.15">
      <c r="A4" s="36"/>
      <c r="B4" s="36"/>
      <c r="C4" s="40" t="s">
        <v>18</v>
      </c>
    </row>
    <row r="5" spans="1:3" ht="19.5" customHeight="1" x14ac:dyDescent="0.15">
      <c r="A5" s="11" t="s">
        <v>109</v>
      </c>
      <c r="B5" s="11" t="s">
        <v>110</v>
      </c>
      <c r="C5" s="11" t="s">
        <v>111</v>
      </c>
    </row>
    <row r="6" spans="1:3" ht="19.5" customHeight="1" x14ac:dyDescent="0.15">
      <c r="A6" s="6" t="s">
        <v>114</v>
      </c>
      <c r="B6" s="7"/>
      <c r="C6" s="7"/>
    </row>
    <row r="7" spans="1:3" ht="19.5" customHeight="1" x14ac:dyDescent="0.15">
      <c r="A7" s="6" t="s">
        <v>171</v>
      </c>
      <c r="B7" s="7">
        <v>75972118</v>
      </c>
      <c r="C7" s="7">
        <v>1911549</v>
      </c>
    </row>
    <row r="8" spans="1:3" ht="19.5" customHeight="1" x14ac:dyDescent="0.15">
      <c r="A8" s="6" t="s">
        <v>116</v>
      </c>
      <c r="B8" s="7">
        <v>60144369</v>
      </c>
      <c r="C8" s="7">
        <v>402194</v>
      </c>
    </row>
    <row r="9" spans="1:3" ht="19.5" customHeight="1" x14ac:dyDescent="0.15">
      <c r="A9" s="6" t="s">
        <v>117</v>
      </c>
      <c r="B9" s="7">
        <v>6488999</v>
      </c>
      <c r="C9" s="7">
        <v>116685</v>
      </c>
    </row>
    <row r="10" spans="1:3" ht="19.5" customHeight="1" x14ac:dyDescent="0.15">
      <c r="A10" s="6" t="s">
        <v>118</v>
      </c>
      <c r="B10" s="7">
        <v>11345301</v>
      </c>
      <c r="C10" s="7">
        <v>76479</v>
      </c>
    </row>
    <row r="11" spans="1:3" ht="19.5" customHeight="1" x14ac:dyDescent="0.15">
      <c r="A11" s="6" t="s">
        <v>172</v>
      </c>
      <c r="B11" s="7">
        <v>3801200</v>
      </c>
      <c r="C11" s="7">
        <v>0</v>
      </c>
    </row>
    <row r="12" spans="1:3" ht="19.5" customHeight="1" x14ac:dyDescent="0.15">
      <c r="A12" s="6" t="s">
        <v>120</v>
      </c>
      <c r="B12" s="7">
        <v>650380</v>
      </c>
      <c r="C12" s="7">
        <v>0</v>
      </c>
    </row>
    <row r="13" spans="1:3" ht="19.5" customHeight="1" x14ac:dyDescent="0.15">
      <c r="A13" s="6" t="s">
        <v>121</v>
      </c>
      <c r="B13" s="7">
        <v>1713043</v>
      </c>
      <c r="C13" s="7">
        <v>0</v>
      </c>
    </row>
    <row r="14" spans="1:3" ht="19.5" customHeight="1" thickBot="1" x14ac:dyDescent="0.2">
      <c r="A14" s="33" t="s">
        <v>99</v>
      </c>
      <c r="B14" s="34">
        <v>160115410</v>
      </c>
      <c r="C14" s="34">
        <v>2506907</v>
      </c>
    </row>
    <row r="15" spans="1:3" ht="19.5" customHeight="1" thickTop="1" x14ac:dyDescent="0.15">
      <c r="A15" s="8" t="s">
        <v>9</v>
      </c>
      <c r="B15" s="7">
        <v>160115410</v>
      </c>
      <c r="C15" s="7">
        <v>2506907</v>
      </c>
    </row>
  </sheetData>
  <phoneticPr fontId="3"/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B36" sqref="B36"/>
    </sheetView>
  </sheetViews>
  <sheetFormatPr defaultRowHeight="13.5" x14ac:dyDescent="0.15"/>
  <cols>
    <col min="1" max="1" width="22.875" bestFit="1" customWidth="1"/>
    <col min="2" max="2" width="15.125" bestFit="1" customWidth="1"/>
    <col min="3" max="8" width="14.75" customWidth="1"/>
    <col min="9" max="9" width="16.375" bestFit="1" customWidth="1"/>
  </cols>
  <sheetData>
    <row r="1" spans="1:9" ht="21" x14ac:dyDescent="0.15">
      <c r="A1" s="70" t="s">
        <v>41</v>
      </c>
      <c r="B1" s="70"/>
      <c r="C1" s="70"/>
      <c r="D1" s="70"/>
      <c r="E1" s="70"/>
      <c r="F1" s="70"/>
      <c r="G1" s="70"/>
      <c r="H1" s="70"/>
      <c r="I1" s="70"/>
    </row>
    <row r="2" spans="1:9" x14ac:dyDescent="0.15">
      <c r="A2" s="4" t="s">
        <v>42</v>
      </c>
      <c r="B2" s="4"/>
      <c r="C2" s="4"/>
      <c r="D2" s="4"/>
      <c r="E2" s="4"/>
      <c r="F2" s="4"/>
      <c r="G2" s="4"/>
      <c r="H2" s="4"/>
      <c r="I2" s="3" t="s">
        <v>1</v>
      </c>
    </row>
    <row r="3" spans="1:9" x14ac:dyDescent="0.15">
      <c r="A3" s="4" t="s">
        <v>43</v>
      </c>
      <c r="B3" s="4"/>
      <c r="C3" s="4"/>
      <c r="D3" s="4"/>
      <c r="E3" s="4"/>
      <c r="F3" s="4"/>
      <c r="G3" s="4"/>
      <c r="H3" s="4"/>
      <c r="I3" s="4"/>
    </row>
    <row r="4" spans="1:9" x14ac:dyDescent="0.15">
      <c r="A4" s="4"/>
      <c r="B4" s="4"/>
      <c r="C4" s="4"/>
      <c r="D4" s="4"/>
      <c r="E4" s="4"/>
      <c r="F4" s="4"/>
      <c r="G4" s="4"/>
      <c r="H4" s="4"/>
      <c r="I4" s="3" t="s">
        <v>44</v>
      </c>
    </row>
    <row r="5" spans="1:9" ht="27" x14ac:dyDescent="0.15">
      <c r="A5" s="26" t="s">
        <v>2</v>
      </c>
      <c r="B5" s="27" t="s">
        <v>45</v>
      </c>
      <c r="C5" s="26" t="s">
        <v>46</v>
      </c>
      <c r="D5" s="26" t="s">
        <v>47</v>
      </c>
      <c r="E5" s="26" t="s">
        <v>48</v>
      </c>
      <c r="F5" s="26" t="s">
        <v>49</v>
      </c>
      <c r="G5" s="26" t="s">
        <v>50</v>
      </c>
      <c r="H5" s="26" t="s">
        <v>51</v>
      </c>
      <c r="I5" s="26" t="s">
        <v>9</v>
      </c>
    </row>
    <row r="6" spans="1:9" ht="15.75" customHeight="1" x14ac:dyDescent="0.15">
      <c r="A6" s="6" t="s">
        <v>52</v>
      </c>
      <c r="B6" s="7">
        <v>5275597904</v>
      </c>
      <c r="C6" s="7">
        <v>25521332794</v>
      </c>
      <c r="D6" s="7">
        <v>2774911870</v>
      </c>
      <c r="E6" s="7">
        <v>195579822</v>
      </c>
      <c r="F6" s="7">
        <v>367195155</v>
      </c>
      <c r="G6" s="7">
        <v>1170772515</v>
      </c>
      <c r="H6" s="7">
        <v>13027103155</v>
      </c>
      <c r="I6" s="7">
        <v>48332493215</v>
      </c>
    </row>
    <row r="7" spans="1:9" ht="15.75" customHeight="1" x14ac:dyDescent="0.15">
      <c r="A7" s="6" t="s">
        <v>53</v>
      </c>
      <c r="B7" s="7">
        <v>1780437217</v>
      </c>
      <c r="C7" s="7">
        <v>11574766403</v>
      </c>
      <c r="D7" s="7">
        <v>949939354</v>
      </c>
      <c r="E7" s="7">
        <v>195579822</v>
      </c>
      <c r="F7" s="7" t="s">
        <v>54</v>
      </c>
      <c r="G7" s="7">
        <v>302575123</v>
      </c>
      <c r="H7" s="7">
        <v>10436352299</v>
      </c>
      <c r="I7" s="7">
        <v>25239650218</v>
      </c>
    </row>
    <row r="8" spans="1:9" ht="15.75" customHeight="1" x14ac:dyDescent="0.15">
      <c r="A8" s="6" t="s">
        <v>55</v>
      </c>
      <c r="B8" s="7">
        <v>2949923268</v>
      </c>
      <c r="C8" s="7">
        <v>11020419816</v>
      </c>
      <c r="D8" s="7">
        <v>823960761</v>
      </c>
      <c r="E8" s="7" t="s">
        <v>54</v>
      </c>
      <c r="F8" s="7">
        <v>341480896</v>
      </c>
      <c r="G8" s="7">
        <v>274847638</v>
      </c>
      <c r="H8" s="7">
        <v>1853966620</v>
      </c>
      <c r="I8" s="7">
        <v>17264598999</v>
      </c>
    </row>
    <row r="9" spans="1:9" ht="15.75" customHeight="1" x14ac:dyDescent="0.15">
      <c r="A9" s="6" t="s">
        <v>56</v>
      </c>
      <c r="B9" s="7">
        <v>96523509</v>
      </c>
      <c r="C9" s="7">
        <v>1882380158</v>
      </c>
      <c r="D9" s="7">
        <v>523015779</v>
      </c>
      <c r="E9" s="7" t="s">
        <v>54</v>
      </c>
      <c r="F9" s="7" t="s">
        <v>54</v>
      </c>
      <c r="G9" s="7">
        <v>12388798</v>
      </c>
      <c r="H9" s="7">
        <v>214238293</v>
      </c>
      <c r="I9" s="7">
        <v>2728546537</v>
      </c>
    </row>
    <row r="10" spans="1:9" ht="15.75" customHeight="1" x14ac:dyDescent="0.15">
      <c r="A10" s="6" t="s">
        <v>57</v>
      </c>
      <c r="B10" s="7">
        <v>448713910</v>
      </c>
      <c r="C10" s="7">
        <v>894214965</v>
      </c>
      <c r="D10" s="7">
        <v>2592000</v>
      </c>
      <c r="E10" s="7" t="s">
        <v>54</v>
      </c>
      <c r="F10" s="7">
        <v>18154259</v>
      </c>
      <c r="G10" s="7">
        <v>580960756</v>
      </c>
      <c r="H10" s="7">
        <v>6061068</v>
      </c>
      <c r="I10" s="7">
        <v>1950696958</v>
      </c>
    </row>
    <row r="11" spans="1:9" ht="15.75" customHeight="1" x14ac:dyDescent="0.15">
      <c r="A11" s="6" t="s">
        <v>58</v>
      </c>
      <c r="B11" s="7" t="s">
        <v>54</v>
      </c>
      <c r="C11" s="7">
        <v>111782772</v>
      </c>
      <c r="D11" s="7">
        <v>6299496</v>
      </c>
      <c r="E11" s="7" t="s">
        <v>54</v>
      </c>
      <c r="F11" s="7" t="s">
        <v>54</v>
      </c>
      <c r="G11" s="7" t="s">
        <v>54</v>
      </c>
      <c r="H11" s="7">
        <v>510303555</v>
      </c>
      <c r="I11" s="7">
        <v>628385823</v>
      </c>
    </row>
    <row r="12" spans="1:9" ht="15.75" customHeight="1" x14ac:dyDescent="0.15">
      <c r="A12" s="6" t="s">
        <v>59</v>
      </c>
      <c r="B12" s="7" t="s">
        <v>54</v>
      </c>
      <c r="C12" s="7">
        <v>37768680</v>
      </c>
      <c r="D12" s="7">
        <v>469104480</v>
      </c>
      <c r="E12" s="7" t="s">
        <v>54</v>
      </c>
      <c r="F12" s="7">
        <v>7560000</v>
      </c>
      <c r="G12" s="7">
        <v>200</v>
      </c>
      <c r="H12" s="7">
        <v>6181320</v>
      </c>
      <c r="I12" s="7">
        <v>520614680</v>
      </c>
    </row>
    <row r="13" spans="1:9" ht="15.75" customHeight="1" x14ac:dyDescent="0.15">
      <c r="A13" s="6" t="s">
        <v>60</v>
      </c>
      <c r="B13" s="7">
        <v>112585292295</v>
      </c>
      <c r="C13" s="7">
        <v>900470424</v>
      </c>
      <c r="D13" s="7" t="s">
        <v>54</v>
      </c>
      <c r="E13" s="7" t="s">
        <v>54</v>
      </c>
      <c r="F13" s="7">
        <v>1647110037</v>
      </c>
      <c r="G13" s="7">
        <v>1186554790</v>
      </c>
      <c r="H13" s="7">
        <v>333202161</v>
      </c>
      <c r="I13" s="7">
        <v>116652629707</v>
      </c>
    </row>
    <row r="14" spans="1:9" ht="15.75" customHeight="1" x14ac:dyDescent="0.15">
      <c r="A14" s="6" t="s">
        <v>61</v>
      </c>
      <c r="B14" s="7">
        <v>12237117375</v>
      </c>
      <c r="C14" s="7" t="s">
        <v>54</v>
      </c>
      <c r="D14" s="7" t="s">
        <v>54</v>
      </c>
      <c r="E14" s="7" t="s">
        <v>54</v>
      </c>
      <c r="F14" s="7" t="s">
        <v>54</v>
      </c>
      <c r="G14" s="7" t="s">
        <v>54</v>
      </c>
      <c r="H14" s="7" t="s">
        <v>54</v>
      </c>
      <c r="I14" s="7">
        <v>12237117375</v>
      </c>
    </row>
    <row r="15" spans="1:9" ht="15.75" customHeight="1" x14ac:dyDescent="0.15">
      <c r="A15" s="6" t="s">
        <v>62</v>
      </c>
      <c r="B15" s="7">
        <v>2201308987</v>
      </c>
      <c r="C15" s="7">
        <v>900470424</v>
      </c>
      <c r="D15" s="7" t="s">
        <v>54</v>
      </c>
      <c r="E15" s="7" t="s">
        <v>54</v>
      </c>
      <c r="F15" s="7">
        <v>110240577</v>
      </c>
      <c r="G15" s="7" t="s">
        <v>54</v>
      </c>
      <c r="H15" s="7" t="s">
        <v>54</v>
      </c>
      <c r="I15" s="7">
        <v>3212019988</v>
      </c>
    </row>
    <row r="16" spans="1:9" ht="15.75" customHeight="1" x14ac:dyDescent="0.15">
      <c r="A16" s="6" t="s">
        <v>63</v>
      </c>
      <c r="B16" s="7" t="s">
        <v>54</v>
      </c>
      <c r="C16" s="7" t="s">
        <v>54</v>
      </c>
      <c r="D16" s="7" t="s">
        <v>54</v>
      </c>
      <c r="E16" s="7" t="s">
        <v>54</v>
      </c>
      <c r="F16" s="7" t="s">
        <v>54</v>
      </c>
      <c r="G16" s="7">
        <v>5564799</v>
      </c>
      <c r="H16" s="7" t="s">
        <v>54</v>
      </c>
      <c r="I16" s="7">
        <v>5564799</v>
      </c>
    </row>
    <row r="17" spans="1:9" ht="15.75" customHeight="1" x14ac:dyDescent="0.15">
      <c r="A17" s="6" t="s">
        <v>64</v>
      </c>
      <c r="B17" s="7">
        <v>20328</v>
      </c>
      <c r="C17" s="7" t="s">
        <v>54</v>
      </c>
      <c r="D17" s="7" t="s">
        <v>54</v>
      </c>
      <c r="E17" s="7" t="s">
        <v>54</v>
      </c>
      <c r="F17" s="7">
        <v>476740463</v>
      </c>
      <c r="G17" s="7" t="s">
        <v>54</v>
      </c>
      <c r="H17" s="7" t="s">
        <v>54</v>
      </c>
      <c r="I17" s="7">
        <v>476760791</v>
      </c>
    </row>
    <row r="18" spans="1:9" ht="15.75" customHeight="1" x14ac:dyDescent="0.15">
      <c r="A18" s="6" t="s">
        <v>65</v>
      </c>
      <c r="B18" s="7">
        <v>751050394</v>
      </c>
      <c r="C18" s="7" t="s">
        <v>54</v>
      </c>
      <c r="D18" s="7" t="s">
        <v>54</v>
      </c>
      <c r="E18" s="7" t="s">
        <v>54</v>
      </c>
      <c r="F18" s="7" t="s">
        <v>54</v>
      </c>
      <c r="G18" s="7" t="s">
        <v>54</v>
      </c>
      <c r="H18" s="7">
        <v>333202161</v>
      </c>
      <c r="I18" s="7">
        <v>1084252555</v>
      </c>
    </row>
    <row r="19" spans="1:9" ht="15.75" customHeight="1" x14ac:dyDescent="0.15">
      <c r="A19" s="6" t="s">
        <v>66</v>
      </c>
      <c r="B19" s="7">
        <v>126205782</v>
      </c>
      <c r="C19" s="7" t="s">
        <v>54</v>
      </c>
      <c r="D19" s="7" t="s">
        <v>54</v>
      </c>
      <c r="E19" s="7" t="s">
        <v>54</v>
      </c>
      <c r="F19" s="7">
        <v>1803426</v>
      </c>
      <c r="G19" s="7" t="s">
        <v>54</v>
      </c>
      <c r="H19" s="7" t="s">
        <v>54</v>
      </c>
      <c r="I19" s="7">
        <v>128009208</v>
      </c>
    </row>
    <row r="20" spans="1:9" ht="15.75" customHeight="1" x14ac:dyDescent="0.15">
      <c r="A20" s="6" t="s">
        <v>67</v>
      </c>
      <c r="B20" s="7">
        <v>13286489737</v>
      </c>
      <c r="C20" s="7" t="s">
        <v>54</v>
      </c>
      <c r="D20" s="7" t="s">
        <v>54</v>
      </c>
      <c r="E20" s="7" t="s">
        <v>54</v>
      </c>
      <c r="F20" s="7" t="s">
        <v>54</v>
      </c>
      <c r="G20" s="7" t="s">
        <v>54</v>
      </c>
      <c r="H20" s="7" t="s">
        <v>54</v>
      </c>
      <c r="I20" s="7">
        <v>13286489737</v>
      </c>
    </row>
    <row r="21" spans="1:9" ht="15.75" customHeight="1" x14ac:dyDescent="0.15">
      <c r="A21" s="6" t="s">
        <v>68</v>
      </c>
      <c r="B21" s="7">
        <v>71240647396</v>
      </c>
      <c r="C21" s="7" t="s">
        <v>54</v>
      </c>
      <c r="D21" s="7" t="s">
        <v>54</v>
      </c>
      <c r="E21" s="7" t="s">
        <v>54</v>
      </c>
      <c r="F21" s="7" t="s">
        <v>54</v>
      </c>
      <c r="G21" s="7" t="s">
        <v>54</v>
      </c>
      <c r="H21" s="7" t="s">
        <v>54</v>
      </c>
      <c r="I21" s="7">
        <v>71240647396</v>
      </c>
    </row>
    <row r="22" spans="1:9" ht="15.75" customHeight="1" x14ac:dyDescent="0.15">
      <c r="A22" s="6" t="s">
        <v>69</v>
      </c>
      <c r="B22" s="7">
        <v>511135223</v>
      </c>
      <c r="C22" s="7" t="s">
        <v>54</v>
      </c>
      <c r="D22" s="7" t="s">
        <v>54</v>
      </c>
      <c r="E22" s="7" t="s">
        <v>54</v>
      </c>
      <c r="F22" s="7" t="s">
        <v>54</v>
      </c>
      <c r="G22" s="7" t="s">
        <v>54</v>
      </c>
      <c r="H22" s="7" t="s">
        <v>54</v>
      </c>
      <c r="I22" s="7">
        <v>511135223</v>
      </c>
    </row>
    <row r="23" spans="1:9" ht="15.75" customHeight="1" x14ac:dyDescent="0.15">
      <c r="A23" s="6" t="s">
        <v>70</v>
      </c>
      <c r="B23" s="7">
        <v>5729264770</v>
      </c>
      <c r="C23" s="7" t="s">
        <v>54</v>
      </c>
      <c r="D23" s="7" t="s">
        <v>54</v>
      </c>
      <c r="E23" s="7" t="s">
        <v>54</v>
      </c>
      <c r="F23" s="7">
        <v>120785704</v>
      </c>
      <c r="G23" s="7" t="s">
        <v>54</v>
      </c>
      <c r="H23" s="7" t="s">
        <v>54</v>
      </c>
      <c r="I23" s="7">
        <v>5850050474</v>
      </c>
    </row>
    <row r="24" spans="1:9" ht="15.75" customHeight="1" x14ac:dyDescent="0.15">
      <c r="A24" s="6" t="s">
        <v>71</v>
      </c>
      <c r="B24" s="7" t="s">
        <v>54</v>
      </c>
      <c r="C24" s="7" t="s">
        <v>54</v>
      </c>
      <c r="D24" s="7" t="s">
        <v>54</v>
      </c>
      <c r="E24" s="7" t="s">
        <v>54</v>
      </c>
      <c r="F24" s="7" t="s">
        <v>54</v>
      </c>
      <c r="G24" s="7">
        <v>621503168</v>
      </c>
      <c r="H24" s="7" t="s">
        <v>54</v>
      </c>
      <c r="I24" s="7">
        <v>621503168</v>
      </c>
    </row>
    <row r="25" spans="1:9" ht="15.75" customHeight="1" x14ac:dyDescent="0.15">
      <c r="A25" s="6" t="s">
        <v>72</v>
      </c>
      <c r="B25" s="7">
        <v>12</v>
      </c>
      <c r="C25" s="7" t="s">
        <v>54</v>
      </c>
      <c r="D25" s="7" t="s">
        <v>54</v>
      </c>
      <c r="E25" s="7" t="s">
        <v>54</v>
      </c>
      <c r="F25" s="7" t="s">
        <v>54</v>
      </c>
      <c r="G25" s="7" t="s">
        <v>54</v>
      </c>
      <c r="H25" s="7" t="s">
        <v>54</v>
      </c>
      <c r="I25" s="7">
        <v>12</v>
      </c>
    </row>
    <row r="26" spans="1:9" ht="15.75" customHeight="1" x14ac:dyDescent="0.15">
      <c r="A26" s="6" t="s">
        <v>73</v>
      </c>
      <c r="B26" s="7" t="s">
        <v>54</v>
      </c>
      <c r="C26" s="7" t="s">
        <v>54</v>
      </c>
      <c r="D26" s="7" t="s">
        <v>54</v>
      </c>
      <c r="E26" s="7" t="s">
        <v>54</v>
      </c>
      <c r="F26" s="7">
        <v>937539867</v>
      </c>
      <c r="G26" s="7" t="s">
        <v>54</v>
      </c>
      <c r="H26" s="7" t="s">
        <v>54</v>
      </c>
      <c r="I26" s="7">
        <v>937539867</v>
      </c>
    </row>
    <row r="27" spans="1:9" ht="15.75" customHeight="1" x14ac:dyDescent="0.15">
      <c r="A27" s="6" t="s">
        <v>74</v>
      </c>
      <c r="B27" s="7">
        <v>4785458331</v>
      </c>
      <c r="C27" s="7" t="s">
        <v>54</v>
      </c>
      <c r="D27" s="7" t="s">
        <v>54</v>
      </c>
      <c r="E27" s="7" t="s">
        <v>54</v>
      </c>
      <c r="F27" s="7" t="s">
        <v>54</v>
      </c>
      <c r="G27" s="7">
        <v>559486823</v>
      </c>
      <c r="H27" s="7" t="s">
        <v>54</v>
      </c>
      <c r="I27" s="7">
        <v>5344945154</v>
      </c>
    </row>
    <row r="28" spans="1:9" ht="15.75" customHeight="1" x14ac:dyDescent="0.15">
      <c r="A28" s="6" t="s">
        <v>75</v>
      </c>
      <c r="B28" s="7">
        <v>1716593960</v>
      </c>
      <c r="C28" s="7" t="s">
        <v>54</v>
      </c>
      <c r="D28" s="7" t="s">
        <v>54</v>
      </c>
      <c r="E28" s="7" t="s">
        <v>54</v>
      </c>
      <c r="F28" s="7" t="s">
        <v>54</v>
      </c>
      <c r="G28" s="7" t="s">
        <v>54</v>
      </c>
      <c r="H28" s="7" t="s">
        <v>54</v>
      </c>
      <c r="I28" s="7">
        <v>1716593960</v>
      </c>
    </row>
    <row r="29" spans="1:9" ht="15.75" customHeight="1" x14ac:dyDescent="0.15">
      <c r="A29" s="6" t="s">
        <v>76</v>
      </c>
      <c r="B29" s="7">
        <v>17455668</v>
      </c>
      <c r="C29" s="7">
        <v>789765919</v>
      </c>
      <c r="D29" s="7">
        <v>5562674</v>
      </c>
      <c r="E29" s="7">
        <v>822720</v>
      </c>
      <c r="F29" s="7">
        <v>3119198</v>
      </c>
      <c r="G29" s="7">
        <v>177437972</v>
      </c>
      <c r="H29" s="7">
        <v>143903046</v>
      </c>
      <c r="I29" s="7">
        <v>1138067197</v>
      </c>
    </row>
    <row r="30" spans="1:9" ht="15.75" customHeight="1" x14ac:dyDescent="0.15">
      <c r="A30" s="6" t="s">
        <v>77</v>
      </c>
      <c r="B30" s="7">
        <v>17455668</v>
      </c>
      <c r="C30" s="7">
        <v>453195881</v>
      </c>
      <c r="D30" s="7">
        <v>5562674</v>
      </c>
      <c r="E30" s="7">
        <v>822720</v>
      </c>
      <c r="F30" s="7">
        <v>3119198</v>
      </c>
      <c r="G30" s="7">
        <v>177437972</v>
      </c>
      <c r="H30" s="7">
        <v>143903046</v>
      </c>
      <c r="I30" s="7">
        <v>801497159</v>
      </c>
    </row>
    <row r="31" spans="1:9" ht="15.75" customHeight="1" x14ac:dyDescent="0.15">
      <c r="A31" s="6" t="s">
        <v>78</v>
      </c>
      <c r="B31" s="7" t="s">
        <v>54</v>
      </c>
      <c r="C31" s="7">
        <v>336570038</v>
      </c>
      <c r="D31" s="7" t="s">
        <v>54</v>
      </c>
      <c r="E31" s="7" t="s">
        <v>54</v>
      </c>
      <c r="F31" s="7" t="s">
        <v>54</v>
      </c>
      <c r="G31" s="7" t="s">
        <v>54</v>
      </c>
      <c r="H31" s="7" t="s">
        <v>54</v>
      </c>
      <c r="I31" s="7">
        <v>336570038</v>
      </c>
    </row>
    <row r="32" spans="1:9" ht="15.75" customHeight="1" x14ac:dyDescent="0.15">
      <c r="A32" s="6" t="s">
        <v>9</v>
      </c>
      <c r="B32" s="7">
        <v>117878345867</v>
      </c>
      <c r="C32" s="7">
        <v>27211569137</v>
      </c>
      <c r="D32" s="7">
        <v>2780474544</v>
      </c>
      <c r="E32" s="7">
        <v>196402542</v>
      </c>
      <c r="F32" s="7">
        <v>2017424390</v>
      </c>
      <c r="G32" s="7">
        <v>2534765277</v>
      </c>
      <c r="H32" s="7">
        <v>13504208362</v>
      </c>
      <c r="I32" s="7">
        <v>166123190119</v>
      </c>
    </row>
  </sheetData>
  <mergeCells count="1">
    <mergeCell ref="A1:I1"/>
  </mergeCells>
  <phoneticPr fontId="3"/>
  <pageMargins left="0.36" right="0.23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引当金の明細</vt:lpstr>
      <vt:lpstr>基金の明細</vt:lpstr>
      <vt:lpstr>財源の明細</vt:lpstr>
      <vt:lpstr>財源情報の明細</vt:lpstr>
      <vt:lpstr>長期延滞債権の明細</vt:lpstr>
      <vt:lpstr>投資及び出資金の明細</vt:lpstr>
      <vt:lpstr>補助金等の明細</vt:lpstr>
      <vt:lpstr>未収金の明細</vt:lpstr>
      <vt:lpstr>行政目的別固定資産の明細</vt:lpstr>
      <vt:lpstr>有形固定資産の明細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藤田健</dc:creator>
  <cp:lastModifiedBy>袋井市役所</cp:lastModifiedBy>
  <cp:lastPrinted>2019-03-26T09:12:28Z</cp:lastPrinted>
  <dcterms:created xsi:type="dcterms:W3CDTF">2019-03-26T06:44:27Z</dcterms:created>
  <dcterms:modified xsi:type="dcterms:W3CDTF">2019-03-27T05:00:03Z</dcterms:modified>
</cp:coreProperties>
</file>