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01_市長部局\04_企画財政部\03_財政課\01_財政係\30_新公会計制度\H30年度（H29年度決算分）\50_財務書類（ヤマダ会計作成資料）\連結会計20181218\附属明細書関係20181218\"/>
    </mc:Choice>
  </mc:AlternateContent>
  <bookViews>
    <workbookView xWindow="0" yWindow="0" windowWidth="20490" windowHeight="7500"/>
  </bookViews>
  <sheets>
    <sheet name="引当金の明細" sheetId="4" r:id="rId1"/>
    <sheet name="基金の明細" sheetId="3" r:id="rId2"/>
    <sheet name="財源の明細" sheetId="5" r:id="rId3"/>
    <sheet name="財源情報の明細" sheetId="6" r:id="rId4"/>
    <sheet name="長期延滞債権の明細" sheetId="7" r:id="rId5"/>
    <sheet name="投資及び出資金の明細" sheetId="8" r:id="rId6"/>
    <sheet name="補助金等の明細" sheetId="9" r:id="rId7"/>
    <sheet name="未収金の明細" sheetId="10" r:id="rId8"/>
    <sheet name="有形固定資産に係る行政目的別の明細" sheetId="11" r:id="rId9"/>
    <sheet name="有形固定資産の明細" sheetId="12" r:id="rId10"/>
  </sheets>
  <calcPr calcId="162913"/>
</workbook>
</file>

<file path=xl/calcChain.xml><?xml version="1.0" encoding="utf-8"?>
<calcChain xmlns="http://schemas.openxmlformats.org/spreadsheetml/2006/main">
  <c r="C16" i="10" l="1"/>
  <c r="C17" i="10" s="1"/>
  <c r="B16" i="10"/>
  <c r="B17" i="10" s="1"/>
  <c r="D27" i="9" l="1"/>
  <c r="D7" i="9"/>
  <c r="D28" i="9" l="1"/>
  <c r="J37" i="8"/>
  <c r="B37" i="8"/>
  <c r="G36" i="8"/>
  <c r="E36" i="8"/>
  <c r="H36" i="8" s="1"/>
  <c r="G35" i="8"/>
  <c r="E35" i="8"/>
  <c r="H35" i="8" s="1"/>
  <c r="G34" i="8"/>
  <c r="E34" i="8"/>
  <c r="H34" i="8" s="1"/>
  <c r="G33" i="8"/>
  <c r="E33" i="8"/>
  <c r="G32" i="8"/>
  <c r="E32" i="8"/>
  <c r="H32" i="8" s="1"/>
  <c r="G31" i="8"/>
  <c r="E31" i="8"/>
  <c r="G30" i="8"/>
  <c r="E30" i="8"/>
  <c r="H30" i="8" s="1"/>
  <c r="G29" i="8"/>
  <c r="H29" i="8" s="1"/>
  <c r="E29" i="8"/>
  <c r="G28" i="8"/>
  <c r="E28" i="8"/>
  <c r="G27" i="8"/>
  <c r="E27" i="8"/>
  <c r="G26" i="8"/>
  <c r="H26" i="8" s="1"/>
  <c r="E26" i="8"/>
  <c r="G25" i="8"/>
  <c r="E25" i="8"/>
  <c r="G24" i="8"/>
  <c r="E24" i="8"/>
  <c r="G23" i="8"/>
  <c r="E23" i="8"/>
  <c r="H23" i="8" s="1"/>
  <c r="G22" i="8"/>
  <c r="E22" i="8"/>
  <c r="G21" i="8"/>
  <c r="E21" i="8"/>
  <c r="H21" i="8" s="1"/>
  <c r="G20" i="8"/>
  <c r="H20" i="8" s="1"/>
  <c r="I20" i="8" s="1"/>
  <c r="E20" i="8"/>
  <c r="B16" i="8"/>
  <c r="H15" i="8"/>
  <c r="G15" i="8"/>
  <c r="E15" i="8"/>
  <c r="E14" i="8"/>
  <c r="H14" i="8" s="1"/>
  <c r="E13" i="8"/>
  <c r="H13" i="8" s="1"/>
  <c r="E12" i="8"/>
  <c r="H12" i="8" s="1"/>
  <c r="E8" i="8"/>
  <c r="C8" i="8"/>
  <c r="B8" i="8"/>
  <c r="F7" i="8"/>
  <c r="F8" i="8" s="1"/>
  <c r="D7" i="8"/>
  <c r="D8" i="8" s="1"/>
  <c r="H25" i="8" l="1"/>
  <c r="H27" i="8"/>
  <c r="H22" i="8"/>
  <c r="H24" i="8"/>
  <c r="H33" i="8"/>
  <c r="H31" i="8"/>
  <c r="H28" i="8"/>
  <c r="G7" i="8"/>
  <c r="G8" i="8" s="1"/>
  <c r="C17" i="7" l="1"/>
  <c r="C18" i="7" s="1"/>
  <c r="B17" i="7"/>
  <c r="B8" i="7"/>
  <c r="B18" i="7" s="1"/>
  <c r="F11" i="6" l="1"/>
  <c r="E11" i="6"/>
  <c r="E28" i="5" l="1"/>
  <c r="E27" i="5"/>
  <c r="E31" i="5" s="1"/>
  <c r="E26" i="5"/>
  <c r="E17" i="5"/>
  <c r="E6" i="5"/>
  <c r="E21" i="5" s="1"/>
  <c r="E32" i="5" l="1"/>
  <c r="E33" i="5"/>
  <c r="E10" i="4" l="1"/>
  <c r="D10" i="4"/>
  <c r="C10" i="4"/>
  <c r="B10" i="4"/>
  <c r="F9" i="4"/>
  <c r="F8" i="4"/>
  <c r="F7" i="4"/>
  <c r="F10" i="4" s="1"/>
  <c r="E19" i="3"/>
  <c r="D19" i="3"/>
  <c r="C19" i="3"/>
  <c r="B19" i="3"/>
  <c r="F17" i="3"/>
  <c r="F16" i="3"/>
  <c r="F15" i="3"/>
  <c r="F14" i="3"/>
  <c r="F13" i="3"/>
  <c r="F12" i="3"/>
  <c r="F11" i="3"/>
  <c r="F10" i="3"/>
  <c r="F9" i="3"/>
  <c r="F8" i="3"/>
  <c r="F7" i="3"/>
  <c r="F6" i="3"/>
  <c r="F19" i="3" s="1"/>
</calcChain>
</file>

<file path=xl/sharedStrings.xml><?xml version="1.0" encoding="utf-8"?>
<sst xmlns="http://schemas.openxmlformats.org/spreadsheetml/2006/main" count="505" uniqueCount="243">
  <si>
    <t>引当金の明細</t>
  </si>
  <si>
    <t>自治体名：袋井市</t>
  </si>
  <si>
    <t>年度：平成29年度</t>
  </si>
  <si>
    <t>区分</t>
  </si>
  <si>
    <t>前年度末残高</t>
  </si>
  <si>
    <t>本年度増加額</t>
  </si>
  <si>
    <t>本年度減少額</t>
  </si>
  <si>
    <t>本年度末残高</t>
  </si>
  <si>
    <t>目的使用</t>
  </si>
  <si>
    <t>その他</t>
  </si>
  <si>
    <t>合計</t>
  </si>
  <si>
    <t>一般会計　賞与等引当金</t>
    <rPh sb="0" eb="2">
      <t>イッパン</t>
    </rPh>
    <rPh sb="2" eb="4">
      <t>カイケイ</t>
    </rPh>
    <rPh sb="5" eb="7">
      <t>ショウヨ</t>
    </rPh>
    <rPh sb="7" eb="8">
      <t>トウ</t>
    </rPh>
    <rPh sb="8" eb="10">
      <t>ヒキアテ</t>
    </rPh>
    <rPh sb="10" eb="11">
      <t>キン</t>
    </rPh>
    <phoneticPr fontId="3"/>
  </si>
  <si>
    <t>一般会計　退職手当引当金</t>
    <rPh sb="0" eb="2">
      <t>イッパン</t>
    </rPh>
    <rPh sb="2" eb="4">
      <t>カイケイ</t>
    </rPh>
    <rPh sb="5" eb="7">
      <t>タイショク</t>
    </rPh>
    <rPh sb="7" eb="9">
      <t>テアテ</t>
    </rPh>
    <rPh sb="9" eb="11">
      <t>ヒキアテ</t>
    </rPh>
    <rPh sb="11" eb="12">
      <t>キン</t>
    </rPh>
    <phoneticPr fontId="3"/>
  </si>
  <si>
    <t>一般会計　徴収不能引当金</t>
    <rPh sb="0" eb="2">
      <t>イッパン</t>
    </rPh>
    <phoneticPr fontId="3"/>
  </si>
  <si>
    <t>(単位：円)</t>
    <rPh sb="4" eb="5">
      <t>エン</t>
    </rPh>
    <phoneticPr fontId="3"/>
  </si>
  <si>
    <t>基金の明細</t>
  </si>
  <si>
    <t>種類</t>
  </si>
  <si>
    <t>現金預金</t>
  </si>
  <si>
    <t>有価証券</t>
  </si>
  <si>
    <t>土地</t>
  </si>
  <si>
    <t>合計_x000D_
(貸借対照表計上額)</t>
  </si>
  <si>
    <t>(参考)財産に関する_x000D_
調書記載額</t>
  </si>
  <si>
    <t>財政調整基金　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</si>
  <si>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</si>
  <si>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職員退職手当基金</t>
    <rPh sb="0" eb="2">
      <t>ショクイン</t>
    </rPh>
    <rPh sb="2" eb="4">
      <t>タイショク</t>
    </rPh>
    <rPh sb="4" eb="6">
      <t>テアテ</t>
    </rPh>
    <rPh sb="6" eb="8">
      <t>キキン</t>
    </rPh>
    <phoneticPr fontId="5"/>
  </si>
  <si>
    <t>学術交流振興基金</t>
    <rPh sb="0" eb="2">
      <t>ガクジュツ</t>
    </rPh>
    <rPh sb="2" eb="4">
      <t>コウリュウ</t>
    </rPh>
    <rPh sb="4" eb="6">
      <t>シンコウ</t>
    </rPh>
    <rPh sb="6" eb="8">
      <t>キキン</t>
    </rPh>
    <phoneticPr fontId="5"/>
  </si>
  <si>
    <t>社会福祉事業基金</t>
    <rPh sb="0" eb="2">
      <t>シャカイ</t>
    </rPh>
    <rPh sb="2" eb="4">
      <t>フクシ</t>
    </rPh>
    <rPh sb="4" eb="6">
      <t>ジギョウ</t>
    </rPh>
    <rPh sb="6" eb="8">
      <t>キキン</t>
    </rPh>
    <phoneticPr fontId="5"/>
  </si>
  <si>
    <t>地域福祉基金</t>
    <rPh sb="0" eb="2">
      <t>チイキ</t>
    </rPh>
    <rPh sb="2" eb="4">
      <t>フクシ</t>
    </rPh>
    <rPh sb="4" eb="6">
      <t>キキン</t>
    </rPh>
    <phoneticPr fontId="5"/>
  </si>
  <si>
    <t>ふるさと・水と土基金</t>
    <rPh sb="5" eb="6">
      <t>ミズ</t>
    </rPh>
    <rPh sb="7" eb="8">
      <t>ツチ</t>
    </rPh>
    <rPh sb="8" eb="10">
      <t>キキン</t>
    </rPh>
    <phoneticPr fontId="5"/>
  </si>
  <si>
    <t>文化振興基金</t>
    <rPh sb="0" eb="2">
      <t>ブンカ</t>
    </rPh>
    <rPh sb="2" eb="4">
      <t>シンコウ</t>
    </rPh>
    <rPh sb="4" eb="6">
      <t>キキン</t>
    </rPh>
    <phoneticPr fontId="5"/>
  </si>
  <si>
    <t>地域振興基金</t>
    <rPh sb="0" eb="2">
      <t>チイキ</t>
    </rPh>
    <rPh sb="2" eb="4">
      <t>シンコウ</t>
    </rPh>
    <rPh sb="4" eb="6">
      <t>キキン</t>
    </rPh>
    <phoneticPr fontId="5"/>
  </si>
  <si>
    <t>総合健康センター事業推進基金</t>
    <rPh sb="0" eb="2">
      <t>ソウゴウ</t>
    </rPh>
    <rPh sb="2" eb="4">
      <t>ケンコウ</t>
    </rPh>
    <rPh sb="8" eb="10">
      <t>ジギョウ</t>
    </rPh>
    <rPh sb="10" eb="12">
      <t>スイシン</t>
    </rPh>
    <rPh sb="12" eb="14">
      <t>キキン</t>
    </rPh>
    <phoneticPr fontId="2"/>
  </si>
  <si>
    <t>緊急地震・津波対策事業基金</t>
    <rPh sb="0" eb="2">
      <t>キンキュウ</t>
    </rPh>
    <rPh sb="2" eb="4">
      <t>ジシン</t>
    </rPh>
    <rPh sb="5" eb="7">
      <t>ツナミ</t>
    </rPh>
    <rPh sb="7" eb="9">
      <t>タイサク</t>
    </rPh>
    <rPh sb="9" eb="11">
      <t>ジギョウ</t>
    </rPh>
    <rPh sb="11" eb="13">
      <t>キキン</t>
    </rPh>
    <phoneticPr fontId="2"/>
  </si>
  <si>
    <t>墓地事業基金</t>
    <rPh sb="0" eb="2">
      <t>ボチ</t>
    </rPh>
    <rPh sb="2" eb="4">
      <t>ジギョウ</t>
    </rPh>
    <rPh sb="4" eb="6">
      <t>キキン</t>
    </rPh>
    <phoneticPr fontId="3"/>
  </si>
  <si>
    <t>財源の明細</t>
  </si>
  <si>
    <t>会計</t>
  </si>
  <si>
    <t>財源の内容</t>
  </si>
  <si>
    <t>金額</t>
  </si>
  <si>
    <t>一般会計</t>
  </si>
  <si>
    <t>税収等</t>
  </si>
  <si>
    <t>市税</t>
    <rPh sb="0" eb="1">
      <t>シ</t>
    </rPh>
    <rPh sb="1" eb="2">
      <t>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</si>
  <si>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</si>
  <si>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利子割交付金</t>
    <rPh sb="0" eb="2">
      <t>リシ</t>
    </rPh>
    <rPh sb="2" eb="3">
      <t>ワリ</t>
    </rPh>
    <rPh sb="3" eb="6">
      <t>コウフキン</t>
    </rPh>
    <phoneticPr fontId="3"/>
  </si>
  <si>
    <t>配当割交付金</t>
    <rPh sb="0" eb="2">
      <t>ハイトウ</t>
    </rPh>
    <rPh sb="2" eb="3">
      <t>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</si>
  <si>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0">
      <t>コウフ</t>
    </rPh>
    <rPh sb="10" eb="11">
      <t>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</si>
  <si>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</si>
  <si>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</si>
  <si>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</si>
  <si>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</si>
  <si>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地方交付税</t>
    <rPh sb="0" eb="2">
      <t>チホウ</t>
    </rPh>
    <rPh sb="2" eb="5">
      <t>コウフゼイ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</si>
  <si>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</si>
  <si>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</si>
  <si>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寄附金</t>
    <rPh sb="0" eb="3">
      <t>キフキン</t>
    </rPh>
    <phoneticPr fontId="3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</si>
  <si>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3"/>
  </si>
  <si>
    <t>小計</t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</si>
  <si>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</si>
  <si>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</si>
  <si>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3"/>
  </si>
  <si>
    <t>都道府県等支出金</t>
    <rPh sb="0" eb="4">
      <t>トドウフケン</t>
    </rPh>
    <rPh sb="4" eb="5">
      <t>トウ</t>
    </rPh>
    <rPh sb="5" eb="8">
      <t>シシュツキン</t>
    </rPh>
    <phoneticPr fontId="3"/>
  </si>
  <si>
    <t>計</t>
  </si>
  <si>
    <t>経常的_x000D_
補助金</t>
  </si>
  <si>
    <t>財源情報の明細</t>
  </si>
  <si>
    <t>自治体名：袋井市</t>
    <rPh sb="5" eb="7">
      <t>フクロイ</t>
    </rPh>
    <rPh sb="7" eb="8">
      <t>シ</t>
    </rPh>
    <phoneticPr fontId="3"/>
  </si>
  <si>
    <t>会計：一般会計等</t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</si>
  <si>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</si>
  <si>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</si>
  <si>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</si>
  <si>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</si>
  <si>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</si>
  <si>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</si>
  <si>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-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</si>
  <si>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</si>
  <si>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</si>
  <si>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</si>
  <si>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</si>
  <si>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</si>
  <si>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住宅資金貸付金</t>
    <rPh sb="0" eb="2">
      <t>ジュウタク</t>
    </rPh>
    <rPh sb="2" eb="4">
      <t>シキン</t>
    </rPh>
    <rPh sb="4" eb="6">
      <t>カシツケ</t>
    </rPh>
    <rPh sb="6" eb="7">
      <t>キン</t>
    </rPh>
    <phoneticPr fontId="3"/>
  </si>
  <si>
    <t>【未収金】</t>
  </si>
  <si>
    <t>税等未収金_市民税</t>
  </si>
  <si>
    <t>税等未収金_固定資産税</t>
  </si>
  <si>
    <t>税等未収金_軽自動車税</t>
  </si>
  <si>
    <t>税等未収金_都市計画税</t>
  </si>
  <si>
    <t>税等未収金_分担金及び負担金</t>
  </si>
  <si>
    <t>未収金_使用料及び手数料</t>
    <rPh sb="0" eb="2">
      <t>ミシュウ</t>
    </rPh>
    <rPh sb="2" eb="3">
      <t>キン</t>
    </rPh>
    <phoneticPr fontId="3"/>
  </si>
  <si>
    <t>未収金_雑入（諸収入）</t>
    <rPh sb="0" eb="2">
      <t>ミシュウ</t>
    </rPh>
    <rPh sb="2" eb="3">
      <t>キン</t>
    </rPh>
    <rPh sb="4" eb="6">
      <t>ザツニュウ</t>
    </rPh>
    <rPh sb="7" eb="8">
      <t>ショ</t>
    </rPh>
    <rPh sb="8" eb="10">
      <t>シュウニュウ</t>
    </rPh>
    <phoneticPr fontId="3"/>
  </si>
  <si>
    <t>投資及び出資金の明細</t>
  </si>
  <si>
    <t>市場価格のあるもの</t>
  </si>
  <si>
    <t>(単位：円　)</t>
    <rPh sb="4" eb="5">
      <t>エン</t>
    </rPh>
    <phoneticPr fontId="3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</si>
  <si>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</si>
  <si>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</si>
  <si>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</si>
  <si>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</si>
  <si>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</si>
  <si>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</si>
  <si>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</si>
  <si>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㈱みずほフィナンシャルグループ</t>
  </si>
  <si>
    <t>※</t>
    <phoneticPr fontId="3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</si>
  <si>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</si>
  <si>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</si>
  <si>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</si>
  <si>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</si>
  <si>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</si>
  <si>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</si>
  <si>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</si>
  <si>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</si>
  <si>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</si>
  <si>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</si>
  <si>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水道事業会計</t>
    <rPh sb="0" eb="2">
      <t>スイドウ</t>
    </rPh>
    <rPh sb="2" eb="4">
      <t>ジギョウ</t>
    </rPh>
    <rPh sb="4" eb="6">
      <t>カイケイ</t>
    </rPh>
    <phoneticPr fontId="3"/>
  </si>
  <si>
    <t>聖隷袋井市民病院</t>
    <rPh sb="0" eb="2">
      <t>セイレイ</t>
    </rPh>
    <rPh sb="2" eb="4">
      <t>フクロイ</t>
    </rPh>
    <rPh sb="4" eb="6">
      <t>シミン</t>
    </rPh>
    <rPh sb="6" eb="8">
      <t>ビョウイン</t>
    </rPh>
    <phoneticPr fontId="3"/>
  </si>
  <si>
    <t>土地開発公社</t>
    <rPh sb="0" eb="2">
      <t>トチ</t>
    </rPh>
    <rPh sb="2" eb="4">
      <t>カイハツ</t>
    </rPh>
    <rPh sb="4" eb="6">
      <t>コウシャ</t>
    </rPh>
    <phoneticPr fontId="3"/>
  </si>
  <si>
    <t>掛川市・袋井市病院企業団</t>
    <rPh sb="0" eb="3">
      <t>カケガワシ</t>
    </rPh>
    <rPh sb="4" eb="7">
      <t>フクロイシ</t>
    </rPh>
    <rPh sb="7" eb="9">
      <t>ビョウイン</t>
    </rPh>
    <rPh sb="9" eb="11">
      <t>キギョウ</t>
    </rPh>
    <rPh sb="11" eb="12">
      <t>ダン</t>
    </rPh>
    <phoneticPr fontId="3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</si>
  <si>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</si>
  <si>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</si>
  <si>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</si>
  <si>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</si>
  <si>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天竜浜名湖鉄道㈱</t>
    <rPh sb="0" eb="2">
      <t>テンリュウ</t>
    </rPh>
    <rPh sb="2" eb="5">
      <t>ハマナコ</t>
    </rPh>
    <rPh sb="5" eb="7">
      <t>テツドウ</t>
    </rPh>
    <phoneticPr fontId="8"/>
  </si>
  <si>
    <t>袋井北部まちづくり㈱</t>
    <rPh sb="0" eb="2">
      <t>フクロイ</t>
    </rPh>
    <rPh sb="2" eb="4">
      <t>ホクブ</t>
    </rPh>
    <phoneticPr fontId="8"/>
  </si>
  <si>
    <t>浜松ケーブルテレビ㈱</t>
    <rPh sb="0" eb="2">
      <t>ハママツ</t>
    </rPh>
    <phoneticPr fontId="8"/>
  </si>
  <si>
    <t>静岡県信用保証協会</t>
    <rPh sb="0" eb="3">
      <t>シズオカケン</t>
    </rPh>
    <rPh sb="3" eb="5">
      <t>シンヨウ</t>
    </rPh>
    <rPh sb="5" eb="7">
      <t>ホショウ</t>
    </rPh>
    <rPh sb="7" eb="9">
      <t>キョウカイ</t>
    </rPh>
    <phoneticPr fontId="4"/>
  </si>
  <si>
    <t>静岡県農業信用基金協会</t>
    <rPh sb="0" eb="3">
      <t>シズオカケン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4"/>
  </si>
  <si>
    <t>社団法人　静岡県畜産協会</t>
    <rPh sb="0" eb="2">
      <t>シャダン</t>
    </rPh>
    <rPh sb="2" eb="4">
      <t>ホウジン</t>
    </rPh>
    <rPh sb="5" eb="8">
      <t>シズオカケン</t>
    </rPh>
    <rPh sb="8" eb="10">
      <t>チクサン</t>
    </rPh>
    <rPh sb="10" eb="12">
      <t>キョウカイ</t>
    </rPh>
    <phoneticPr fontId="4"/>
  </si>
  <si>
    <t>財団法人　静岡県勤労者信用基金協会</t>
    <rPh sb="0" eb="2">
      <t>ザイダン</t>
    </rPh>
    <rPh sb="2" eb="4">
      <t>ホウジン</t>
    </rPh>
    <rPh sb="5" eb="8">
      <t>シズオカケン</t>
    </rPh>
    <rPh sb="8" eb="11">
      <t>キンロウシャ</t>
    </rPh>
    <rPh sb="11" eb="13">
      <t>シンヨウ</t>
    </rPh>
    <rPh sb="13" eb="15">
      <t>キキン</t>
    </rPh>
    <rPh sb="15" eb="17">
      <t>キョウカイ</t>
    </rPh>
    <phoneticPr fontId="4"/>
  </si>
  <si>
    <t>財団法人　静岡県文化財団</t>
    <rPh sb="0" eb="2">
      <t>ザイダン</t>
    </rPh>
    <rPh sb="2" eb="4">
      <t>ホウジン</t>
    </rPh>
    <rPh sb="5" eb="8">
      <t>シズオカケン</t>
    </rPh>
    <rPh sb="8" eb="10">
      <t>ブンカ</t>
    </rPh>
    <rPh sb="10" eb="12">
      <t>ザイダン</t>
    </rPh>
    <phoneticPr fontId="4"/>
  </si>
  <si>
    <t>財団法人　リバーフロント整備センター</t>
    <rPh sb="0" eb="2">
      <t>ザイダン</t>
    </rPh>
    <rPh sb="2" eb="4">
      <t>ホウジン</t>
    </rPh>
    <rPh sb="12" eb="14">
      <t>セイビ</t>
    </rPh>
    <phoneticPr fontId="4"/>
  </si>
  <si>
    <t>社団法人　静岡県緑化推進協会</t>
    <rPh sb="0" eb="2">
      <t>シャダン</t>
    </rPh>
    <rPh sb="2" eb="4">
      <t>ホウジン</t>
    </rPh>
    <rPh sb="5" eb="8">
      <t>シズオカケン</t>
    </rPh>
    <rPh sb="8" eb="10">
      <t>リョクカ</t>
    </rPh>
    <rPh sb="10" eb="12">
      <t>スイシン</t>
    </rPh>
    <rPh sb="12" eb="14">
      <t>キョウカイ</t>
    </rPh>
    <phoneticPr fontId="4"/>
  </si>
  <si>
    <t>社団法人　静岡県林業会議所基金</t>
    <rPh sb="0" eb="2">
      <t>シャダン</t>
    </rPh>
    <rPh sb="2" eb="4">
      <t>ホウジン</t>
    </rPh>
    <rPh sb="5" eb="8">
      <t>シズオカケン</t>
    </rPh>
    <rPh sb="8" eb="10">
      <t>リンギョウ</t>
    </rPh>
    <rPh sb="10" eb="13">
      <t>カイギショ</t>
    </rPh>
    <rPh sb="13" eb="15">
      <t>キキン</t>
    </rPh>
    <phoneticPr fontId="4"/>
  </si>
  <si>
    <t>財団法人　静岡県暴力追放運動推進センター</t>
    <rPh sb="0" eb="2">
      <t>ザイダン</t>
    </rPh>
    <rPh sb="2" eb="4">
      <t>ホウジン</t>
    </rPh>
    <rPh sb="5" eb="8">
      <t>シズオカケン</t>
    </rPh>
    <rPh sb="8" eb="10">
      <t>ボウリョク</t>
    </rPh>
    <rPh sb="10" eb="12">
      <t>ツイホウ</t>
    </rPh>
    <rPh sb="12" eb="14">
      <t>ウンドウ</t>
    </rPh>
    <rPh sb="14" eb="16">
      <t>スイシン</t>
    </rPh>
    <phoneticPr fontId="4"/>
  </si>
  <si>
    <t>財団法人　静岡県腎臓バンク</t>
    <rPh sb="0" eb="2">
      <t>ザイダン</t>
    </rPh>
    <rPh sb="2" eb="4">
      <t>ホウジン</t>
    </rPh>
    <rPh sb="5" eb="8">
      <t>シズオカケン</t>
    </rPh>
    <rPh sb="8" eb="10">
      <t>ジンゾウ</t>
    </rPh>
    <phoneticPr fontId="4"/>
  </si>
  <si>
    <t>財団法人　しずおか健康長寿財団</t>
    <rPh sb="0" eb="2">
      <t>ザイダン</t>
    </rPh>
    <rPh sb="2" eb="4">
      <t>ホウジン</t>
    </rPh>
    <rPh sb="9" eb="11">
      <t>ケンコウ</t>
    </rPh>
    <rPh sb="11" eb="13">
      <t>チョウジュ</t>
    </rPh>
    <rPh sb="13" eb="15">
      <t>ザイダン</t>
    </rPh>
    <phoneticPr fontId="4"/>
  </si>
  <si>
    <t>社団法人　静岡県山林協会</t>
    <rPh sb="0" eb="2">
      <t>シャダン</t>
    </rPh>
    <rPh sb="2" eb="4">
      <t>ホウジン</t>
    </rPh>
    <rPh sb="5" eb="8">
      <t>シズオカケン</t>
    </rPh>
    <rPh sb="8" eb="10">
      <t>サンリン</t>
    </rPh>
    <rPh sb="10" eb="12">
      <t>キョウカイ</t>
    </rPh>
    <phoneticPr fontId="4"/>
  </si>
  <si>
    <t>財団法人　静岡県障害者スポーツ協会</t>
    <rPh sb="0" eb="2">
      <t>ザイダン</t>
    </rPh>
    <rPh sb="2" eb="4">
      <t>ホウジン</t>
    </rPh>
    <rPh sb="5" eb="8">
      <t>シズオカケン</t>
    </rPh>
    <rPh sb="8" eb="10">
      <t>ショウガイ</t>
    </rPh>
    <rPh sb="10" eb="11">
      <t>シャ</t>
    </rPh>
    <rPh sb="15" eb="17">
      <t>キョウカイ</t>
    </rPh>
    <phoneticPr fontId="4"/>
  </si>
  <si>
    <t>地方公営企業等金融機構</t>
    <rPh sb="0" eb="2">
      <t>チホウ</t>
    </rPh>
    <rPh sb="2" eb="4">
      <t>コウエイ</t>
    </rPh>
    <rPh sb="4" eb="6">
      <t>キギョウ</t>
    </rPh>
    <rPh sb="6" eb="7">
      <t>トウ</t>
    </rPh>
    <rPh sb="7" eb="9">
      <t>キンユウ</t>
    </rPh>
    <rPh sb="9" eb="11">
      <t>キコウ</t>
    </rPh>
    <phoneticPr fontId="4"/>
  </si>
  <si>
    <t>補助金等の明細</t>
  </si>
  <si>
    <t>年度：平成29年度</t>
    <phoneticPr fontId="3"/>
  </si>
  <si>
    <t>名称</t>
  </si>
  <si>
    <t>相手先</t>
  </si>
  <si>
    <t>支出目的</t>
  </si>
  <si>
    <t>他団体への公共施設等整備補助金等_x000D_
(所有外資産分)</t>
  </si>
  <si>
    <t>県単独道路整備事業に係る負担金</t>
  </si>
  <si>
    <t>県</t>
    <rPh sb="0" eb="1">
      <t>ケン</t>
    </rPh>
    <phoneticPr fontId="3"/>
  </si>
  <si>
    <t>土木</t>
    <rPh sb="0" eb="2">
      <t>ドボク</t>
    </rPh>
    <phoneticPr fontId="3"/>
  </si>
  <si>
    <t>その他の補助金等</t>
  </si>
  <si>
    <t>袋井市森町広域行政組合</t>
  </si>
  <si>
    <t>消防</t>
    <rPh sb="0" eb="2">
      <t>ショウボウ</t>
    </rPh>
    <phoneticPr fontId="3"/>
  </si>
  <si>
    <t>袋井市森町広域行政組合分担金（ごみ処理施設費分）</t>
  </si>
  <si>
    <t>袋井市森町広域行政組合</t>
    <phoneticPr fontId="3"/>
  </si>
  <si>
    <t>環境衛生</t>
    <rPh sb="0" eb="2">
      <t>カンキョウ</t>
    </rPh>
    <rPh sb="2" eb="4">
      <t>エイセイ</t>
    </rPh>
    <phoneticPr fontId="3"/>
  </si>
  <si>
    <t>中東遠総合医療センター負担金</t>
  </si>
  <si>
    <t>中東遠総合医療センター</t>
    <phoneticPr fontId="3"/>
  </si>
  <si>
    <t>保健衛生</t>
    <rPh sb="0" eb="2">
      <t>ホケン</t>
    </rPh>
    <rPh sb="2" eb="4">
      <t>エイセイ</t>
    </rPh>
    <phoneticPr fontId="3"/>
  </si>
  <si>
    <t>袋井市病院事業運営費補助金</t>
  </si>
  <si>
    <t>袋井市病院</t>
    <phoneticPr fontId="3"/>
  </si>
  <si>
    <t>中遠広域事務組合分担金</t>
  </si>
  <si>
    <t>中遠広域事務組合</t>
    <phoneticPr fontId="3"/>
  </si>
  <si>
    <t>袋井市森町広域行政組合分担金（し尿処理施設費分）</t>
  </si>
  <si>
    <t>袋井市森町広域行政組合</t>
    <phoneticPr fontId="3"/>
  </si>
  <si>
    <t>多面的機能支払交付金</t>
  </si>
  <si>
    <t>個人等</t>
    <rPh sb="0" eb="2">
      <t>コジン</t>
    </rPh>
    <rPh sb="2" eb="3">
      <t>トウ</t>
    </rPh>
    <phoneticPr fontId="3"/>
  </si>
  <si>
    <t>農林</t>
    <rPh sb="0" eb="2">
      <t>ノウリン</t>
    </rPh>
    <phoneticPr fontId="3"/>
  </si>
  <si>
    <t>産地パワーアップ事業費補助金</t>
  </si>
  <si>
    <t>合併処理浄化槽設置補助事業費補助金</t>
  </si>
  <si>
    <t>袋井市社会福祉協議会活動費補助金</t>
  </si>
  <si>
    <t>袋井市社会福祉協議会</t>
    <phoneticPr fontId="3"/>
  </si>
  <si>
    <t>福祉</t>
    <rPh sb="0" eb="2">
      <t>フクシ</t>
    </rPh>
    <phoneticPr fontId="3"/>
  </si>
  <si>
    <t>臨時福祉給付金（経済対策分）</t>
  </si>
  <si>
    <t>袋井市工場立地奨励補助金</t>
  </si>
  <si>
    <t>各会社</t>
    <rPh sb="0" eb="3">
      <t>カクカイシャ</t>
    </rPh>
    <phoneticPr fontId="3"/>
  </si>
  <si>
    <t>商工</t>
    <rPh sb="0" eb="2">
      <t>ショウコウ</t>
    </rPh>
    <phoneticPr fontId="3"/>
  </si>
  <si>
    <t>袋井市土地区画整理事業補助金</t>
  </si>
  <si>
    <t>袋井市土地区画整理事業</t>
    <phoneticPr fontId="3"/>
  </si>
  <si>
    <t>水道事業負担金</t>
    <rPh sb="0" eb="2">
      <t>スイドウ</t>
    </rPh>
    <rPh sb="2" eb="4">
      <t>ジギョウ</t>
    </rPh>
    <rPh sb="4" eb="7">
      <t>フタンキン</t>
    </rPh>
    <phoneticPr fontId="3"/>
  </si>
  <si>
    <t>木造住宅耐震補強助成事業費補助金　</t>
  </si>
  <si>
    <t>乳幼児保育推進事業費補助金</t>
  </si>
  <si>
    <t>保育所等</t>
    <rPh sb="0" eb="2">
      <t>ホイク</t>
    </rPh>
    <rPh sb="2" eb="3">
      <t>ショ</t>
    </rPh>
    <rPh sb="3" eb="4">
      <t>トウ</t>
    </rPh>
    <phoneticPr fontId="3"/>
  </si>
  <si>
    <t>中東遠看護専門学校組合</t>
  </si>
  <si>
    <t>生活バス路線維持補助金</t>
  </si>
  <si>
    <t>各路線バス</t>
    <rPh sb="0" eb="3">
      <t>カクロセン</t>
    </rPh>
    <phoneticPr fontId="3"/>
  </si>
  <si>
    <t>総務</t>
    <rPh sb="0" eb="2">
      <t>ソウム</t>
    </rPh>
    <phoneticPr fontId="3"/>
  </si>
  <si>
    <t>その他</t>
    <rPh sb="2" eb="3">
      <t>タ</t>
    </rPh>
    <phoneticPr fontId="3"/>
  </si>
  <si>
    <t>未収金の明細</t>
  </si>
  <si>
    <t>未収金_使用料及び手数料</t>
    <rPh sb="0" eb="3">
      <t>ミシュウキン</t>
    </rPh>
    <rPh sb="4" eb="7">
      <t>シヨウリョウ</t>
    </rPh>
    <rPh sb="7" eb="8">
      <t>オヨ</t>
    </rPh>
    <rPh sb="9" eb="12">
      <t>テスウリョウ</t>
    </rPh>
    <phoneticPr fontId="3"/>
  </si>
  <si>
    <t>未収金_雑入（諸収入）</t>
    <rPh sb="0" eb="3">
      <t>ミシュウキン</t>
    </rPh>
    <rPh sb="4" eb="6">
      <t>ザツニュウ</t>
    </rPh>
    <rPh sb="7" eb="10">
      <t>ショシュウニュウ</t>
    </rPh>
    <phoneticPr fontId="3"/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</si>
  <si>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</si>
  <si>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</si>
  <si>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</si>
  <si>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</si>
  <si>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</si>
  <si>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</si>
  <si>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</si>
  <si>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</si>
  <si>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事業用資産</t>
  </si>
  <si>
    <t>　土地</t>
  </si>
  <si>
    <t>　建物</t>
  </si>
  <si>
    <t>　建物付属設備</t>
  </si>
  <si>
    <t>　工作物</t>
  </si>
  <si>
    <t>　その他の有形固定資産</t>
  </si>
  <si>
    <t>　建設仮勘定</t>
  </si>
  <si>
    <t>インフラ資産</t>
  </si>
  <si>
    <t>　道路（公共土地）</t>
  </si>
  <si>
    <t>　河川（公共土地）</t>
  </si>
  <si>
    <t>　公園（公共土地）</t>
  </si>
  <si>
    <t>　防火水槽（公共土地）</t>
  </si>
  <si>
    <t>　農道（公共土地）</t>
  </si>
  <si>
    <t>　その他（公共土地）</t>
  </si>
  <si>
    <t>　公園（公共建物）</t>
  </si>
  <si>
    <t>　橋梁（公共工作物）</t>
  </si>
  <si>
    <t>　道路（公共工作物）</t>
  </si>
  <si>
    <t>　河川（公共工作物）</t>
  </si>
  <si>
    <t>　公園（公共工作物）</t>
  </si>
  <si>
    <t>　防火水槽（公共工作物）</t>
  </si>
  <si>
    <t>　トンネル（公共工作物）</t>
  </si>
  <si>
    <t>　農道（公共工作物）</t>
  </si>
  <si>
    <t>　その他（公共工作物）</t>
  </si>
  <si>
    <t>　公共用財産建設仮勘定</t>
  </si>
  <si>
    <t>物品</t>
  </si>
  <si>
    <t>　物品</t>
  </si>
  <si>
    <t>　美術品</t>
  </si>
  <si>
    <t>有形固定資産の明細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</si>
  <si>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</si>
  <si>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</si>
  <si>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</si>
  <si>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</si>
  <si>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</si>
  <si>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</si>
  <si>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</si>
  <si>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　インフラ土地</t>
    <rPh sb="5" eb="7">
      <t>トチ</t>
    </rPh>
    <phoneticPr fontId="3"/>
  </si>
  <si>
    <t>　　道路（公共土地）</t>
    <phoneticPr fontId="3"/>
  </si>
  <si>
    <t>　　河川（公共土地）</t>
    <phoneticPr fontId="3"/>
  </si>
  <si>
    <t>　　公園（公共土地）</t>
    <phoneticPr fontId="3"/>
  </si>
  <si>
    <t>　　防火水槽（公共土地）</t>
    <phoneticPr fontId="3"/>
  </si>
  <si>
    <t>　　農道（公共土地）</t>
    <phoneticPr fontId="3"/>
  </si>
  <si>
    <t>　　その他（公共土地）</t>
    <phoneticPr fontId="3"/>
  </si>
  <si>
    <t>　インフラ建物</t>
    <rPh sb="5" eb="7">
      <t>タテモノ</t>
    </rPh>
    <phoneticPr fontId="3"/>
  </si>
  <si>
    <t>　　公園（公共建物）</t>
    <phoneticPr fontId="3"/>
  </si>
  <si>
    <t>　インフラ工作物</t>
    <rPh sb="5" eb="8">
      <t>コウサクブツ</t>
    </rPh>
    <phoneticPr fontId="3"/>
  </si>
  <si>
    <t>　　橋梁（公共工作物）</t>
    <phoneticPr fontId="3"/>
  </si>
  <si>
    <t>　　道路（公共工作物）</t>
    <phoneticPr fontId="3"/>
  </si>
  <si>
    <t>　　河川（公共工作物）</t>
    <phoneticPr fontId="3"/>
  </si>
  <si>
    <t>　　公園（公共工作物）</t>
    <phoneticPr fontId="3"/>
  </si>
  <si>
    <t>　　防火水槽（公共工作物）</t>
    <phoneticPr fontId="3"/>
  </si>
  <si>
    <t>　　トンネル（公共工作物）</t>
    <phoneticPr fontId="3"/>
  </si>
  <si>
    <t>　　農道（公共工作物）</t>
    <phoneticPr fontId="3"/>
  </si>
  <si>
    <t>　　その他（公共工作物）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</si>
</sst>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5">
    <xf numFmtId="0" fontId="0" fillId="0" borderId="0" xfId="0"/>
    <xf numFmtId="3" fontId="2" fillId="0" borderId="0" xfId="0" applyNumberFormat="1" applyFont="1"/>
    <xf numFmtId="3" fontId="1" fillId="0" borderId="0" xfId="0" applyNumberFormat="1" applyFont="1"/>
    <xf numFmtId="3" fontId="0" fillId="0" borderId="0" xfId="0" applyNumberFormat="1" applyFont="1" applyAlignment="1">
      <alignment horizontal="right"/>
    </xf>
    <xf numFmtId="3" fontId="0" fillId="0" borderId="0" xfId="0" applyNumberFormat="1" applyFont="1"/>
    <xf numFmtId="3" fontId="1" fillId="0" borderId="0" xfId="0" applyNumberFormat="1" applyFont="1" applyAlignment="1">
      <alignment vertical="center"/>
    </xf>
    <xf numFmtId="3" fontId="0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4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9" fillId="0" borderId="3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right" vertical="center"/>
    </xf>
    <xf numFmtId="3" fontId="8" fillId="0" borderId="0" xfId="0" applyNumberFormat="1" applyFont="1"/>
    <xf numFmtId="3" fontId="7" fillId="0" borderId="1" xfId="0" applyNumberFormat="1" applyFont="1" applyBorder="1" applyAlignment="1">
      <alignment horizontal="left" vertical="center" wrapText="1"/>
    </xf>
    <xf numFmtId="3" fontId="7" fillId="0" borderId="6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left" vertical="center" shrinkToFit="1"/>
    </xf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3" fontId="10" fillId="0" borderId="1" xfId="0" applyNumberFormat="1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right" vertical="center"/>
    </xf>
    <xf numFmtId="9" fontId="7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10" fontId="10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right" vertical="center"/>
    </xf>
    <xf numFmtId="0" fontId="7" fillId="0" borderId="0" xfId="0" applyFont="1"/>
    <xf numFmtId="3" fontId="8" fillId="2" borderId="1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left" vertical="center" shrinkToFit="1"/>
    </xf>
    <xf numFmtId="3" fontId="10" fillId="0" borderId="1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/>
  </sheetViews>
  <sheetFormatPr defaultRowHeight="13.5" x14ac:dyDescent="0.15"/>
  <cols>
    <col min="1" max="1" width="24.875" bestFit="1" customWidth="1"/>
    <col min="2" max="6" width="19.875" customWidth="1"/>
    <col min="7" max="7" width="14.75" bestFit="1" customWidth="1"/>
  </cols>
  <sheetData>
    <row r="1" spans="1:7" ht="21" x14ac:dyDescent="0.2">
      <c r="A1" s="1" t="s">
        <v>0</v>
      </c>
      <c r="B1" s="2"/>
      <c r="C1" s="2"/>
      <c r="D1" s="2"/>
      <c r="E1" s="2"/>
      <c r="F1" s="2"/>
      <c r="G1" s="2"/>
    </row>
    <row r="2" spans="1:7" x14ac:dyDescent="0.15">
      <c r="A2" s="4" t="s">
        <v>1</v>
      </c>
      <c r="B2" s="2"/>
      <c r="C2" s="2"/>
      <c r="D2" s="2"/>
      <c r="E2" s="2"/>
      <c r="F2" s="2"/>
      <c r="G2" s="2"/>
    </row>
    <row r="3" spans="1:7" x14ac:dyDescent="0.15">
      <c r="A3" s="4" t="s">
        <v>2</v>
      </c>
      <c r="B3" s="2"/>
      <c r="C3" s="2"/>
      <c r="D3" s="2"/>
      <c r="E3" s="2"/>
      <c r="F3" s="2"/>
      <c r="G3" s="2"/>
    </row>
    <row r="4" spans="1:7" x14ac:dyDescent="0.15">
      <c r="A4" s="2"/>
      <c r="B4" s="2"/>
      <c r="C4" s="2"/>
      <c r="D4" s="2"/>
      <c r="E4" s="2"/>
      <c r="F4" s="3" t="s">
        <v>14</v>
      </c>
      <c r="G4" s="2"/>
    </row>
    <row r="5" spans="1:7" x14ac:dyDescent="0.15">
      <c r="A5" s="11" t="s">
        <v>3</v>
      </c>
      <c r="B5" s="11" t="s">
        <v>4</v>
      </c>
      <c r="C5" s="11" t="s">
        <v>5</v>
      </c>
      <c r="D5" s="11" t="s">
        <v>6</v>
      </c>
      <c r="E5" s="11"/>
      <c r="F5" s="11" t="s">
        <v>7</v>
      </c>
      <c r="G5" s="2"/>
    </row>
    <row r="6" spans="1:7" x14ac:dyDescent="0.15">
      <c r="A6" s="11"/>
      <c r="B6" s="11"/>
      <c r="C6" s="11"/>
      <c r="D6" s="12" t="s">
        <v>8</v>
      </c>
      <c r="E6" s="12" t="s">
        <v>9</v>
      </c>
      <c r="F6" s="11"/>
      <c r="G6" s="2"/>
    </row>
    <row r="7" spans="1:7" ht="21.75" customHeight="1" x14ac:dyDescent="0.15">
      <c r="A7" s="13" t="s">
        <v>11</v>
      </c>
      <c r="B7" s="14">
        <v>291056373</v>
      </c>
      <c r="C7" s="14">
        <v>294806930</v>
      </c>
      <c r="D7" s="14">
        <v>291056373</v>
      </c>
      <c r="E7" s="14"/>
      <c r="F7" s="14">
        <f>B7+C7-D7-E7</f>
        <v>294806930</v>
      </c>
      <c r="G7" s="2"/>
    </row>
    <row r="8" spans="1:7" ht="21.75" customHeight="1" x14ac:dyDescent="0.15">
      <c r="A8" s="13" t="s">
        <v>12</v>
      </c>
      <c r="B8" s="14">
        <v>3747902000</v>
      </c>
      <c r="C8" s="14">
        <v>310368786</v>
      </c>
      <c r="D8" s="14">
        <v>412618786</v>
      </c>
      <c r="E8" s="14"/>
      <c r="F8" s="14">
        <f t="shared" ref="F8:F9" si="0">B8+C8-D8-E8</f>
        <v>3645652000</v>
      </c>
      <c r="G8" s="2"/>
    </row>
    <row r="9" spans="1:7" ht="21.75" customHeight="1" x14ac:dyDescent="0.15">
      <c r="A9" s="13" t="s">
        <v>13</v>
      </c>
      <c r="B9" s="14">
        <v>65525714</v>
      </c>
      <c r="C9" s="14">
        <v>213529</v>
      </c>
      <c r="D9" s="14"/>
      <c r="E9" s="14">
        <v>4817144</v>
      </c>
      <c r="F9" s="14">
        <f t="shared" si="0"/>
        <v>60922099</v>
      </c>
      <c r="G9" s="5"/>
    </row>
    <row r="10" spans="1:7" ht="21.75" customHeight="1" x14ac:dyDescent="0.15">
      <c r="A10" s="10" t="s">
        <v>10</v>
      </c>
      <c r="B10" s="9">
        <f>SUM(B7:B9)</f>
        <v>4104484087</v>
      </c>
      <c r="C10" s="9">
        <f>SUM(C7:C9)</f>
        <v>605389245</v>
      </c>
      <c r="D10" s="9">
        <f>SUM(D7:D9)</f>
        <v>703675159</v>
      </c>
      <c r="E10" s="9">
        <f>SUM(E7:E9)</f>
        <v>4817144</v>
      </c>
      <c r="F10" s="9">
        <f>SUM(F7:F9)</f>
        <v>4001381029</v>
      </c>
      <c r="G10" s="2"/>
    </row>
  </sheetData>
  <mergeCells count="5">
    <mergeCell ref="A5:A6"/>
    <mergeCell ref="B5:B6"/>
    <mergeCell ref="C5:C6"/>
    <mergeCell ref="D5:E5"/>
    <mergeCell ref="F5:F6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sqref="A1:H1"/>
    </sheetView>
  </sheetViews>
  <sheetFormatPr defaultRowHeight="13.5" x14ac:dyDescent="0.15"/>
  <cols>
    <col min="1" max="1" width="24.625" customWidth="1"/>
    <col min="2" max="8" width="16.5" customWidth="1"/>
  </cols>
  <sheetData>
    <row r="1" spans="1:8" ht="21" x14ac:dyDescent="0.15">
      <c r="A1" s="20" t="s">
        <v>217</v>
      </c>
      <c r="B1" s="20"/>
      <c r="C1" s="20"/>
      <c r="D1" s="20"/>
      <c r="E1" s="20"/>
      <c r="F1" s="20"/>
      <c r="G1" s="20"/>
      <c r="H1" s="20"/>
    </row>
    <row r="2" spans="1:8" x14ac:dyDescent="0.15">
      <c r="A2" s="4" t="s">
        <v>1</v>
      </c>
      <c r="B2" s="4"/>
      <c r="C2" s="4"/>
      <c r="D2" s="4"/>
      <c r="E2" s="4"/>
      <c r="F2" s="4"/>
      <c r="G2" s="4"/>
      <c r="H2" s="3" t="s">
        <v>2</v>
      </c>
    </row>
    <row r="3" spans="1:8" x14ac:dyDescent="0.15">
      <c r="A3" s="4" t="s">
        <v>63</v>
      </c>
      <c r="B3" s="4"/>
      <c r="C3" s="4"/>
      <c r="D3" s="4"/>
      <c r="E3" s="4"/>
      <c r="F3" s="4"/>
      <c r="G3" s="4"/>
      <c r="H3" s="4"/>
    </row>
    <row r="4" spans="1:8" x14ac:dyDescent="0.15">
      <c r="A4" s="4"/>
      <c r="B4" s="4"/>
      <c r="C4" s="4"/>
      <c r="D4" s="4"/>
      <c r="E4" s="4"/>
      <c r="F4" s="4"/>
      <c r="G4" s="4"/>
      <c r="H4" s="3" t="s">
        <v>64</v>
      </c>
    </row>
    <row r="5" spans="1:8" ht="54" x14ac:dyDescent="0.15">
      <c r="A5" s="51" t="s">
        <v>3</v>
      </c>
      <c r="B5" s="52" t="s">
        <v>218</v>
      </c>
      <c r="C5" s="52" t="s">
        <v>219</v>
      </c>
      <c r="D5" s="52" t="s">
        <v>220</v>
      </c>
      <c r="E5" s="52" t="s">
        <v>221</v>
      </c>
      <c r="F5" s="52" t="s">
        <v>222</v>
      </c>
      <c r="G5" s="52" t="s">
        <v>223</v>
      </c>
      <c r="H5" s="52" t="s">
        <v>224</v>
      </c>
    </row>
    <row r="6" spans="1:8" x14ac:dyDescent="0.15">
      <c r="A6" s="8" t="s">
        <v>190</v>
      </c>
      <c r="B6" s="9">
        <v>80974143462</v>
      </c>
      <c r="C6" s="9">
        <v>2549805844</v>
      </c>
      <c r="D6" s="9">
        <v>598679488</v>
      </c>
      <c r="E6" s="9">
        <v>82925269818</v>
      </c>
      <c r="F6" s="9">
        <v>34158818061</v>
      </c>
      <c r="G6" s="9">
        <v>1600387812</v>
      </c>
      <c r="H6" s="9">
        <v>48766451757</v>
      </c>
    </row>
    <row r="7" spans="1:8" x14ac:dyDescent="0.15">
      <c r="A7" s="8" t="s">
        <v>191</v>
      </c>
      <c r="B7" s="9">
        <v>25239650218</v>
      </c>
      <c r="C7" s="9">
        <v>747488162</v>
      </c>
      <c r="D7" s="9">
        <v>9632647</v>
      </c>
      <c r="E7" s="9">
        <v>25977505733</v>
      </c>
      <c r="F7" s="9"/>
      <c r="G7" s="9"/>
      <c r="H7" s="9">
        <v>25977505733</v>
      </c>
    </row>
    <row r="8" spans="1:8" x14ac:dyDescent="0.15">
      <c r="A8" s="38" t="s">
        <v>192</v>
      </c>
      <c r="B8" s="9">
        <v>45951908718</v>
      </c>
      <c r="C8" s="9">
        <v>1047300340</v>
      </c>
      <c r="D8" s="9">
        <v>76460000</v>
      </c>
      <c r="E8" s="9">
        <v>46922749058</v>
      </c>
      <c r="F8" s="9">
        <v>29616168269</v>
      </c>
      <c r="G8" s="9">
        <v>1005318549</v>
      </c>
      <c r="H8" s="9">
        <v>17306580789</v>
      </c>
    </row>
    <row r="9" spans="1:8" x14ac:dyDescent="0.15">
      <c r="A9" s="38" t="s">
        <v>193</v>
      </c>
      <c r="B9" s="9">
        <v>3830372140</v>
      </c>
      <c r="C9" s="9">
        <v>310183980</v>
      </c>
      <c r="D9" s="9" t="s">
        <v>70</v>
      </c>
      <c r="E9" s="9">
        <v>4140556120</v>
      </c>
      <c r="F9" s="9">
        <v>1363569329</v>
      </c>
      <c r="G9" s="9">
        <v>261743726</v>
      </c>
      <c r="H9" s="9">
        <v>2776986791</v>
      </c>
    </row>
    <row r="10" spans="1:8" x14ac:dyDescent="0.15">
      <c r="A10" s="38" t="s">
        <v>194</v>
      </c>
      <c r="B10" s="9">
        <v>4210507796</v>
      </c>
      <c r="C10" s="9">
        <v>166165484</v>
      </c>
      <c r="D10" s="9">
        <v>6760001</v>
      </c>
      <c r="E10" s="9">
        <v>4369913279</v>
      </c>
      <c r="F10" s="9">
        <v>2398945715</v>
      </c>
      <c r="G10" s="9">
        <v>145894876</v>
      </c>
      <c r="H10" s="9">
        <v>1970967564</v>
      </c>
    </row>
    <row r="11" spans="1:8" x14ac:dyDescent="0.15">
      <c r="A11" s="38" t="s">
        <v>195</v>
      </c>
      <c r="B11" s="9">
        <v>1221089910</v>
      </c>
      <c r="C11" s="9">
        <v>6013440</v>
      </c>
      <c r="D11" s="9" t="s">
        <v>70</v>
      </c>
      <c r="E11" s="9">
        <v>1227103350</v>
      </c>
      <c r="F11" s="9">
        <v>780134748</v>
      </c>
      <c r="G11" s="9">
        <v>187430661</v>
      </c>
      <c r="H11" s="9">
        <v>446968602</v>
      </c>
    </row>
    <row r="12" spans="1:8" x14ac:dyDescent="0.15">
      <c r="A12" s="38" t="s">
        <v>196</v>
      </c>
      <c r="B12" s="9">
        <v>520614680</v>
      </c>
      <c r="C12" s="9">
        <v>272654438</v>
      </c>
      <c r="D12" s="9">
        <v>505826840</v>
      </c>
      <c r="E12" s="9">
        <v>287442278</v>
      </c>
      <c r="F12" s="9"/>
      <c r="G12" s="9"/>
      <c r="H12" s="9">
        <v>287442278</v>
      </c>
    </row>
    <row r="13" spans="1:8" x14ac:dyDescent="0.15">
      <c r="A13" s="38" t="s">
        <v>197</v>
      </c>
      <c r="B13" s="9">
        <v>202999462918</v>
      </c>
      <c r="C13" s="9">
        <v>2968769433</v>
      </c>
      <c r="D13" s="9">
        <v>900757778</v>
      </c>
      <c r="E13" s="9">
        <v>205067474573</v>
      </c>
      <c r="F13" s="9">
        <v>90174596487</v>
      </c>
      <c r="G13" s="9">
        <v>3827763276</v>
      </c>
      <c r="H13" s="9">
        <v>114892878086</v>
      </c>
    </row>
    <row r="14" spans="1:8" x14ac:dyDescent="0.15">
      <c r="A14" s="53" t="s">
        <v>225</v>
      </c>
      <c r="B14" s="46">
        <v>17015715508</v>
      </c>
      <c r="C14" s="46">
        <v>213513706</v>
      </c>
      <c r="D14" s="46">
        <v>0</v>
      </c>
      <c r="E14" s="46">
        <v>17229229214</v>
      </c>
      <c r="F14" s="46">
        <v>0</v>
      </c>
      <c r="G14" s="46">
        <v>0</v>
      </c>
      <c r="H14" s="46">
        <v>17229229214</v>
      </c>
    </row>
    <row r="15" spans="1:8" x14ac:dyDescent="0.15">
      <c r="A15" s="54" t="s">
        <v>226</v>
      </c>
      <c r="B15" s="42">
        <v>12237117375</v>
      </c>
      <c r="C15" s="42">
        <v>198371005</v>
      </c>
      <c r="D15" s="42" t="s">
        <v>70</v>
      </c>
      <c r="E15" s="42">
        <v>12435488380</v>
      </c>
      <c r="F15" s="42" t="s">
        <v>70</v>
      </c>
      <c r="G15" s="42" t="s">
        <v>70</v>
      </c>
      <c r="H15" s="42">
        <v>12435488380</v>
      </c>
    </row>
    <row r="16" spans="1:8" x14ac:dyDescent="0.15">
      <c r="A16" s="54" t="s">
        <v>227</v>
      </c>
      <c r="B16" s="42" t="s">
        <v>70</v>
      </c>
      <c r="C16" s="42">
        <v>4073844</v>
      </c>
      <c r="D16" s="42" t="s">
        <v>70</v>
      </c>
      <c r="E16" s="42">
        <v>4073844</v>
      </c>
      <c r="F16" s="42" t="s">
        <v>70</v>
      </c>
      <c r="G16" s="42" t="s">
        <v>70</v>
      </c>
      <c r="H16" s="42">
        <v>4073844</v>
      </c>
    </row>
    <row r="17" spans="1:8" x14ac:dyDescent="0.15">
      <c r="A17" s="54" t="s">
        <v>228</v>
      </c>
      <c r="B17" s="42">
        <v>3212019988</v>
      </c>
      <c r="C17" s="42">
        <v>6779026</v>
      </c>
      <c r="D17" s="42" t="s">
        <v>70</v>
      </c>
      <c r="E17" s="42">
        <v>3218799014</v>
      </c>
      <c r="F17" s="42" t="s">
        <v>70</v>
      </c>
      <c r="G17" s="42" t="s">
        <v>70</v>
      </c>
      <c r="H17" s="42">
        <v>3218799014</v>
      </c>
    </row>
    <row r="18" spans="1:8" x14ac:dyDescent="0.15">
      <c r="A18" s="54" t="s">
        <v>229</v>
      </c>
      <c r="B18" s="42">
        <v>5564799</v>
      </c>
      <c r="C18" s="42" t="s">
        <v>70</v>
      </c>
      <c r="D18" s="42" t="s">
        <v>70</v>
      </c>
      <c r="E18" s="42">
        <v>5564799</v>
      </c>
      <c r="F18" s="42" t="s">
        <v>70</v>
      </c>
      <c r="G18" s="42" t="s">
        <v>70</v>
      </c>
      <c r="H18" s="42">
        <v>5564799</v>
      </c>
    </row>
    <row r="19" spans="1:8" x14ac:dyDescent="0.15">
      <c r="A19" s="54" t="s">
        <v>230</v>
      </c>
      <c r="B19" s="42">
        <v>476760791</v>
      </c>
      <c r="C19" s="42" t="s">
        <v>70</v>
      </c>
      <c r="D19" s="42" t="s">
        <v>70</v>
      </c>
      <c r="E19" s="42">
        <v>476760791</v>
      </c>
      <c r="F19" s="42" t="s">
        <v>70</v>
      </c>
      <c r="G19" s="42" t="s">
        <v>70</v>
      </c>
      <c r="H19" s="42">
        <v>476760791</v>
      </c>
    </row>
    <row r="20" spans="1:8" x14ac:dyDescent="0.15">
      <c r="A20" s="54" t="s">
        <v>231</v>
      </c>
      <c r="B20" s="42">
        <v>1084252555</v>
      </c>
      <c r="C20" s="42">
        <v>4289831</v>
      </c>
      <c r="D20" s="42" t="s">
        <v>70</v>
      </c>
      <c r="E20" s="42">
        <v>1088542386</v>
      </c>
      <c r="F20" s="42" t="s">
        <v>70</v>
      </c>
      <c r="G20" s="42" t="s">
        <v>70</v>
      </c>
      <c r="H20" s="42">
        <v>1088542386</v>
      </c>
    </row>
    <row r="21" spans="1:8" x14ac:dyDescent="0.15">
      <c r="A21" s="53" t="s">
        <v>232</v>
      </c>
      <c r="B21" s="46">
        <v>354467060</v>
      </c>
      <c r="C21" s="46">
        <v>49681980</v>
      </c>
      <c r="D21" s="46">
        <v>0</v>
      </c>
      <c r="E21" s="46">
        <v>404149040</v>
      </c>
      <c r="F21" s="46">
        <v>234509005</v>
      </c>
      <c r="G21" s="46">
        <v>8051153</v>
      </c>
      <c r="H21" s="46">
        <v>169640035</v>
      </c>
    </row>
    <row r="22" spans="1:8" x14ac:dyDescent="0.15">
      <c r="A22" s="54" t="s">
        <v>233</v>
      </c>
      <c r="B22" s="42">
        <v>354467060</v>
      </c>
      <c r="C22" s="42">
        <v>49681980</v>
      </c>
      <c r="D22" s="42" t="s">
        <v>70</v>
      </c>
      <c r="E22" s="42">
        <v>404149040</v>
      </c>
      <c r="F22" s="42">
        <v>234509005</v>
      </c>
      <c r="G22" s="42">
        <v>8051153</v>
      </c>
      <c r="H22" s="42">
        <v>169640035</v>
      </c>
    </row>
    <row r="23" spans="1:8" x14ac:dyDescent="0.15">
      <c r="A23" s="53" t="s">
        <v>234</v>
      </c>
      <c r="B23" s="46">
        <v>183912686390</v>
      </c>
      <c r="C23" s="46">
        <v>2144469227</v>
      </c>
      <c r="D23" s="46">
        <v>0</v>
      </c>
      <c r="E23" s="46">
        <v>186057155617</v>
      </c>
      <c r="F23" s="46">
        <v>89940087482</v>
      </c>
      <c r="G23" s="46">
        <v>3819712123</v>
      </c>
      <c r="H23" s="46">
        <v>96117068135</v>
      </c>
    </row>
    <row r="24" spans="1:8" x14ac:dyDescent="0.15">
      <c r="A24" s="54" t="s">
        <v>235</v>
      </c>
      <c r="B24" s="42">
        <v>26223073270</v>
      </c>
      <c r="C24" s="42">
        <v>141253290</v>
      </c>
      <c r="D24" s="42" t="s">
        <v>70</v>
      </c>
      <c r="E24" s="42">
        <v>26364326560</v>
      </c>
      <c r="F24" s="42">
        <v>13382762785</v>
      </c>
      <c r="G24" s="42">
        <v>446179252</v>
      </c>
      <c r="H24" s="42">
        <v>12981563775</v>
      </c>
    </row>
    <row r="25" spans="1:8" x14ac:dyDescent="0.15">
      <c r="A25" s="54" t="s">
        <v>236</v>
      </c>
      <c r="B25" s="42">
        <v>134897395735</v>
      </c>
      <c r="C25" s="42">
        <v>758907669</v>
      </c>
      <c r="D25" s="42" t="s">
        <v>70</v>
      </c>
      <c r="E25" s="42">
        <v>135656303404</v>
      </c>
      <c r="F25" s="42">
        <v>66434095430</v>
      </c>
      <c r="G25" s="42">
        <v>2777347091</v>
      </c>
      <c r="H25" s="42">
        <v>69222207974</v>
      </c>
    </row>
    <row r="26" spans="1:8" x14ac:dyDescent="0.15">
      <c r="A26" s="54" t="s">
        <v>237</v>
      </c>
      <c r="B26" s="42">
        <v>543892720</v>
      </c>
      <c r="C26" s="42">
        <v>446638998</v>
      </c>
      <c r="D26" s="42" t="s">
        <v>70</v>
      </c>
      <c r="E26" s="42">
        <v>990531718</v>
      </c>
      <c r="F26" s="42">
        <v>46354813</v>
      </c>
      <c r="G26" s="42">
        <v>13597316</v>
      </c>
      <c r="H26" s="42">
        <v>944176905</v>
      </c>
    </row>
    <row r="27" spans="1:8" x14ac:dyDescent="0.15">
      <c r="A27" s="54" t="s">
        <v>238</v>
      </c>
      <c r="B27" s="42">
        <v>10472676285</v>
      </c>
      <c r="C27" s="42">
        <v>435621322</v>
      </c>
      <c r="D27" s="42" t="s">
        <v>70</v>
      </c>
      <c r="E27" s="42">
        <v>10908297607</v>
      </c>
      <c r="F27" s="42">
        <v>4904428131</v>
      </c>
      <c r="G27" s="42">
        <v>281802320</v>
      </c>
      <c r="H27" s="42">
        <v>6003869476</v>
      </c>
    </row>
    <row r="28" spans="1:8" x14ac:dyDescent="0.15">
      <c r="A28" s="54" t="s">
        <v>239</v>
      </c>
      <c r="B28" s="42">
        <v>2190400485</v>
      </c>
      <c r="C28" s="42">
        <v>37106108</v>
      </c>
      <c r="D28" s="42" t="s">
        <v>70</v>
      </c>
      <c r="E28" s="42">
        <v>2227506593</v>
      </c>
      <c r="F28" s="42">
        <v>1617294649</v>
      </c>
      <c r="G28" s="42">
        <v>48397332</v>
      </c>
      <c r="H28" s="42">
        <v>610211944</v>
      </c>
    </row>
    <row r="29" spans="1:8" x14ac:dyDescent="0.15">
      <c r="A29" s="54" t="s">
        <v>240</v>
      </c>
      <c r="B29" s="42">
        <v>12</v>
      </c>
      <c r="C29" s="42" t="s">
        <v>70</v>
      </c>
      <c r="D29" s="42" t="s">
        <v>70</v>
      </c>
      <c r="E29" s="42">
        <v>12</v>
      </c>
      <c r="F29" s="42" t="s">
        <v>70</v>
      </c>
      <c r="G29" s="42" t="s">
        <v>70</v>
      </c>
      <c r="H29" s="42">
        <v>12</v>
      </c>
    </row>
    <row r="30" spans="1:8" x14ac:dyDescent="0.15">
      <c r="A30" s="54" t="s">
        <v>241</v>
      </c>
      <c r="B30" s="42">
        <v>2632252350</v>
      </c>
      <c r="C30" s="42">
        <v>2156760</v>
      </c>
      <c r="D30" s="42" t="s">
        <v>70</v>
      </c>
      <c r="E30" s="42">
        <v>2634409110</v>
      </c>
      <c r="F30" s="42">
        <v>1747357530</v>
      </c>
      <c r="G30" s="42">
        <v>52645047</v>
      </c>
      <c r="H30" s="42">
        <v>887051580</v>
      </c>
    </row>
    <row r="31" spans="1:8" x14ac:dyDescent="0.15">
      <c r="A31" s="54" t="s">
        <v>242</v>
      </c>
      <c r="B31" s="42">
        <v>6952995533</v>
      </c>
      <c r="C31" s="42">
        <v>322785080</v>
      </c>
      <c r="D31" s="42" t="s">
        <v>70</v>
      </c>
      <c r="E31" s="42">
        <v>7275780613</v>
      </c>
      <c r="F31" s="42">
        <v>1807794144</v>
      </c>
      <c r="G31" s="42">
        <v>199743765</v>
      </c>
      <c r="H31" s="42">
        <v>5467986469</v>
      </c>
    </row>
    <row r="32" spans="1:8" x14ac:dyDescent="0.15">
      <c r="A32" s="54" t="s">
        <v>213</v>
      </c>
      <c r="B32" s="42">
        <v>1716593960</v>
      </c>
      <c r="C32" s="42">
        <v>561104520</v>
      </c>
      <c r="D32" s="42">
        <v>900757778</v>
      </c>
      <c r="E32" s="42">
        <v>1376940702</v>
      </c>
      <c r="F32" s="42"/>
      <c r="G32" s="42"/>
      <c r="H32" s="42">
        <v>1376940702</v>
      </c>
    </row>
    <row r="33" spans="1:8" x14ac:dyDescent="0.15">
      <c r="A33" s="54" t="s">
        <v>214</v>
      </c>
      <c r="B33" s="42">
        <v>3756553417</v>
      </c>
      <c r="C33" s="42">
        <v>184647926</v>
      </c>
      <c r="D33" s="42">
        <v>23328500</v>
      </c>
      <c r="E33" s="42">
        <v>3917872843</v>
      </c>
      <c r="F33" s="42">
        <v>2806353548</v>
      </c>
      <c r="G33" s="42">
        <v>211195824</v>
      </c>
      <c r="H33" s="42">
        <v>1111519295</v>
      </c>
    </row>
    <row r="34" spans="1:8" x14ac:dyDescent="0.15">
      <c r="A34" s="54" t="s">
        <v>215</v>
      </c>
      <c r="B34" s="42">
        <v>3419983379</v>
      </c>
      <c r="C34" s="42">
        <v>184647926</v>
      </c>
      <c r="D34" s="42">
        <v>23328500</v>
      </c>
      <c r="E34" s="42">
        <v>3581302805</v>
      </c>
      <c r="F34" s="42">
        <v>2806353548</v>
      </c>
      <c r="G34" s="42">
        <v>211195824</v>
      </c>
      <c r="H34" s="42">
        <v>774949257</v>
      </c>
    </row>
    <row r="35" spans="1:8" x14ac:dyDescent="0.15">
      <c r="A35" s="54" t="s">
        <v>216</v>
      </c>
      <c r="B35" s="42">
        <v>336570038</v>
      </c>
      <c r="C35" s="42" t="s">
        <v>70</v>
      </c>
      <c r="D35" s="42" t="s">
        <v>70</v>
      </c>
      <c r="E35" s="42">
        <v>336570038</v>
      </c>
      <c r="F35" s="42" t="s">
        <v>70</v>
      </c>
      <c r="G35" s="42" t="s">
        <v>70</v>
      </c>
      <c r="H35" s="42">
        <v>336570038</v>
      </c>
    </row>
    <row r="36" spans="1:8" x14ac:dyDescent="0.15">
      <c r="A36" s="38" t="s">
        <v>10</v>
      </c>
      <c r="B36" s="9">
        <v>287730159797</v>
      </c>
      <c r="C36" s="9">
        <v>5703223203</v>
      </c>
      <c r="D36" s="9">
        <v>1522765766</v>
      </c>
      <c r="E36" s="9">
        <v>291910617234</v>
      </c>
      <c r="F36" s="9">
        <v>127139768096</v>
      </c>
      <c r="G36" s="9">
        <v>5639346912</v>
      </c>
      <c r="H36" s="9">
        <v>164770849138</v>
      </c>
    </row>
  </sheetData>
  <mergeCells count="1">
    <mergeCell ref="A1:H1"/>
  </mergeCells>
  <phoneticPr fontId="3"/>
  <pageMargins left="0.48" right="0.4" top="0.75" bottom="0.5699999999999999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/>
  </sheetViews>
  <sheetFormatPr defaultRowHeight="13.5" x14ac:dyDescent="0.15"/>
  <cols>
    <col min="1" max="1" width="23" bestFit="1" customWidth="1"/>
    <col min="2" max="7" width="18.125" customWidth="1"/>
  </cols>
  <sheetData>
    <row r="1" spans="1:7" ht="21" x14ac:dyDescent="0.2">
      <c r="A1" s="1" t="s">
        <v>15</v>
      </c>
      <c r="B1" s="2"/>
      <c r="C1" s="2"/>
      <c r="D1" s="2"/>
      <c r="E1" s="2"/>
      <c r="F1" s="2"/>
      <c r="G1" s="2"/>
    </row>
    <row r="2" spans="1:7" x14ac:dyDescent="0.15">
      <c r="A2" s="4" t="s">
        <v>1</v>
      </c>
      <c r="B2" s="2"/>
      <c r="C2" s="2"/>
      <c r="D2" s="2"/>
      <c r="E2" s="2"/>
      <c r="F2" s="2"/>
      <c r="G2" s="2"/>
    </row>
    <row r="3" spans="1:7" x14ac:dyDescent="0.15">
      <c r="A3" s="4" t="s">
        <v>2</v>
      </c>
      <c r="B3" s="2"/>
      <c r="C3" s="2"/>
      <c r="D3" s="2"/>
      <c r="E3" s="2"/>
      <c r="F3" s="2"/>
      <c r="G3" s="2"/>
    </row>
    <row r="4" spans="1:7" x14ac:dyDescent="0.15">
      <c r="A4" s="2"/>
      <c r="B4" s="2"/>
      <c r="C4" s="2"/>
      <c r="D4" s="2"/>
      <c r="E4" s="2"/>
      <c r="F4" s="2"/>
      <c r="G4" s="3" t="s">
        <v>14</v>
      </c>
    </row>
    <row r="5" spans="1:7" ht="40.5" x14ac:dyDescent="0.15">
      <c r="A5" s="6" t="s">
        <v>16</v>
      </c>
      <c r="B5" s="6" t="s">
        <v>17</v>
      </c>
      <c r="C5" s="6" t="s">
        <v>18</v>
      </c>
      <c r="D5" s="6" t="s">
        <v>19</v>
      </c>
      <c r="E5" s="6" t="s">
        <v>9</v>
      </c>
      <c r="F5" s="7" t="s">
        <v>20</v>
      </c>
      <c r="G5" s="7" t="s">
        <v>21</v>
      </c>
    </row>
    <row r="6" spans="1:7" ht="18.75" customHeight="1" x14ac:dyDescent="0.15">
      <c r="A6" s="8" t="s">
        <v>22</v>
      </c>
      <c r="B6" s="9">
        <v>1704536835</v>
      </c>
      <c r="C6" s="9"/>
      <c r="D6" s="9"/>
      <c r="E6" s="9"/>
      <c r="F6" s="9">
        <f>SUM(B6:E6)</f>
        <v>1704536835</v>
      </c>
      <c r="G6" s="9"/>
    </row>
    <row r="7" spans="1:7" ht="18.75" customHeight="1" x14ac:dyDescent="0.15">
      <c r="A7" s="8" t="s">
        <v>23</v>
      </c>
      <c r="B7" s="9">
        <v>621901754</v>
      </c>
      <c r="C7" s="9"/>
      <c r="D7" s="9"/>
      <c r="E7" s="9"/>
      <c r="F7" s="9">
        <f t="shared" ref="F7:F17" si="0">SUM(B7:E7)</f>
        <v>621901754</v>
      </c>
      <c r="G7" s="9"/>
    </row>
    <row r="8" spans="1:7" ht="18.75" customHeight="1" x14ac:dyDescent="0.15">
      <c r="A8" s="8" t="s">
        <v>24</v>
      </c>
      <c r="B8" s="9">
        <v>408471736</v>
      </c>
      <c r="C8" s="9"/>
      <c r="D8" s="9"/>
      <c r="E8" s="9"/>
      <c r="F8" s="9">
        <f t="shared" si="0"/>
        <v>408471736</v>
      </c>
      <c r="G8" s="9"/>
    </row>
    <row r="9" spans="1:7" ht="18.75" customHeight="1" x14ac:dyDescent="0.15">
      <c r="A9" s="8" t="s">
        <v>25</v>
      </c>
      <c r="B9" s="9">
        <v>261139622</v>
      </c>
      <c r="C9" s="9"/>
      <c r="D9" s="9"/>
      <c r="E9" s="9"/>
      <c r="F9" s="9">
        <f t="shared" si="0"/>
        <v>261139622</v>
      </c>
      <c r="G9" s="9"/>
    </row>
    <row r="10" spans="1:7" ht="18.75" customHeight="1" x14ac:dyDescent="0.15">
      <c r="A10" s="8" t="s">
        <v>26</v>
      </c>
      <c r="B10" s="9">
        <v>67581863</v>
      </c>
      <c r="C10" s="9"/>
      <c r="D10" s="9"/>
      <c r="E10" s="9"/>
      <c r="F10" s="9">
        <f t="shared" si="0"/>
        <v>67581863</v>
      </c>
      <c r="G10" s="9"/>
    </row>
    <row r="11" spans="1:7" ht="18.75" customHeight="1" x14ac:dyDescent="0.15">
      <c r="A11" s="8" t="s">
        <v>27</v>
      </c>
      <c r="B11" s="9">
        <v>41845943</v>
      </c>
      <c r="C11" s="9"/>
      <c r="D11" s="9"/>
      <c r="E11" s="9"/>
      <c r="F11" s="9">
        <f t="shared" si="0"/>
        <v>41845943</v>
      </c>
      <c r="G11" s="9"/>
    </row>
    <row r="12" spans="1:7" ht="18.75" customHeight="1" x14ac:dyDescent="0.15">
      <c r="A12" s="8" t="s">
        <v>28</v>
      </c>
      <c r="B12" s="9">
        <v>20507212</v>
      </c>
      <c r="C12" s="9"/>
      <c r="D12" s="9"/>
      <c r="E12" s="9"/>
      <c r="F12" s="9">
        <f t="shared" si="0"/>
        <v>20507212</v>
      </c>
      <c r="G12" s="9"/>
    </row>
    <row r="13" spans="1:7" ht="18.75" customHeight="1" x14ac:dyDescent="0.15">
      <c r="A13" s="8" t="s">
        <v>29</v>
      </c>
      <c r="B13" s="9">
        <v>1295049539</v>
      </c>
      <c r="C13" s="9"/>
      <c r="D13" s="9"/>
      <c r="E13" s="9"/>
      <c r="F13" s="9">
        <f t="shared" si="0"/>
        <v>1295049539</v>
      </c>
      <c r="G13" s="9"/>
    </row>
    <row r="14" spans="1:7" ht="18.75" customHeight="1" x14ac:dyDescent="0.15">
      <c r="A14" s="8" t="s">
        <v>30</v>
      </c>
      <c r="B14" s="9">
        <v>994125928</v>
      </c>
      <c r="C14" s="9"/>
      <c r="D14" s="9"/>
      <c r="E14" s="9"/>
      <c r="F14" s="9">
        <f t="shared" si="0"/>
        <v>994125928</v>
      </c>
      <c r="G14" s="9"/>
    </row>
    <row r="15" spans="1:7" ht="18.75" customHeight="1" x14ac:dyDescent="0.15">
      <c r="A15" s="8" t="s">
        <v>31</v>
      </c>
      <c r="B15" s="9">
        <v>247203166</v>
      </c>
      <c r="C15" s="9"/>
      <c r="D15" s="9"/>
      <c r="E15" s="9"/>
      <c r="F15" s="9">
        <f t="shared" si="0"/>
        <v>247203166</v>
      </c>
      <c r="G15" s="9"/>
    </row>
    <row r="16" spans="1:7" ht="18.75" customHeight="1" x14ac:dyDescent="0.15">
      <c r="A16" s="8" t="s">
        <v>32</v>
      </c>
      <c r="B16" s="9">
        <v>92817769</v>
      </c>
      <c r="C16" s="9"/>
      <c r="D16" s="9"/>
      <c r="E16" s="9"/>
      <c r="F16" s="9">
        <f t="shared" si="0"/>
        <v>92817769</v>
      </c>
      <c r="G16" s="9"/>
    </row>
    <row r="17" spans="1:7" ht="18.75" customHeight="1" x14ac:dyDescent="0.15">
      <c r="A17" s="8" t="s">
        <v>33</v>
      </c>
      <c r="B17" s="9">
        <v>22428759</v>
      </c>
      <c r="C17" s="9"/>
      <c r="D17" s="9"/>
      <c r="E17" s="9"/>
      <c r="F17" s="9">
        <f t="shared" si="0"/>
        <v>22428759</v>
      </c>
      <c r="G17" s="9"/>
    </row>
    <row r="18" spans="1:7" ht="18.75" customHeight="1" x14ac:dyDescent="0.15">
      <c r="A18" s="8"/>
      <c r="B18" s="9"/>
      <c r="C18" s="9"/>
      <c r="D18" s="9"/>
      <c r="E18" s="9"/>
      <c r="F18" s="9"/>
      <c r="G18" s="9"/>
    </row>
    <row r="19" spans="1:7" ht="18.75" customHeight="1" x14ac:dyDescent="0.15">
      <c r="A19" s="10" t="s">
        <v>10</v>
      </c>
      <c r="B19" s="9">
        <f>SUM(B6:B18)</f>
        <v>5777610126</v>
      </c>
      <c r="C19" s="9">
        <f t="shared" ref="C19:F19" si="1">SUM(C6:C18)</f>
        <v>0</v>
      </c>
      <c r="D19" s="9">
        <f t="shared" si="1"/>
        <v>0</v>
      </c>
      <c r="E19" s="9">
        <f t="shared" si="1"/>
        <v>0</v>
      </c>
      <c r="F19" s="9">
        <f t="shared" si="1"/>
        <v>5777610126</v>
      </c>
      <c r="G19" s="9"/>
    </row>
  </sheetData>
  <phoneticPr fontId="3"/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/>
  </sheetViews>
  <sheetFormatPr defaultRowHeight="13.5" x14ac:dyDescent="0.15"/>
  <cols>
    <col min="1" max="5" width="23.375" customWidth="1"/>
  </cols>
  <sheetData>
    <row r="1" spans="1:5" ht="21" x14ac:dyDescent="0.2">
      <c r="A1" s="1" t="s">
        <v>34</v>
      </c>
      <c r="B1" s="2"/>
      <c r="C1" s="2"/>
      <c r="D1" s="2"/>
      <c r="E1" s="2"/>
    </row>
    <row r="2" spans="1:5" x14ac:dyDescent="0.15">
      <c r="A2" s="4" t="s">
        <v>1</v>
      </c>
      <c r="B2" s="2"/>
      <c r="C2" s="2"/>
      <c r="D2" s="2"/>
      <c r="E2" s="2"/>
    </row>
    <row r="3" spans="1:5" x14ac:dyDescent="0.15">
      <c r="A3" s="4" t="s">
        <v>2</v>
      </c>
      <c r="B3" s="2"/>
      <c r="C3" s="2"/>
      <c r="D3" s="2"/>
      <c r="E3" s="2"/>
    </row>
    <row r="4" spans="1:5" x14ac:dyDescent="0.15">
      <c r="A4" s="2"/>
      <c r="B4" s="2"/>
      <c r="C4" s="2"/>
      <c r="D4" s="2"/>
      <c r="E4" s="3" t="s">
        <v>14</v>
      </c>
    </row>
    <row r="5" spans="1:5" ht="15.75" customHeight="1" x14ac:dyDescent="0.15">
      <c r="A5" s="6" t="s">
        <v>35</v>
      </c>
      <c r="B5" s="6" t="s">
        <v>3</v>
      </c>
      <c r="C5" s="15" t="s">
        <v>36</v>
      </c>
      <c r="D5" s="15"/>
      <c r="E5" s="6" t="s">
        <v>37</v>
      </c>
    </row>
    <row r="6" spans="1:5" ht="15.75" customHeight="1" x14ac:dyDescent="0.15">
      <c r="A6" s="16" t="s">
        <v>38</v>
      </c>
      <c r="B6" s="16" t="s">
        <v>39</v>
      </c>
      <c r="C6" s="17" t="s">
        <v>40</v>
      </c>
      <c r="D6" s="18"/>
      <c r="E6" s="9">
        <f>15181968317-619483819+577854243</f>
        <v>15140338741</v>
      </c>
    </row>
    <row r="7" spans="1:5" ht="15.75" customHeight="1" x14ac:dyDescent="0.15">
      <c r="A7" s="16"/>
      <c r="B7" s="16"/>
      <c r="C7" s="17" t="s">
        <v>41</v>
      </c>
      <c r="D7" s="18"/>
      <c r="E7" s="9">
        <v>381283000</v>
      </c>
    </row>
    <row r="8" spans="1:5" ht="15.75" customHeight="1" x14ac:dyDescent="0.15">
      <c r="A8" s="16"/>
      <c r="B8" s="16"/>
      <c r="C8" s="17" t="s">
        <v>42</v>
      </c>
      <c r="D8" s="18"/>
      <c r="E8" s="9">
        <v>23421000</v>
      </c>
    </row>
    <row r="9" spans="1:5" ht="15.75" customHeight="1" x14ac:dyDescent="0.15">
      <c r="A9" s="16"/>
      <c r="B9" s="16"/>
      <c r="C9" s="17" t="s">
        <v>43</v>
      </c>
      <c r="D9" s="18"/>
      <c r="E9" s="9">
        <v>58495000</v>
      </c>
    </row>
    <row r="10" spans="1:5" ht="15.75" customHeight="1" x14ac:dyDescent="0.15">
      <c r="A10" s="16"/>
      <c r="B10" s="16"/>
      <c r="C10" s="17" t="s">
        <v>44</v>
      </c>
      <c r="D10" s="18"/>
      <c r="E10" s="9">
        <v>68532000</v>
      </c>
    </row>
    <row r="11" spans="1:5" ht="15.75" customHeight="1" x14ac:dyDescent="0.15">
      <c r="A11" s="16"/>
      <c r="B11" s="16"/>
      <c r="C11" s="17" t="s">
        <v>45</v>
      </c>
      <c r="D11" s="18"/>
      <c r="E11" s="9">
        <v>1619178000</v>
      </c>
    </row>
    <row r="12" spans="1:5" ht="15.75" customHeight="1" x14ac:dyDescent="0.15">
      <c r="A12" s="16"/>
      <c r="B12" s="16"/>
      <c r="C12" s="17" t="s">
        <v>46</v>
      </c>
      <c r="D12" s="18"/>
      <c r="E12" s="9">
        <v>42074163</v>
      </c>
    </row>
    <row r="13" spans="1:5" ht="15.75" customHeight="1" x14ac:dyDescent="0.15">
      <c r="A13" s="16"/>
      <c r="B13" s="16"/>
      <c r="C13" s="17" t="s">
        <v>47</v>
      </c>
      <c r="D13" s="18"/>
      <c r="E13" s="9">
        <v>140960000</v>
      </c>
    </row>
    <row r="14" spans="1:5" ht="15.75" customHeight="1" x14ac:dyDescent="0.15">
      <c r="A14" s="16"/>
      <c r="B14" s="16"/>
      <c r="C14" s="17" t="s">
        <v>48</v>
      </c>
      <c r="D14" s="18"/>
      <c r="E14" s="9">
        <v>82667000</v>
      </c>
    </row>
    <row r="15" spans="1:5" ht="15.75" customHeight="1" x14ac:dyDescent="0.15">
      <c r="A15" s="16"/>
      <c r="B15" s="16"/>
      <c r="C15" s="17" t="s">
        <v>49</v>
      </c>
      <c r="D15" s="18"/>
      <c r="E15" s="9">
        <v>2514663000</v>
      </c>
    </row>
    <row r="16" spans="1:5" ht="15.75" customHeight="1" x14ac:dyDescent="0.15">
      <c r="A16" s="16"/>
      <c r="B16" s="16"/>
      <c r="C16" s="17" t="s">
        <v>50</v>
      </c>
      <c r="D16" s="18"/>
      <c r="E16" s="9">
        <v>18382000</v>
      </c>
    </row>
    <row r="17" spans="1:5" ht="15.75" customHeight="1" x14ac:dyDescent="0.15">
      <c r="A17" s="16"/>
      <c r="B17" s="16"/>
      <c r="C17" s="17" t="s">
        <v>51</v>
      </c>
      <c r="D17" s="18"/>
      <c r="E17" s="9">
        <f>466240121</f>
        <v>466240121</v>
      </c>
    </row>
    <row r="18" spans="1:5" ht="15.75" customHeight="1" x14ac:dyDescent="0.15">
      <c r="A18" s="16"/>
      <c r="B18" s="16"/>
      <c r="C18" s="17" t="s">
        <v>52</v>
      </c>
      <c r="D18" s="18"/>
      <c r="E18" s="9">
        <v>111298931</v>
      </c>
    </row>
    <row r="19" spans="1:5" ht="15.75" customHeight="1" x14ac:dyDescent="0.15">
      <c r="A19" s="16"/>
      <c r="B19" s="16"/>
      <c r="C19" s="17" t="s">
        <v>53</v>
      </c>
      <c r="D19" s="18"/>
      <c r="E19" s="9">
        <v>36743222</v>
      </c>
    </row>
    <row r="20" spans="1:5" ht="15.75" customHeight="1" x14ac:dyDescent="0.15">
      <c r="A20" s="16"/>
      <c r="B20" s="16"/>
      <c r="C20" s="17"/>
      <c r="D20" s="18"/>
      <c r="E20" s="9"/>
    </row>
    <row r="21" spans="1:5" ht="15.75" customHeight="1" x14ac:dyDescent="0.15">
      <c r="A21" s="16"/>
      <c r="B21" s="16"/>
      <c r="C21" s="16" t="s">
        <v>54</v>
      </c>
      <c r="D21" s="18"/>
      <c r="E21" s="9">
        <f>SUM(E6:E20)</f>
        <v>20704276178</v>
      </c>
    </row>
    <row r="22" spans="1:5" ht="15.75" customHeight="1" x14ac:dyDescent="0.15">
      <c r="A22" s="16"/>
      <c r="B22" s="16" t="s">
        <v>55</v>
      </c>
      <c r="C22" s="19" t="s">
        <v>56</v>
      </c>
      <c r="D22" s="8" t="s">
        <v>57</v>
      </c>
      <c r="E22" s="9">
        <v>871167000</v>
      </c>
    </row>
    <row r="23" spans="1:5" ht="15.75" customHeight="1" x14ac:dyDescent="0.15">
      <c r="A23" s="16"/>
      <c r="B23" s="16"/>
      <c r="C23" s="16"/>
      <c r="D23" s="8" t="s">
        <v>58</v>
      </c>
      <c r="E23" s="9">
        <v>281756000</v>
      </c>
    </row>
    <row r="24" spans="1:5" ht="15.75" customHeight="1" x14ac:dyDescent="0.15">
      <c r="A24" s="16"/>
      <c r="B24" s="16"/>
      <c r="C24" s="16"/>
      <c r="D24" s="8"/>
      <c r="E24" s="9"/>
    </row>
    <row r="25" spans="1:5" ht="15.75" customHeight="1" x14ac:dyDescent="0.15">
      <c r="A25" s="16"/>
      <c r="B25" s="16"/>
      <c r="C25" s="16"/>
      <c r="D25" s="8"/>
      <c r="E25" s="9"/>
    </row>
    <row r="26" spans="1:5" ht="15.75" customHeight="1" x14ac:dyDescent="0.15">
      <c r="A26" s="16"/>
      <c r="B26" s="16"/>
      <c r="C26" s="16"/>
      <c r="D26" s="10" t="s">
        <v>59</v>
      </c>
      <c r="E26" s="9">
        <f>SUM(E22:E25)</f>
        <v>1152923000</v>
      </c>
    </row>
    <row r="27" spans="1:5" ht="15.75" customHeight="1" x14ac:dyDescent="0.15">
      <c r="A27" s="16"/>
      <c r="B27" s="16"/>
      <c r="C27" s="19" t="s">
        <v>60</v>
      </c>
      <c r="D27" s="8" t="s">
        <v>57</v>
      </c>
      <c r="E27" s="9">
        <f>4094621650-E22</f>
        <v>3223454650</v>
      </c>
    </row>
    <row r="28" spans="1:5" ht="15.75" customHeight="1" x14ac:dyDescent="0.15">
      <c r="A28" s="16"/>
      <c r="B28" s="16"/>
      <c r="C28" s="16"/>
      <c r="D28" s="8" t="s">
        <v>58</v>
      </c>
      <c r="E28" s="9">
        <f>2314872381-E23</f>
        <v>2033116381</v>
      </c>
    </row>
    <row r="29" spans="1:5" ht="15.75" customHeight="1" x14ac:dyDescent="0.15">
      <c r="A29" s="16"/>
      <c r="B29" s="16"/>
      <c r="C29" s="16"/>
      <c r="D29" s="8"/>
      <c r="E29" s="9"/>
    </row>
    <row r="30" spans="1:5" ht="15.75" customHeight="1" x14ac:dyDescent="0.15">
      <c r="A30" s="16"/>
      <c r="B30" s="16"/>
      <c r="C30" s="16"/>
      <c r="D30" s="8"/>
      <c r="E30" s="9"/>
    </row>
    <row r="31" spans="1:5" ht="15.75" customHeight="1" x14ac:dyDescent="0.15">
      <c r="A31" s="16"/>
      <c r="B31" s="16"/>
      <c r="C31" s="16"/>
      <c r="D31" s="10" t="s">
        <v>59</v>
      </c>
      <c r="E31" s="9">
        <f>SUM(E27:E30)</f>
        <v>5256571031</v>
      </c>
    </row>
    <row r="32" spans="1:5" ht="15.75" customHeight="1" x14ac:dyDescent="0.15">
      <c r="A32" s="18"/>
      <c r="B32" s="18"/>
      <c r="C32" s="16" t="s">
        <v>54</v>
      </c>
      <c r="D32" s="18"/>
      <c r="E32" s="9">
        <f>E26+E31</f>
        <v>6409494031</v>
      </c>
    </row>
    <row r="33" spans="1:5" ht="15.75" customHeight="1" x14ac:dyDescent="0.15">
      <c r="A33" s="18"/>
      <c r="B33" s="16" t="s">
        <v>10</v>
      </c>
      <c r="C33" s="18"/>
      <c r="D33" s="18"/>
      <c r="E33" s="9">
        <f>E21+E32</f>
        <v>27113770209</v>
      </c>
    </row>
  </sheetData>
  <mergeCells count="24">
    <mergeCell ref="B33:D33"/>
    <mergeCell ref="C19:D19"/>
    <mergeCell ref="C20:D20"/>
    <mergeCell ref="C21:D21"/>
    <mergeCell ref="B22:B32"/>
    <mergeCell ref="C22:C26"/>
    <mergeCell ref="C27:C31"/>
    <mergeCell ref="C32:D32"/>
    <mergeCell ref="C13:D13"/>
    <mergeCell ref="C14:D14"/>
    <mergeCell ref="C15:D15"/>
    <mergeCell ref="C16:D16"/>
    <mergeCell ref="C17:D17"/>
    <mergeCell ref="C18:D18"/>
    <mergeCell ref="C5:D5"/>
    <mergeCell ref="A6:A33"/>
    <mergeCell ref="B6:B21"/>
    <mergeCell ref="C6:D6"/>
    <mergeCell ref="C7:D7"/>
    <mergeCell ref="C8:D8"/>
    <mergeCell ref="C9:D9"/>
    <mergeCell ref="C10:D10"/>
    <mergeCell ref="C11:D11"/>
    <mergeCell ref="C12:D12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"/>
    </sheetView>
  </sheetViews>
  <sheetFormatPr defaultRowHeight="13.5" x14ac:dyDescent="0.15"/>
  <cols>
    <col min="1" max="6" width="21.5" customWidth="1"/>
  </cols>
  <sheetData>
    <row r="1" spans="1:6" ht="21" x14ac:dyDescent="0.15">
      <c r="A1" s="20" t="s">
        <v>61</v>
      </c>
      <c r="B1" s="21"/>
      <c r="C1" s="21"/>
      <c r="D1" s="21"/>
      <c r="E1" s="21"/>
      <c r="F1" s="21"/>
    </row>
    <row r="2" spans="1:6" x14ac:dyDescent="0.15">
      <c r="A2" s="22" t="s">
        <v>62</v>
      </c>
      <c r="B2" s="22"/>
      <c r="C2" s="22"/>
      <c r="D2" s="22"/>
      <c r="E2" s="22"/>
      <c r="F2" s="23" t="s">
        <v>2</v>
      </c>
    </row>
    <row r="3" spans="1:6" x14ac:dyDescent="0.15">
      <c r="A3" s="22" t="s">
        <v>63</v>
      </c>
      <c r="B3" s="22"/>
      <c r="C3" s="22"/>
      <c r="D3" s="22"/>
      <c r="E3" s="22"/>
      <c r="F3" s="23" t="s">
        <v>64</v>
      </c>
    </row>
    <row r="4" spans="1:6" ht="20.25" customHeight="1" x14ac:dyDescent="0.15">
      <c r="A4" s="26" t="s">
        <v>3</v>
      </c>
      <c r="B4" s="27" t="s">
        <v>37</v>
      </c>
      <c r="C4" s="27" t="s">
        <v>65</v>
      </c>
      <c r="D4" s="27"/>
      <c r="E4" s="27"/>
      <c r="F4" s="27"/>
    </row>
    <row r="5" spans="1:6" x14ac:dyDescent="0.15">
      <c r="A5" s="26"/>
      <c r="B5" s="27"/>
      <c r="C5" s="27" t="s">
        <v>55</v>
      </c>
      <c r="D5" s="27" t="s">
        <v>66</v>
      </c>
      <c r="E5" s="27" t="s">
        <v>39</v>
      </c>
      <c r="F5" s="27" t="s">
        <v>9</v>
      </c>
    </row>
    <row r="6" spans="1:6" ht="14.25" thickBot="1" x14ac:dyDescent="0.2">
      <c r="A6" s="28"/>
      <c r="B6" s="29"/>
      <c r="C6" s="29"/>
      <c r="D6" s="29"/>
      <c r="E6" s="29"/>
      <c r="F6" s="29"/>
    </row>
    <row r="7" spans="1:6" ht="21.75" customHeight="1" thickTop="1" x14ac:dyDescent="0.15">
      <c r="A7" s="30" t="s">
        <v>67</v>
      </c>
      <c r="B7" s="9">
        <v>29156421813</v>
      </c>
      <c r="C7" s="9">
        <v>5256571031</v>
      </c>
      <c r="D7" s="9">
        <v>3224200000</v>
      </c>
      <c r="E7" s="24">
        <v>15061856102</v>
      </c>
      <c r="F7" s="25">
        <v>5613794680</v>
      </c>
    </row>
    <row r="8" spans="1:6" ht="21.75" customHeight="1" x14ac:dyDescent="0.15">
      <c r="A8" s="30" t="s">
        <v>68</v>
      </c>
      <c r="B8" s="9">
        <v>4325269006</v>
      </c>
      <c r="C8" s="9">
        <v>1152923000</v>
      </c>
      <c r="D8" s="9">
        <v>884500000</v>
      </c>
      <c r="E8" s="24">
        <v>2281832566</v>
      </c>
      <c r="F8" s="25">
        <v>6013440</v>
      </c>
    </row>
    <row r="9" spans="1:6" ht="21.75" customHeight="1" x14ac:dyDescent="0.15">
      <c r="A9" s="30" t="s">
        <v>69</v>
      </c>
      <c r="B9" s="9">
        <v>799831233</v>
      </c>
      <c r="C9" s="9" t="s">
        <v>70</v>
      </c>
      <c r="D9" s="9" t="s">
        <v>70</v>
      </c>
      <c r="E9" s="24">
        <v>799831233</v>
      </c>
      <c r="F9" s="25">
        <v>0</v>
      </c>
    </row>
    <row r="10" spans="1:6" ht="21.75" customHeight="1" x14ac:dyDescent="0.15">
      <c r="A10" s="30" t="s">
        <v>9</v>
      </c>
      <c r="B10" s="9" t="s">
        <v>70</v>
      </c>
      <c r="C10" s="9" t="s">
        <v>70</v>
      </c>
      <c r="D10" s="9" t="s">
        <v>70</v>
      </c>
      <c r="E10" s="24" t="s">
        <v>70</v>
      </c>
      <c r="F10" s="25" t="s">
        <v>70</v>
      </c>
    </row>
    <row r="11" spans="1:6" ht="21.75" customHeight="1" x14ac:dyDescent="0.15">
      <c r="A11" s="32" t="s">
        <v>10</v>
      </c>
      <c r="B11" s="9">
        <v>34281522052</v>
      </c>
      <c r="C11" s="9">
        <v>6409494031</v>
      </c>
      <c r="D11" s="9">
        <v>4108700000</v>
      </c>
      <c r="E11" s="24">
        <f>SUM(E7:E10)</f>
        <v>18143519901</v>
      </c>
      <c r="F11" s="24">
        <f>SUM(F7:F10)</f>
        <v>5619808120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ColWidth="26.25" defaultRowHeight="13.5" x14ac:dyDescent="0.15"/>
  <cols>
    <col min="1" max="3" width="31.25" customWidth="1"/>
  </cols>
  <sheetData>
    <row r="1" spans="1:3" ht="21" x14ac:dyDescent="0.2">
      <c r="A1" s="1" t="s">
        <v>71</v>
      </c>
      <c r="B1" s="2"/>
      <c r="C1" s="2"/>
    </row>
    <row r="2" spans="1:3" x14ac:dyDescent="0.15">
      <c r="A2" s="4" t="s">
        <v>1</v>
      </c>
      <c r="B2" s="2"/>
      <c r="C2" s="2"/>
    </row>
    <row r="3" spans="1:3" x14ac:dyDescent="0.15">
      <c r="A3" s="4" t="s">
        <v>2</v>
      </c>
      <c r="B3" s="2"/>
      <c r="C3" s="2"/>
    </row>
    <row r="4" spans="1:3" x14ac:dyDescent="0.15">
      <c r="A4" s="2"/>
      <c r="B4" s="2"/>
      <c r="C4" s="3" t="s">
        <v>14</v>
      </c>
    </row>
    <row r="5" spans="1:3" ht="20.25" customHeight="1" x14ac:dyDescent="0.15">
      <c r="A5" s="6" t="s">
        <v>72</v>
      </c>
      <c r="B5" s="6" t="s">
        <v>73</v>
      </c>
      <c r="C5" s="6" t="s">
        <v>74</v>
      </c>
    </row>
    <row r="6" spans="1:3" ht="20.25" customHeight="1" x14ac:dyDescent="0.15">
      <c r="A6" s="8" t="s">
        <v>75</v>
      </c>
      <c r="B6" s="9"/>
      <c r="C6" s="9"/>
    </row>
    <row r="7" spans="1:3" ht="20.25" customHeight="1" x14ac:dyDescent="0.15">
      <c r="A7" s="8" t="s">
        <v>76</v>
      </c>
      <c r="B7" s="9">
        <v>11582046</v>
      </c>
      <c r="C7" s="9"/>
    </row>
    <row r="8" spans="1:3" ht="20.25" customHeight="1" thickBot="1" x14ac:dyDescent="0.2">
      <c r="A8" s="33" t="s">
        <v>54</v>
      </c>
      <c r="B8" s="34">
        <f>SUM(B7:B7)</f>
        <v>11582046</v>
      </c>
      <c r="C8" s="34">
        <v>0</v>
      </c>
    </row>
    <row r="9" spans="1:3" ht="20.25" customHeight="1" thickTop="1" x14ac:dyDescent="0.15">
      <c r="A9" s="8" t="s">
        <v>77</v>
      </c>
      <c r="B9" s="9"/>
      <c r="C9" s="9"/>
    </row>
    <row r="10" spans="1:3" ht="20.25" customHeight="1" x14ac:dyDescent="0.15">
      <c r="A10" s="8" t="s">
        <v>78</v>
      </c>
      <c r="B10" s="9">
        <v>205157931</v>
      </c>
      <c r="C10" s="9">
        <v>30994626</v>
      </c>
    </row>
    <row r="11" spans="1:3" ht="20.25" customHeight="1" x14ac:dyDescent="0.15">
      <c r="A11" s="8" t="s">
        <v>79</v>
      </c>
      <c r="B11" s="9">
        <v>165391279</v>
      </c>
      <c r="C11" s="9">
        <v>17520349</v>
      </c>
    </row>
    <row r="12" spans="1:3" ht="20.25" customHeight="1" x14ac:dyDescent="0.15">
      <c r="A12" s="8" t="s">
        <v>80</v>
      </c>
      <c r="B12" s="9">
        <v>10265542</v>
      </c>
      <c r="C12" s="9">
        <v>1614730</v>
      </c>
    </row>
    <row r="13" spans="1:3" ht="20.25" customHeight="1" x14ac:dyDescent="0.15">
      <c r="A13" s="8" t="s">
        <v>81</v>
      </c>
      <c r="B13" s="9">
        <v>30629275</v>
      </c>
      <c r="C13" s="9">
        <v>3257645</v>
      </c>
    </row>
    <row r="14" spans="1:3" ht="20.25" customHeight="1" x14ac:dyDescent="0.15">
      <c r="A14" s="8" t="s">
        <v>82</v>
      </c>
      <c r="B14" s="9">
        <v>7502550</v>
      </c>
      <c r="C14" s="9">
        <v>2250010</v>
      </c>
    </row>
    <row r="15" spans="1:3" ht="20.25" customHeight="1" x14ac:dyDescent="0.15">
      <c r="A15" s="8" t="s">
        <v>83</v>
      </c>
      <c r="B15" s="9">
        <v>2925980</v>
      </c>
      <c r="C15" s="9">
        <v>281578</v>
      </c>
    </row>
    <row r="16" spans="1:3" ht="20.25" customHeight="1" x14ac:dyDescent="0.15">
      <c r="A16" s="8" t="s">
        <v>84</v>
      </c>
      <c r="B16" s="9">
        <v>81422328</v>
      </c>
      <c r="C16" s="9">
        <v>2282725.4</v>
      </c>
    </row>
    <row r="17" spans="1:3" ht="20.25" customHeight="1" thickBot="1" x14ac:dyDescent="0.2">
      <c r="A17" s="33" t="s">
        <v>54</v>
      </c>
      <c r="B17" s="34">
        <f>SUM(B10:B16)</f>
        <v>503294885</v>
      </c>
      <c r="C17" s="34">
        <f>SUM(C10:C16)</f>
        <v>58201663.399999999</v>
      </c>
    </row>
    <row r="18" spans="1:3" ht="20.25" customHeight="1" thickTop="1" x14ac:dyDescent="0.15">
      <c r="A18" s="10" t="s">
        <v>10</v>
      </c>
      <c r="B18" s="9">
        <f>B8+B17</f>
        <v>514876931</v>
      </c>
      <c r="C18" s="9">
        <f>C8+C17</f>
        <v>58201663.399999999</v>
      </c>
    </row>
  </sheetData>
  <phoneticPr fontId="3"/>
  <pageMargins left="0.7" right="0.7" top="0.75" bottom="0.75" header="0.3" footer="0.3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/>
  </sheetViews>
  <sheetFormatPr defaultColWidth="16.75" defaultRowHeight="13.5" x14ac:dyDescent="0.15"/>
  <cols>
    <col min="1" max="1" width="26.75" customWidth="1"/>
    <col min="2" max="2" width="16.875" bestFit="1" customWidth="1"/>
    <col min="3" max="4" width="17.75" bestFit="1" customWidth="1"/>
    <col min="5" max="10" width="16.875" bestFit="1" customWidth="1"/>
  </cols>
  <sheetData>
    <row r="1" spans="1:11" ht="21" x14ac:dyDescent="0.2">
      <c r="A1" s="1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1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1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x14ac:dyDescent="0.15">
      <c r="A5" s="35" t="s">
        <v>86</v>
      </c>
      <c r="B5" s="39"/>
      <c r="C5" s="39"/>
      <c r="D5" s="39"/>
      <c r="E5" s="39"/>
      <c r="F5" s="39"/>
      <c r="G5" s="39"/>
      <c r="H5" s="40" t="s">
        <v>87</v>
      </c>
      <c r="I5" s="39"/>
      <c r="J5" s="39"/>
      <c r="K5" s="39"/>
    </row>
    <row r="6" spans="1:11" ht="40.5" x14ac:dyDescent="0.15">
      <c r="A6" s="12" t="s">
        <v>88</v>
      </c>
      <c r="B6" s="7" t="s">
        <v>89</v>
      </c>
      <c r="C6" s="7" t="s">
        <v>90</v>
      </c>
      <c r="D6" s="7" t="s">
        <v>91</v>
      </c>
      <c r="E6" s="7" t="s">
        <v>92</v>
      </c>
      <c r="F6" s="7" t="s">
        <v>93</v>
      </c>
      <c r="G6" s="7" t="s">
        <v>94</v>
      </c>
      <c r="H6" s="7" t="s">
        <v>21</v>
      </c>
      <c r="I6" s="39"/>
      <c r="J6" s="39"/>
      <c r="K6" s="39"/>
    </row>
    <row r="7" spans="1:11" ht="18" customHeight="1" x14ac:dyDescent="0.15">
      <c r="A7" s="41" t="s">
        <v>95</v>
      </c>
      <c r="B7" s="42">
        <v>16860</v>
      </c>
      <c r="C7" s="43">
        <v>191.4</v>
      </c>
      <c r="D7" s="42">
        <f>B7*C7</f>
        <v>3227004</v>
      </c>
      <c r="E7" s="42">
        <v>50</v>
      </c>
      <c r="F7" s="42">
        <f>E7*B7</f>
        <v>843000</v>
      </c>
      <c r="G7" s="42">
        <f>D7-F7</f>
        <v>2384004</v>
      </c>
      <c r="H7" s="42"/>
      <c r="I7" s="39" t="s">
        <v>96</v>
      </c>
      <c r="J7" s="39"/>
      <c r="K7" s="39"/>
    </row>
    <row r="8" spans="1:11" ht="18" customHeight="1" x14ac:dyDescent="0.15">
      <c r="A8" s="10" t="s">
        <v>10</v>
      </c>
      <c r="B8" s="9">
        <f>SUM(B7:B7)</f>
        <v>16860</v>
      </c>
      <c r="C8" s="44">
        <f>SUM(C7:C7)</f>
        <v>191.4</v>
      </c>
      <c r="D8" s="9">
        <f>SUM(D7:D7)</f>
        <v>3227004</v>
      </c>
      <c r="E8" s="9">
        <f>SUM(E7:E7)</f>
        <v>50</v>
      </c>
      <c r="F8" s="9">
        <f>SUM(F7:F7)</f>
        <v>843000</v>
      </c>
      <c r="G8" s="9">
        <f>SUM(G7:G7)</f>
        <v>2384004</v>
      </c>
      <c r="H8" s="9"/>
      <c r="I8" s="39"/>
      <c r="J8" s="39"/>
      <c r="K8" s="39"/>
    </row>
    <row r="9" spans="1:11" x14ac:dyDescent="0.1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15">
      <c r="A10" s="35" t="s">
        <v>97</v>
      </c>
      <c r="B10" s="39"/>
      <c r="C10" s="39"/>
      <c r="D10" s="39"/>
      <c r="E10" s="39"/>
      <c r="F10" s="39"/>
      <c r="G10" s="39"/>
      <c r="H10" s="39"/>
      <c r="I10" s="39"/>
      <c r="J10" s="40" t="s">
        <v>14</v>
      </c>
      <c r="K10" s="39"/>
    </row>
    <row r="11" spans="1:11" ht="54" x14ac:dyDescent="0.15">
      <c r="A11" s="12" t="s">
        <v>98</v>
      </c>
      <c r="B11" s="7" t="s">
        <v>99</v>
      </c>
      <c r="C11" s="7" t="s">
        <v>100</v>
      </c>
      <c r="D11" s="7" t="s">
        <v>101</v>
      </c>
      <c r="E11" s="7" t="s">
        <v>102</v>
      </c>
      <c r="F11" s="7" t="s">
        <v>103</v>
      </c>
      <c r="G11" s="7" t="s">
        <v>104</v>
      </c>
      <c r="H11" s="7" t="s">
        <v>105</v>
      </c>
      <c r="I11" s="7" t="s">
        <v>106</v>
      </c>
      <c r="J11" s="7" t="s">
        <v>21</v>
      </c>
      <c r="K11" s="39"/>
    </row>
    <row r="12" spans="1:11" ht="18" customHeight="1" x14ac:dyDescent="0.15">
      <c r="A12" s="8" t="s">
        <v>107</v>
      </c>
      <c r="B12" s="9">
        <v>214254450</v>
      </c>
      <c r="C12" s="9">
        <v>14089760186</v>
      </c>
      <c r="D12" s="9">
        <v>7668816425</v>
      </c>
      <c r="E12" s="9">
        <f>C12-D12</f>
        <v>6420943761</v>
      </c>
      <c r="F12" s="9">
        <v>214254450</v>
      </c>
      <c r="G12" s="9">
        <v>100</v>
      </c>
      <c r="H12" s="9">
        <f>E12</f>
        <v>6420943761</v>
      </c>
      <c r="I12" s="9">
        <v>0</v>
      </c>
      <c r="J12" s="9"/>
      <c r="K12" s="39"/>
    </row>
    <row r="13" spans="1:11" ht="18" customHeight="1" x14ac:dyDescent="0.15">
      <c r="A13" s="8" t="s">
        <v>108</v>
      </c>
      <c r="B13" s="9">
        <v>125000000</v>
      </c>
      <c r="C13" s="9">
        <v>1489723990</v>
      </c>
      <c r="D13" s="9">
        <v>1271645997</v>
      </c>
      <c r="E13" s="9">
        <f t="shared" ref="E13:E15" si="0">C13-D13</f>
        <v>218077993</v>
      </c>
      <c r="F13" s="9">
        <v>125000000</v>
      </c>
      <c r="G13" s="9">
        <v>100</v>
      </c>
      <c r="H13" s="9">
        <f t="shared" ref="H13:H15" si="1">E13</f>
        <v>218077993</v>
      </c>
      <c r="I13" s="9">
        <v>0</v>
      </c>
      <c r="J13" s="9"/>
      <c r="K13" s="39"/>
    </row>
    <row r="14" spans="1:11" ht="18" customHeight="1" x14ac:dyDescent="0.15">
      <c r="A14" s="8" t="s">
        <v>109</v>
      </c>
      <c r="B14" s="9">
        <v>2000000</v>
      </c>
      <c r="C14" s="9">
        <v>1279468943</v>
      </c>
      <c r="D14" s="9">
        <v>979828570</v>
      </c>
      <c r="E14" s="9">
        <f t="shared" si="0"/>
        <v>299640373</v>
      </c>
      <c r="F14" s="9">
        <v>2000000</v>
      </c>
      <c r="G14" s="9">
        <v>100</v>
      </c>
      <c r="H14" s="9">
        <f t="shared" si="1"/>
        <v>299640373</v>
      </c>
      <c r="I14" s="9">
        <v>0</v>
      </c>
      <c r="J14" s="9"/>
      <c r="K14" s="39"/>
    </row>
    <row r="15" spans="1:11" ht="18" customHeight="1" x14ac:dyDescent="0.15">
      <c r="A15" s="8" t="s">
        <v>110</v>
      </c>
      <c r="B15" s="9">
        <v>507614000</v>
      </c>
      <c r="C15" s="9">
        <v>20393745377</v>
      </c>
      <c r="D15" s="9">
        <v>20266212542</v>
      </c>
      <c r="E15" s="9">
        <f t="shared" si="0"/>
        <v>127532835</v>
      </c>
      <c r="F15" s="9">
        <v>1302074630</v>
      </c>
      <c r="G15" s="45">
        <f>B15/F15+0.01</f>
        <v>0.39985015782083089</v>
      </c>
      <c r="H15" s="9">
        <f t="shared" si="1"/>
        <v>127532835</v>
      </c>
      <c r="I15" s="9"/>
      <c r="J15" s="9"/>
      <c r="K15" s="39"/>
    </row>
    <row r="16" spans="1:11" ht="18" customHeight="1" x14ac:dyDescent="0.15">
      <c r="A16" s="10" t="s">
        <v>10</v>
      </c>
      <c r="B16" s="9">
        <f>SUM(B12:B15)</f>
        <v>848868450</v>
      </c>
      <c r="C16" s="9"/>
      <c r="D16" s="9"/>
      <c r="E16" s="9"/>
      <c r="F16" s="9"/>
      <c r="G16" s="9"/>
      <c r="H16" s="9"/>
      <c r="I16" s="9"/>
      <c r="J16" s="9"/>
      <c r="K16" s="39"/>
    </row>
    <row r="17" spans="1:11" x14ac:dyDescent="0.15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x14ac:dyDescent="0.15">
      <c r="A18" s="35" t="s">
        <v>111</v>
      </c>
      <c r="B18" s="39"/>
      <c r="C18" s="39"/>
      <c r="D18" s="39"/>
      <c r="E18" s="39"/>
      <c r="F18" s="39"/>
      <c r="G18" s="39"/>
      <c r="H18" s="39"/>
      <c r="I18" s="39"/>
      <c r="J18" s="39"/>
      <c r="K18" s="40" t="s">
        <v>14</v>
      </c>
    </row>
    <row r="19" spans="1:11" ht="40.5" x14ac:dyDescent="0.15">
      <c r="A19" s="12" t="s">
        <v>98</v>
      </c>
      <c r="B19" s="7" t="s">
        <v>112</v>
      </c>
      <c r="C19" s="7" t="s">
        <v>100</v>
      </c>
      <c r="D19" s="7" t="s">
        <v>101</v>
      </c>
      <c r="E19" s="7" t="s">
        <v>102</v>
      </c>
      <c r="F19" s="7" t="s">
        <v>103</v>
      </c>
      <c r="G19" s="7" t="s">
        <v>104</v>
      </c>
      <c r="H19" s="7" t="s">
        <v>105</v>
      </c>
      <c r="I19" s="7" t="s">
        <v>113</v>
      </c>
      <c r="J19" s="7" t="s">
        <v>114</v>
      </c>
      <c r="K19" s="7" t="s">
        <v>21</v>
      </c>
    </row>
    <row r="20" spans="1:11" ht="18" customHeight="1" x14ac:dyDescent="0.15">
      <c r="A20" s="41" t="s">
        <v>115</v>
      </c>
      <c r="B20" s="42">
        <v>622427</v>
      </c>
      <c r="C20" s="46">
        <v>585587000</v>
      </c>
      <c r="D20" s="46">
        <v>404912000</v>
      </c>
      <c r="E20" s="42">
        <f>C20-D20</f>
        <v>180675000</v>
      </c>
      <c r="F20" s="42">
        <v>176064000</v>
      </c>
      <c r="G20" s="47">
        <f>B20/F20</f>
        <v>3.5352315067248273E-3</v>
      </c>
      <c r="H20" s="42">
        <f>E20*G20</f>
        <v>638727.95247750811</v>
      </c>
      <c r="I20" s="42">
        <f>H20-B20</f>
        <v>16300.952477508108</v>
      </c>
      <c r="J20" s="42">
        <v>622427</v>
      </c>
      <c r="K20" s="48"/>
    </row>
    <row r="21" spans="1:11" ht="18" customHeight="1" x14ac:dyDescent="0.15">
      <c r="A21" s="41" t="s">
        <v>116</v>
      </c>
      <c r="B21" s="42">
        <v>50000000</v>
      </c>
      <c r="C21" s="46">
        <v>463261852</v>
      </c>
      <c r="D21" s="46">
        <v>197667586</v>
      </c>
      <c r="E21" s="42">
        <f t="shared" ref="E21:E36" si="2">C21-D21</f>
        <v>265594266</v>
      </c>
      <c r="F21" s="42">
        <v>262400000</v>
      </c>
      <c r="G21" s="47">
        <f t="shared" ref="G21:G36" si="3">B21/F21</f>
        <v>0.19054878048780488</v>
      </c>
      <c r="H21" s="42">
        <f t="shared" ref="H21:H36" si="4">E21*G21</f>
        <v>50608663.49085366</v>
      </c>
      <c r="I21" s="42"/>
      <c r="J21" s="42">
        <v>50000000</v>
      </c>
      <c r="K21" s="48"/>
    </row>
    <row r="22" spans="1:11" ht="18" customHeight="1" x14ac:dyDescent="0.15">
      <c r="A22" s="41" t="s">
        <v>117</v>
      </c>
      <c r="B22" s="42">
        <v>15000000</v>
      </c>
      <c r="C22" s="46">
        <v>3024625000</v>
      </c>
      <c r="D22" s="46">
        <v>541321000</v>
      </c>
      <c r="E22" s="42">
        <f t="shared" si="2"/>
        <v>2483304000</v>
      </c>
      <c r="F22" s="42">
        <v>100000000</v>
      </c>
      <c r="G22" s="47">
        <f t="shared" si="3"/>
        <v>0.15</v>
      </c>
      <c r="H22" s="42">
        <f t="shared" si="4"/>
        <v>372495600</v>
      </c>
      <c r="I22" s="42"/>
      <c r="J22" s="42">
        <v>15000000</v>
      </c>
      <c r="K22" s="48"/>
    </row>
    <row r="23" spans="1:11" ht="18" customHeight="1" x14ac:dyDescent="0.15">
      <c r="A23" s="8" t="s">
        <v>118</v>
      </c>
      <c r="B23" s="9">
        <v>6042000</v>
      </c>
      <c r="C23" s="31">
        <v>1015704403854</v>
      </c>
      <c r="D23" s="31">
        <v>920858033284</v>
      </c>
      <c r="E23" s="9">
        <f t="shared" si="2"/>
        <v>94846370570</v>
      </c>
      <c r="F23" s="9">
        <v>68723312546</v>
      </c>
      <c r="G23" s="49">
        <f t="shared" si="3"/>
        <v>8.7917764382439836E-5</v>
      </c>
      <c r="H23" s="9">
        <f t="shared" si="4"/>
        <v>8338680.8603028357</v>
      </c>
      <c r="I23" s="9"/>
      <c r="J23" s="42">
        <v>6042000</v>
      </c>
      <c r="K23" s="9"/>
    </row>
    <row r="24" spans="1:11" ht="18" customHeight="1" x14ac:dyDescent="0.15">
      <c r="A24" s="8" t="s">
        <v>119</v>
      </c>
      <c r="B24" s="9">
        <v>3600000</v>
      </c>
      <c r="C24" s="9">
        <v>16581510963</v>
      </c>
      <c r="D24" s="9">
        <v>4268128084</v>
      </c>
      <c r="E24" s="9">
        <f t="shared" si="2"/>
        <v>12313382879</v>
      </c>
      <c r="F24" s="9">
        <v>7905621766</v>
      </c>
      <c r="G24" s="49">
        <f t="shared" si="3"/>
        <v>4.5537215244506802E-4</v>
      </c>
      <c r="H24" s="9">
        <f t="shared" si="4"/>
        <v>5607171.6654904783</v>
      </c>
      <c r="I24" s="9"/>
      <c r="J24" s="42">
        <v>3600000</v>
      </c>
      <c r="K24" s="9"/>
    </row>
    <row r="25" spans="1:11" ht="18" customHeight="1" x14ac:dyDescent="0.15">
      <c r="A25" s="8" t="s">
        <v>120</v>
      </c>
      <c r="B25" s="9">
        <v>5158000</v>
      </c>
      <c r="C25" s="9">
        <v>2085924841</v>
      </c>
      <c r="D25" s="9">
        <v>1855716223</v>
      </c>
      <c r="E25" s="9">
        <f t="shared" si="2"/>
        <v>230208618</v>
      </c>
      <c r="F25" s="9">
        <v>161940000</v>
      </c>
      <c r="G25" s="49">
        <f t="shared" si="3"/>
        <v>3.1851302951710507E-2</v>
      </c>
      <c r="H25" s="9">
        <f t="shared" si="4"/>
        <v>7332444.4340125965</v>
      </c>
      <c r="I25" s="9"/>
      <c r="J25" s="9">
        <v>5158000</v>
      </c>
      <c r="K25" s="9"/>
    </row>
    <row r="26" spans="1:11" ht="18" customHeight="1" x14ac:dyDescent="0.15">
      <c r="A26" s="38" t="s">
        <v>121</v>
      </c>
      <c r="B26" s="9">
        <v>4830000</v>
      </c>
      <c r="C26" s="9">
        <v>202046329505</v>
      </c>
      <c r="D26" s="9">
        <v>190846952550</v>
      </c>
      <c r="E26" s="9">
        <f t="shared" si="2"/>
        <v>11199376955</v>
      </c>
      <c r="F26" s="9">
        <v>9586675000</v>
      </c>
      <c r="G26" s="49">
        <f t="shared" si="3"/>
        <v>5.0382431865062709E-4</v>
      </c>
      <c r="H26" s="9">
        <f t="shared" si="4"/>
        <v>5642518.4636644097</v>
      </c>
      <c r="I26" s="9"/>
      <c r="J26" s="9">
        <v>4830000</v>
      </c>
      <c r="K26" s="9"/>
    </row>
    <row r="27" spans="1:11" ht="18" customHeight="1" x14ac:dyDescent="0.15">
      <c r="A27" s="38" t="s">
        <v>122</v>
      </c>
      <c r="B27" s="9">
        <v>1586000</v>
      </c>
      <c r="C27" s="9">
        <v>1580943688</v>
      </c>
      <c r="D27" s="9">
        <v>194803554</v>
      </c>
      <c r="E27" s="9">
        <f t="shared" si="2"/>
        <v>1386140134</v>
      </c>
      <c r="F27" s="9">
        <v>1055815881</v>
      </c>
      <c r="G27" s="49">
        <f t="shared" si="3"/>
        <v>1.5021558479475078E-3</v>
      </c>
      <c r="H27" s="9">
        <f t="shared" si="4"/>
        <v>2082198.508362842</v>
      </c>
      <c r="I27" s="9"/>
      <c r="J27" s="9">
        <v>1586000</v>
      </c>
      <c r="K27" s="9"/>
    </row>
    <row r="28" spans="1:11" ht="18" customHeight="1" x14ac:dyDescent="0.15">
      <c r="A28" s="38" t="s">
        <v>123</v>
      </c>
      <c r="B28" s="9">
        <v>1000000</v>
      </c>
      <c r="C28" s="9">
        <v>1942420373</v>
      </c>
      <c r="D28" s="9">
        <v>307856430</v>
      </c>
      <c r="E28" s="9">
        <f t="shared" si="2"/>
        <v>1634563943</v>
      </c>
      <c r="F28" s="9">
        <v>500000000</v>
      </c>
      <c r="G28" s="49">
        <f t="shared" si="3"/>
        <v>2E-3</v>
      </c>
      <c r="H28" s="9">
        <f t="shared" si="4"/>
        <v>3269127.8859999999</v>
      </c>
      <c r="I28" s="9"/>
      <c r="J28" s="9">
        <v>1000000</v>
      </c>
      <c r="K28" s="9"/>
    </row>
    <row r="29" spans="1:11" ht="18" customHeight="1" x14ac:dyDescent="0.15">
      <c r="A29" s="38" t="s">
        <v>124</v>
      </c>
      <c r="B29" s="9">
        <v>430000</v>
      </c>
      <c r="C29" s="9">
        <v>1171038736</v>
      </c>
      <c r="D29" s="9">
        <v>19211143</v>
      </c>
      <c r="E29" s="9">
        <f t="shared" si="2"/>
        <v>1151827593</v>
      </c>
      <c r="F29" s="9">
        <v>89733609</v>
      </c>
      <c r="G29" s="49">
        <f t="shared" si="3"/>
        <v>4.7919615046353482E-3</v>
      </c>
      <c r="H29" s="9">
        <f t="shared" si="4"/>
        <v>5519513.4856327912</v>
      </c>
      <c r="I29" s="9"/>
      <c r="J29" s="9">
        <v>430000</v>
      </c>
      <c r="K29" s="9"/>
    </row>
    <row r="30" spans="1:11" ht="18" customHeight="1" x14ac:dyDescent="0.15">
      <c r="A30" s="38" t="s">
        <v>125</v>
      </c>
      <c r="B30" s="9">
        <v>630000</v>
      </c>
      <c r="C30" s="9">
        <v>113139279</v>
      </c>
      <c r="D30" s="9">
        <v>36217957</v>
      </c>
      <c r="E30" s="9">
        <f t="shared" si="2"/>
        <v>76921322</v>
      </c>
      <c r="F30" s="9">
        <v>76594224</v>
      </c>
      <c r="G30" s="49">
        <f t="shared" si="3"/>
        <v>8.2251632969086545E-3</v>
      </c>
      <c r="H30" s="9">
        <f t="shared" si="4"/>
        <v>632690.43446409225</v>
      </c>
      <c r="I30" s="9"/>
      <c r="J30" s="9">
        <v>630000</v>
      </c>
      <c r="K30" s="9"/>
    </row>
    <row r="31" spans="1:11" ht="18" customHeight="1" x14ac:dyDescent="0.15">
      <c r="A31" s="38" t="s">
        <v>126</v>
      </c>
      <c r="B31" s="9">
        <v>1880000</v>
      </c>
      <c r="C31" s="9">
        <v>924930588</v>
      </c>
      <c r="D31" s="9">
        <v>2865110</v>
      </c>
      <c r="E31" s="9">
        <f t="shared" si="2"/>
        <v>922065478</v>
      </c>
      <c r="F31" s="9">
        <v>837130905</v>
      </c>
      <c r="G31" s="49">
        <f t="shared" si="3"/>
        <v>2.2457658518771325E-3</v>
      </c>
      <c r="H31" s="9">
        <f t="shared" si="4"/>
        <v>2070743.1636871654</v>
      </c>
      <c r="I31" s="9"/>
      <c r="J31" s="9">
        <v>1880000</v>
      </c>
      <c r="K31" s="9"/>
    </row>
    <row r="32" spans="1:11" ht="18" customHeight="1" x14ac:dyDescent="0.15">
      <c r="A32" s="38" t="s">
        <v>127</v>
      </c>
      <c r="B32" s="9">
        <v>700000</v>
      </c>
      <c r="C32" s="9">
        <v>329376911</v>
      </c>
      <c r="D32" s="9">
        <v>2165773</v>
      </c>
      <c r="E32" s="9">
        <f t="shared" si="2"/>
        <v>327211138</v>
      </c>
      <c r="F32" s="9">
        <v>293627369</v>
      </c>
      <c r="G32" s="49">
        <f t="shared" si="3"/>
        <v>2.3839739544170352E-3</v>
      </c>
      <c r="H32" s="9">
        <f t="shared" si="4"/>
        <v>780062.83058715821</v>
      </c>
      <c r="I32" s="9"/>
      <c r="J32" s="9">
        <v>700000</v>
      </c>
      <c r="K32" s="9"/>
    </row>
    <row r="33" spans="1:11" ht="18" customHeight="1" x14ac:dyDescent="0.15">
      <c r="A33" s="38" t="s">
        <v>128</v>
      </c>
      <c r="B33" s="9">
        <v>660000</v>
      </c>
      <c r="C33" s="9">
        <v>346694169</v>
      </c>
      <c r="D33" s="9">
        <v>43519537</v>
      </c>
      <c r="E33" s="9">
        <f t="shared" si="2"/>
        <v>303174632</v>
      </c>
      <c r="F33" s="9">
        <v>318000000</v>
      </c>
      <c r="G33" s="49">
        <f t="shared" si="3"/>
        <v>2.0754716981132076E-3</v>
      </c>
      <c r="H33" s="9">
        <f t="shared" si="4"/>
        <v>629230.36830188683</v>
      </c>
      <c r="I33" s="9"/>
      <c r="J33" s="9">
        <v>660000</v>
      </c>
      <c r="K33" s="9"/>
    </row>
    <row r="34" spans="1:11" ht="18" customHeight="1" x14ac:dyDescent="0.15">
      <c r="A34" s="38" t="s">
        <v>129</v>
      </c>
      <c r="B34" s="9">
        <v>4834000</v>
      </c>
      <c r="C34" s="9">
        <v>592888283</v>
      </c>
      <c r="D34" s="9">
        <v>8746416</v>
      </c>
      <c r="E34" s="9">
        <f t="shared" si="2"/>
        <v>584141867</v>
      </c>
      <c r="F34" s="9">
        <v>500000000</v>
      </c>
      <c r="G34" s="49">
        <f t="shared" si="3"/>
        <v>9.6679999999999995E-3</v>
      </c>
      <c r="H34" s="9">
        <f t="shared" si="4"/>
        <v>5647483.5701559996</v>
      </c>
      <c r="I34" s="9"/>
      <c r="J34" s="9">
        <v>4834000</v>
      </c>
      <c r="K34" s="9"/>
    </row>
    <row r="35" spans="1:11" ht="18" customHeight="1" x14ac:dyDescent="0.15">
      <c r="A35" s="38" t="s">
        <v>130</v>
      </c>
      <c r="B35" s="9">
        <v>522000</v>
      </c>
      <c r="C35" s="9">
        <v>114233363</v>
      </c>
      <c r="D35" s="9">
        <v>14786619</v>
      </c>
      <c r="E35" s="9">
        <f t="shared" si="2"/>
        <v>99446744</v>
      </c>
      <c r="F35" s="9">
        <v>101468000</v>
      </c>
      <c r="G35" s="49">
        <f t="shared" si="3"/>
        <v>5.1444790475815034E-3</v>
      </c>
      <c r="H35" s="9">
        <f t="shared" si="4"/>
        <v>511601.69085820159</v>
      </c>
      <c r="I35" s="9"/>
      <c r="J35" s="9">
        <v>522000</v>
      </c>
      <c r="K35" s="9"/>
    </row>
    <row r="36" spans="1:11" ht="18" customHeight="1" x14ac:dyDescent="0.15">
      <c r="A36" s="8" t="s">
        <v>131</v>
      </c>
      <c r="B36" s="9">
        <v>6100000</v>
      </c>
      <c r="C36" s="9">
        <v>24755829000000</v>
      </c>
      <c r="D36" s="9">
        <v>24488401000000</v>
      </c>
      <c r="E36" s="9">
        <f t="shared" si="2"/>
        <v>267428000000</v>
      </c>
      <c r="F36" s="9">
        <v>16602000000</v>
      </c>
      <c r="G36" s="49">
        <f t="shared" si="3"/>
        <v>3.6742561137212382E-4</v>
      </c>
      <c r="H36" s="9">
        <f t="shared" si="4"/>
        <v>98259896.398024336</v>
      </c>
      <c r="I36" s="9"/>
      <c r="J36" s="9">
        <v>6100000</v>
      </c>
      <c r="K36" s="9"/>
    </row>
    <row r="37" spans="1:11" ht="18" customHeight="1" x14ac:dyDescent="0.15">
      <c r="A37" s="10" t="s">
        <v>10</v>
      </c>
      <c r="B37" s="9">
        <f>SUM(B20:B36)</f>
        <v>103594427</v>
      </c>
      <c r="C37" s="9"/>
      <c r="D37" s="9"/>
      <c r="E37" s="9"/>
      <c r="F37" s="9"/>
      <c r="G37" s="9"/>
      <c r="H37" s="9"/>
      <c r="I37" s="9"/>
      <c r="J37" s="9">
        <f>SUM(J20:J36)</f>
        <v>103594427</v>
      </c>
      <c r="K37" s="9"/>
    </row>
  </sheetData>
  <phoneticPr fontId="3"/>
  <pageMargins left="0.7" right="0.7" top="0.75" bottom="0.75" header="0.3" footer="0.3"/>
  <pageSetup paperSize="8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/>
  </sheetViews>
  <sheetFormatPr defaultColWidth="26.375" defaultRowHeight="13.5" x14ac:dyDescent="0.15"/>
  <cols>
    <col min="1" max="1" width="32.75" customWidth="1"/>
    <col min="2" max="2" width="38.125" customWidth="1"/>
    <col min="3" max="3" width="25.125" customWidth="1"/>
    <col min="4" max="5" width="18.25" customWidth="1"/>
  </cols>
  <sheetData>
    <row r="1" spans="1:5" ht="21" x14ac:dyDescent="0.2">
      <c r="A1" s="1" t="s">
        <v>132</v>
      </c>
      <c r="B1" s="2"/>
      <c r="C1" s="2"/>
      <c r="D1" s="2"/>
      <c r="E1" s="2"/>
    </row>
    <row r="2" spans="1:5" x14ac:dyDescent="0.15">
      <c r="A2" s="4" t="s">
        <v>1</v>
      </c>
      <c r="B2" s="2"/>
      <c r="C2" s="2"/>
      <c r="D2" s="2"/>
      <c r="E2" s="2"/>
    </row>
    <row r="3" spans="1:5" x14ac:dyDescent="0.15">
      <c r="A3" s="4" t="s">
        <v>133</v>
      </c>
      <c r="B3" s="2"/>
      <c r="C3" s="2"/>
      <c r="D3" s="2"/>
      <c r="E3" s="2"/>
    </row>
    <row r="4" spans="1:5" x14ac:dyDescent="0.15">
      <c r="A4" s="2"/>
      <c r="B4" s="2"/>
      <c r="C4" s="2"/>
      <c r="D4" s="2"/>
      <c r="E4" s="3" t="s">
        <v>14</v>
      </c>
    </row>
    <row r="5" spans="1:5" ht="18" customHeight="1" x14ac:dyDescent="0.15">
      <c r="A5" s="6" t="s">
        <v>3</v>
      </c>
      <c r="B5" s="6" t="s">
        <v>134</v>
      </c>
      <c r="C5" s="6" t="s">
        <v>135</v>
      </c>
      <c r="D5" s="6" t="s">
        <v>37</v>
      </c>
      <c r="E5" s="6" t="s">
        <v>136</v>
      </c>
    </row>
    <row r="6" spans="1:5" ht="18" customHeight="1" x14ac:dyDescent="0.15">
      <c r="A6" s="36" t="s">
        <v>137</v>
      </c>
      <c r="B6" s="8" t="s">
        <v>138</v>
      </c>
      <c r="C6" s="8" t="s">
        <v>139</v>
      </c>
      <c r="D6" s="9">
        <v>41029000</v>
      </c>
      <c r="E6" s="10" t="s">
        <v>140</v>
      </c>
    </row>
    <row r="7" spans="1:5" ht="18" customHeight="1" x14ac:dyDescent="0.15">
      <c r="A7" s="16"/>
      <c r="B7" s="10" t="s">
        <v>59</v>
      </c>
      <c r="C7" s="37"/>
      <c r="D7" s="9">
        <f>SUM(D6:D6)</f>
        <v>41029000</v>
      </c>
      <c r="E7" s="37"/>
    </row>
    <row r="8" spans="1:5" ht="18" customHeight="1" x14ac:dyDescent="0.15">
      <c r="A8" s="17" t="s">
        <v>141</v>
      </c>
      <c r="B8" s="8" t="s">
        <v>142</v>
      </c>
      <c r="C8" s="8" t="s">
        <v>142</v>
      </c>
      <c r="D8" s="9">
        <v>893121000</v>
      </c>
      <c r="E8" s="10" t="s">
        <v>143</v>
      </c>
    </row>
    <row r="9" spans="1:5" ht="18" customHeight="1" x14ac:dyDescent="0.15">
      <c r="A9" s="17"/>
      <c r="B9" s="38" t="s">
        <v>144</v>
      </c>
      <c r="C9" s="8" t="s">
        <v>145</v>
      </c>
      <c r="D9" s="9">
        <v>697844000</v>
      </c>
      <c r="E9" s="10" t="s">
        <v>146</v>
      </c>
    </row>
    <row r="10" spans="1:5" ht="18" customHeight="1" x14ac:dyDescent="0.15">
      <c r="A10" s="17"/>
      <c r="B10" s="38" t="s">
        <v>147</v>
      </c>
      <c r="C10" s="8" t="s">
        <v>148</v>
      </c>
      <c r="D10" s="9">
        <v>584725000</v>
      </c>
      <c r="E10" s="10" t="s">
        <v>149</v>
      </c>
    </row>
    <row r="11" spans="1:5" ht="18" customHeight="1" x14ac:dyDescent="0.15">
      <c r="A11" s="17"/>
      <c r="B11" s="38" t="s">
        <v>150</v>
      </c>
      <c r="C11" s="8" t="s">
        <v>151</v>
      </c>
      <c r="D11" s="9">
        <v>313196000</v>
      </c>
      <c r="E11" s="10" t="s">
        <v>149</v>
      </c>
    </row>
    <row r="12" spans="1:5" ht="18" customHeight="1" x14ac:dyDescent="0.15">
      <c r="A12" s="17"/>
      <c r="B12" s="38" t="s">
        <v>152</v>
      </c>
      <c r="C12" s="8" t="s">
        <v>153</v>
      </c>
      <c r="D12" s="9">
        <v>250602000</v>
      </c>
      <c r="E12" s="10" t="s">
        <v>146</v>
      </c>
    </row>
    <row r="13" spans="1:5" ht="18" customHeight="1" x14ac:dyDescent="0.15">
      <c r="A13" s="17"/>
      <c r="B13" s="38" t="s">
        <v>154</v>
      </c>
      <c r="C13" s="8" t="s">
        <v>155</v>
      </c>
      <c r="D13" s="9">
        <v>218913000</v>
      </c>
      <c r="E13" s="10" t="s">
        <v>146</v>
      </c>
    </row>
    <row r="14" spans="1:5" ht="18" customHeight="1" x14ac:dyDescent="0.15">
      <c r="A14" s="17"/>
      <c r="B14" s="8" t="s">
        <v>156</v>
      </c>
      <c r="C14" s="8" t="s">
        <v>157</v>
      </c>
      <c r="D14" s="9">
        <v>155677980</v>
      </c>
      <c r="E14" s="10" t="s">
        <v>158</v>
      </c>
    </row>
    <row r="15" spans="1:5" ht="18" customHeight="1" x14ac:dyDescent="0.15">
      <c r="A15" s="17"/>
      <c r="B15" s="8" t="s">
        <v>159</v>
      </c>
      <c r="C15" s="8" t="s">
        <v>157</v>
      </c>
      <c r="D15" s="9">
        <v>124744000</v>
      </c>
      <c r="E15" s="10" t="s">
        <v>158</v>
      </c>
    </row>
    <row r="16" spans="1:5" ht="18" customHeight="1" x14ac:dyDescent="0.15">
      <c r="A16" s="17"/>
      <c r="B16" s="8" t="s">
        <v>160</v>
      </c>
      <c r="C16" s="8" t="s">
        <v>157</v>
      </c>
      <c r="D16" s="9">
        <v>118823000</v>
      </c>
      <c r="E16" s="10" t="s">
        <v>146</v>
      </c>
    </row>
    <row r="17" spans="1:5" ht="18" customHeight="1" x14ac:dyDescent="0.15">
      <c r="A17" s="17"/>
      <c r="B17" s="8" t="s">
        <v>161</v>
      </c>
      <c r="C17" s="8" t="s">
        <v>162</v>
      </c>
      <c r="D17" s="9">
        <v>76697000</v>
      </c>
      <c r="E17" s="10" t="s">
        <v>163</v>
      </c>
    </row>
    <row r="18" spans="1:5" ht="18" customHeight="1" x14ac:dyDescent="0.15">
      <c r="A18" s="17"/>
      <c r="B18" s="8" t="s">
        <v>164</v>
      </c>
      <c r="C18" s="8" t="s">
        <v>157</v>
      </c>
      <c r="D18" s="9">
        <v>72855000</v>
      </c>
      <c r="E18" s="10" t="s">
        <v>163</v>
      </c>
    </row>
    <row r="19" spans="1:5" ht="18" customHeight="1" x14ac:dyDescent="0.15">
      <c r="A19" s="17"/>
      <c r="B19" s="8" t="s">
        <v>165</v>
      </c>
      <c r="C19" s="8" t="s">
        <v>166</v>
      </c>
      <c r="D19" s="9">
        <v>72214800</v>
      </c>
      <c r="E19" s="10" t="s">
        <v>167</v>
      </c>
    </row>
    <row r="20" spans="1:5" ht="18" customHeight="1" x14ac:dyDescent="0.15">
      <c r="A20" s="17"/>
      <c r="B20" s="8" t="s">
        <v>168</v>
      </c>
      <c r="C20" s="8" t="s">
        <v>169</v>
      </c>
      <c r="D20" s="9">
        <v>71725840</v>
      </c>
      <c r="E20" s="10" t="s">
        <v>140</v>
      </c>
    </row>
    <row r="21" spans="1:5" ht="18" customHeight="1" x14ac:dyDescent="0.15">
      <c r="A21" s="17"/>
      <c r="B21" s="8" t="s">
        <v>170</v>
      </c>
      <c r="C21" s="8" t="s">
        <v>107</v>
      </c>
      <c r="D21" s="9">
        <v>67365000</v>
      </c>
      <c r="E21" s="10" t="s">
        <v>146</v>
      </c>
    </row>
    <row r="22" spans="1:5" ht="18" customHeight="1" x14ac:dyDescent="0.15">
      <c r="A22" s="17"/>
      <c r="B22" s="8" t="s">
        <v>171</v>
      </c>
      <c r="C22" s="8" t="s">
        <v>157</v>
      </c>
      <c r="D22" s="9">
        <v>66400000</v>
      </c>
      <c r="E22" s="10" t="s">
        <v>143</v>
      </c>
    </row>
    <row r="23" spans="1:5" ht="18" customHeight="1" x14ac:dyDescent="0.15">
      <c r="A23" s="17"/>
      <c r="B23" s="8" t="s">
        <v>172</v>
      </c>
      <c r="C23" s="8" t="s">
        <v>173</v>
      </c>
      <c r="D23" s="9">
        <v>66068000</v>
      </c>
      <c r="E23" s="10" t="s">
        <v>163</v>
      </c>
    </row>
    <row r="24" spans="1:5" ht="18" customHeight="1" x14ac:dyDescent="0.15">
      <c r="A24" s="17"/>
      <c r="B24" s="8" t="s">
        <v>174</v>
      </c>
      <c r="C24" s="8" t="s">
        <v>174</v>
      </c>
      <c r="D24" s="9">
        <v>58563000</v>
      </c>
      <c r="E24" s="10" t="s">
        <v>149</v>
      </c>
    </row>
    <row r="25" spans="1:5" ht="18" customHeight="1" x14ac:dyDescent="0.15">
      <c r="A25" s="17"/>
      <c r="B25" s="8" t="s">
        <v>175</v>
      </c>
      <c r="C25" s="8" t="s">
        <v>176</v>
      </c>
      <c r="D25" s="9">
        <v>50367000</v>
      </c>
      <c r="E25" s="10" t="s">
        <v>177</v>
      </c>
    </row>
    <row r="26" spans="1:5" ht="18" customHeight="1" x14ac:dyDescent="0.15">
      <c r="A26" s="17"/>
      <c r="B26" s="8" t="s">
        <v>178</v>
      </c>
      <c r="C26" s="8" t="s">
        <v>178</v>
      </c>
      <c r="D26" s="9">
        <v>1069256113</v>
      </c>
      <c r="E26" s="10" t="s">
        <v>178</v>
      </c>
    </row>
    <row r="27" spans="1:5" ht="18" customHeight="1" x14ac:dyDescent="0.15">
      <c r="A27" s="16"/>
      <c r="B27" s="10" t="s">
        <v>59</v>
      </c>
      <c r="C27" s="37"/>
      <c r="D27" s="9">
        <f>SUM(D8:D26)</f>
        <v>5029157733</v>
      </c>
      <c r="E27" s="37"/>
    </row>
    <row r="28" spans="1:5" ht="18" customHeight="1" x14ac:dyDescent="0.15">
      <c r="A28" s="10" t="s">
        <v>10</v>
      </c>
      <c r="B28" s="37"/>
      <c r="C28" s="37"/>
      <c r="D28" s="9">
        <f>D7+D27</f>
        <v>5070186733</v>
      </c>
      <c r="E28" s="37"/>
    </row>
  </sheetData>
  <mergeCells count="2">
    <mergeCell ref="A6:A7"/>
    <mergeCell ref="A8:A27"/>
  </mergeCells>
  <phoneticPr fontId="3"/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3.5" x14ac:dyDescent="0.15"/>
  <cols>
    <col min="1" max="1" width="31.125" customWidth="1"/>
    <col min="2" max="3" width="26.25" customWidth="1"/>
  </cols>
  <sheetData>
    <row r="1" spans="1:3" ht="21" x14ac:dyDescent="0.2">
      <c r="A1" s="1" t="s">
        <v>179</v>
      </c>
      <c r="B1" s="2"/>
      <c r="C1" s="2"/>
    </row>
    <row r="2" spans="1:3" x14ac:dyDescent="0.15">
      <c r="A2" s="4" t="s">
        <v>1</v>
      </c>
      <c r="B2" s="2"/>
      <c r="C2" s="2"/>
    </row>
    <row r="3" spans="1:3" x14ac:dyDescent="0.15">
      <c r="A3" s="4" t="s">
        <v>2</v>
      </c>
      <c r="B3" s="2"/>
      <c r="C3" s="2"/>
    </row>
    <row r="4" spans="1:3" x14ac:dyDescent="0.15">
      <c r="A4" s="2"/>
      <c r="B4" s="2"/>
      <c r="C4" s="3" t="s">
        <v>14</v>
      </c>
    </row>
    <row r="5" spans="1:3" ht="19.5" customHeight="1" x14ac:dyDescent="0.15">
      <c r="A5" s="6" t="s">
        <v>72</v>
      </c>
      <c r="B5" s="6" t="s">
        <v>73</v>
      </c>
      <c r="C5" s="6" t="s">
        <v>74</v>
      </c>
    </row>
    <row r="6" spans="1:3" ht="19.5" customHeight="1" x14ac:dyDescent="0.15">
      <c r="A6" s="8" t="s">
        <v>75</v>
      </c>
      <c r="B6" s="9"/>
      <c r="C6" s="9"/>
    </row>
    <row r="7" spans="1:3" ht="19.5" customHeight="1" thickBot="1" x14ac:dyDescent="0.2">
      <c r="A7" s="33" t="s">
        <v>54</v>
      </c>
      <c r="B7" s="34"/>
      <c r="C7" s="34"/>
    </row>
    <row r="8" spans="1:3" ht="19.5" customHeight="1" thickTop="1" x14ac:dyDescent="0.15">
      <c r="A8" s="8" t="s">
        <v>77</v>
      </c>
      <c r="B8" s="9"/>
      <c r="C8" s="9"/>
    </row>
    <row r="9" spans="1:3" ht="19.5" customHeight="1" x14ac:dyDescent="0.15">
      <c r="A9" s="8" t="s">
        <v>78</v>
      </c>
      <c r="B9" s="9">
        <v>79196437</v>
      </c>
      <c r="C9" s="9">
        <v>2156617</v>
      </c>
    </row>
    <row r="10" spans="1:3" ht="19.5" customHeight="1" x14ac:dyDescent="0.15">
      <c r="A10" s="8" t="s">
        <v>79</v>
      </c>
      <c r="B10" s="9">
        <v>59228585</v>
      </c>
      <c r="C10" s="9">
        <v>412249</v>
      </c>
    </row>
    <row r="11" spans="1:3" ht="19.5" customHeight="1" x14ac:dyDescent="0.15">
      <c r="A11" s="8" t="s">
        <v>80</v>
      </c>
      <c r="B11" s="9">
        <v>5565143</v>
      </c>
      <c r="C11" s="9">
        <v>74751</v>
      </c>
    </row>
    <row r="12" spans="1:3" ht="19.5" customHeight="1" x14ac:dyDescent="0.15">
      <c r="A12" s="8" t="s">
        <v>81</v>
      </c>
      <c r="B12" s="9">
        <v>11135401</v>
      </c>
      <c r="C12" s="9">
        <v>76819</v>
      </c>
    </row>
    <row r="13" spans="1:3" ht="19.5" customHeight="1" x14ac:dyDescent="0.15">
      <c r="A13" s="8" t="s">
        <v>82</v>
      </c>
      <c r="B13" s="9">
        <v>3782100</v>
      </c>
      <c r="C13" s="9">
        <v>0</v>
      </c>
    </row>
    <row r="14" spans="1:3" ht="19.5" customHeight="1" x14ac:dyDescent="0.15">
      <c r="A14" s="8" t="s">
        <v>180</v>
      </c>
      <c r="B14" s="9">
        <v>538400</v>
      </c>
      <c r="C14" s="9">
        <v>0</v>
      </c>
    </row>
    <row r="15" spans="1:3" ht="19.5" customHeight="1" x14ac:dyDescent="0.15">
      <c r="A15" s="8" t="s">
        <v>181</v>
      </c>
      <c r="B15" s="9">
        <v>64881430</v>
      </c>
      <c r="C15" s="9">
        <v>0</v>
      </c>
    </row>
    <row r="16" spans="1:3" ht="19.5" customHeight="1" thickBot="1" x14ac:dyDescent="0.2">
      <c r="A16" s="33" t="s">
        <v>54</v>
      </c>
      <c r="B16" s="34">
        <f>SUM(B9:B15)</f>
        <v>224327496</v>
      </c>
      <c r="C16" s="34">
        <f>SUM(C9:C15)</f>
        <v>2720436</v>
      </c>
    </row>
    <row r="17" spans="1:3" ht="19.5" customHeight="1" thickTop="1" x14ac:dyDescent="0.15">
      <c r="A17" s="10" t="s">
        <v>10</v>
      </c>
      <c r="B17" s="9">
        <f>B7+B16</f>
        <v>224327496</v>
      </c>
      <c r="C17" s="9">
        <f>C7+C16</f>
        <v>2720436</v>
      </c>
    </row>
    <row r="18" spans="1:3" x14ac:dyDescent="0.15">
      <c r="A18" s="50"/>
      <c r="B18" s="50"/>
      <c r="C18" s="50"/>
    </row>
  </sheetData>
  <phoneticPr fontId="3"/>
  <pageMargins left="0.7" right="0.7" top="0.75" bottom="0.75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sqref="A1:I1"/>
    </sheetView>
  </sheetViews>
  <sheetFormatPr defaultRowHeight="13.5" x14ac:dyDescent="0.15"/>
  <cols>
    <col min="1" max="1" width="21.625" customWidth="1"/>
    <col min="2" max="9" width="14.5" customWidth="1"/>
  </cols>
  <sheetData>
    <row r="1" spans="1:9" ht="21" x14ac:dyDescent="0.15">
      <c r="A1" s="20" t="s">
        <v>182</v>
      </c>
      <c r="B1" s="20"/>
      <c r="C1" s="20"/>
      <c r="D1" s="20"/>
      <c r="E1" s="20"/>
      <c r="F1" s="20"/>
      <c r="G1" s="20"/>
      <c r="H1" s="20"/>
      <c r="I1" s="20"/>
    </row>
    <row r="2" spans="1:9" x14ac:dyDescent="0.15">
      <c r="A2" s="4" t="s">
        <v>1</v>
      </c>
      <c r="B2" s="4"/>
      <c r="C2" s="4"/>
      <c r="D2" s="4"/>
      <c r="E2" s="4"/>
      <c r="F2" s="4"/>
      <c r="G2" s="4"/>
      <c r="H2" s="4"/>
      <c r="I2" s="3" t="s">
        <v>2</v>
      </c>
    </row>
    <row r="3" spans="1:9" x14ac:dyDescent="0.15">
      <c r="A3" s="4" t="s">
        <v>63</v>
      </c>
      <c r="B3" s="4"/>
      <c r="C3" s="4"/>
      <c r="D3" s="4"/>
      <c r="E3" s="4"/>
      <c r="F3" s="4"/>
      <c r="G3" s="4"/>
      <c r="H3" s="4"/>
      <c r="I3" s="4"/>
    </row>
    <row r="4" spans="1:9" x14ac:dyDescent="0.15">
      <c r="A4" s="4"/>
      <c r="B4" s="4"/>
      <c r="C4" s="4"/>
      <c r="D4" s="4"/>
      <c r="E4" s="4"/>
      <c r="F4" s="4"/>
      <c r="G4" s="4"/>
      <c r="H4" s="4"/>
      <c r="I4" s="3" t="s">
        <v>64</v>
      </c>
    </row>
    <row r="5" spans="1:9" ht="27" x14ac:dyDescent="0.15">
      <c r="A5" s="51" t="s">
        <v>3</v>
      </c>
      <c r="B5" s="52" t="s">
        <v>183</v>
      </c>
      <c r="C5" s="51" t="s">
        <v>184</v>
      </c>
      <c r="D5" s="51" t="s">
        <v>185</v>
      </c>
      <c r="E5" s="51" t="s">
        <v>186</v>
      </c>
      <c r="F5" s="51" t="s">
        <v>187</v>
      </c>
      <c r="G5" s="51" t="s">
        <v>188</v>
      </c>
      <c r="H5" s="51" t="s">
        <v>189</v>
      </c>
      <c r="I5" s="51" t="s">
        <v>10</v>
      </c>
    </row>
    <row r="6" spans="1:9" ht="15" customHeight="1" x14ac:dyDescent="0.15">
      <c r="A6" s="8" t="s">
        <v>190</v>
      </c>
      <c r="B6" s="9">
        <v>5123460304</v>
      </c>
      <c r="C6" s="9">
        <v>26134777128</v>
      </c>
      <c r="D6" s="9">
        <v>2832976802</v>
      </c>
      <c r="E6" s="9">
        <v>208937262</v>
      </c>
      <c r="F6" s="9">
        <v>358930770</v>
      </c>
      <c r="G6" s="9">
        <v>1292553432</v>
      </c>
      <c r="H6" s="9">
        <v>12814816059</v>
      </c>
      <c r="I6" s="9">
        <v>48766451757</v>
      </c>
    </row>
    <row r="7" spans="1:9" ht="15" customHeight="1" x14ac:dyDescent="0.15">
      <c r="A7" s="8" t="s">
        <v>191</v>
      </c>
      <c r="B7" s="9">
        <v>1780616137</v>
      </c>
      <c r="C7" s="9">
        <v>12256301198</v>
      </c>
      <c r="D7" s="9">
        <v>1006081154</v>
      </c>
      <c r="E7" s="9">
        <v>195579822</v>
      </c>
      <c r="F7" s="9" t="s">
        <v>70</v>
      </c>
      <c r="G7" s="9">
        <v>302575123</v>
      </c>
      <c r="H7" s="9">
        <v>10436352299</v>
      </c>
      <c r="I7" s="9">
        <v>25977505733</v>
      </c>
    </row>
    <row r="8" spans="1:9" ht="15" customHeight="1" x14ac:dyDescent="0.15">
      <c r="A8" s="38" t="s">
        <v>192</v>
      </c>
      <c r="B8" s="9">
        <v>2813942924</v>
      </c>
      <c r="C8" s="9">
        <v>10979491804</v>
      </c>
      <c r="D8" s="9">
        <v>1143236953</v>
      </c>
      <c r="E8" s="9" t="s">
        <v>70</v>
      </c>
      <c r="F8" s="9">
        <v>322468721</v>
      </c>
      <c r="G8" s="9">
        <v>257515019</v>
      </c>
      <c r="H8" s="9">
        <v>1789925368</v>
      </c>
      <c r="I8" s="9">
        <v>17306580789</v>
      </c>
    </row>
    <row r="9" spans="1:9" ht="15" customHeight="1" x14ac:dyDescent="0.15">
      <c r="A9" s="38" t="s">
        <v>193</v>
      </c>
      <c r="B9" s="9">
        <v>85788994</v>
      </c>
      <c r="C9" s="9">
        <v>1892417665</v>
      </c>
      <c r="D9" s="9">
        <v>580844658</v>
      </c>
      <c r="E9" s="9">
        <v>3777840</v>
      </c>
      <c r="F9" s="9" t="s">
        <v>70</v>
      </c>
      <c r="G9" s="9">
        <v>14935771</v>
      </c>
      <c r="H9" s="9">
        <v>199221863</v>
      </c>
      <c r="I9" s="9">
        <v>2776986791</v>
      </c>
    </row>
    <row r="10" spans="1:9" ht="15" customHeight="1" x14ac:dyDescent="0.15">
      <c r="A10" s="38" t="s">
        <v>194</v>
      </c>
      <c r="B10" s="9">
        <v>443112249</v>
      </c>
      <c r="C10" s="9">
        <v>840927493</v>
      </c>
      <c r="D10" s="9">
        <v>95614289</v>
      </c>
      <c r="E10" s="9">
        <v>3240000</v>
      </c>
      <c r="F10" s="9">
        <v>28902049</v>
      </c>
      <c r="G10" s="9">
        <v>551881081</v>
      </c>
      <c r="H10" s="9">
        <v>7290403</v>
      </c>
      <c r="I10" s="9">
        <v>1970967564</v>
      </c>
    </row>
    <row r="11" spans="1:9" ht="15" customHeight="1" x14ac:dyDescent="0.15">
      <c r="A11" s="38" t="s">
        <v>195</v>
      </c>
      <c r="B11" s="9" t="s">
        <v>70</v>
      </c>
      <c r="C11" s="9">
        <v>67974048</v>
      </c>
      <c r="D11" s="9">
        <v>3149748</v>
      </c>
      <c r="E11" s="9" t="s">
        <v>70</v>
      </c>
      <c r="F11" s="9" t="s">
        <v>70</v>
      </c>
      <c r="G11" s="9" t="s">
        <v>70</v>
      </c>
      <c r="H11" s="9">
        <v>375844806</v>
      </c>
      <c r="I11" s="9">
        <v>446968602</v>
      </c>
    </row>
    <row r="12" spans="1:9" ht="15" customHeight="1" x14ac:dyDescent="0.15">
      <c r="A12" s="38" t="s">
        <v>196</v>
      </c>
      <c r="B12" s="9" t="s">
        <v>70</v>
      </c>
      <c r="C12" s="9">
        <v>97664920</v>
      </c>
      <c r="D12" s="9">
        <v>4050000</v>
      </c>
      <c r="E12" s="9">
        <v>6339600</v>
      </c>
      <c r="F12" s="9">
        <v>7560000</v>
      </c>
      <c r="G12" s="9">
        <v>165646438</v>
      </c>
      <c r="H12" s="9">
        <v>6181320</v>
      </c>
      <c r="I12" s="9">
        <v>287442278</v>
      </c>
    </row>
    <row r="13" spans="1:9" ht="15" customHeight="1" x14ac:dyDescent="0.15">
      <c r="A13" s="38" t="s">
        <v>197</v>
      </c>
      <c r="B13" s="9">
        <v>110406645934</v>
      </c>
      <c r="C13" s="9">
        <v>900470424</v>
      </c>
      <c r="D13" s="9" t="s">
        <v>70</v>
      </c>
      <c r="E13" s="9" t="s">
        <v>70</v>
      </c>
      <c r="F13" s="9">
        <v>1590042955</v>
      </c>
      <c r="G13" s="9">
        <v>1662516612</v>
      </c>
      <c r="H13" s="9">
        <v>333202161</v>
      </c>
      <c r="I13" s="9">
        <v>114892878086</v>
      </c>
    </row>
    <row r="14" spans="1:9" ht="15" customHeight="1" x14ac:dyDescent="0.15">
      <c r="A14" s="38" t="s">
        <v>198</v>
      </c>
      <c r="B14" s="9">
        <v>12435488380</v>
      </c>
      <c r="C14" s="9" t="s">
        <v>70</v>
      </c>
      <c r="D14" s="9" t="s">
        <v>70</v>
      </c>
      <c r="E14" s="9" t="s">
        <v>70</v>
      </c>
      <c r="F14" s="9" t="s">
        <v>70</v>
      </c>
      <c r="G14" s="9" t="s">
        <v>70</v>
      </c>
      <c r="H14" s="9" t="s">
        <v>70</v>
      </c>
      <c r="I14" s="9">
        <v>12435488380</v>
      </c>
    </row>
    <row r="15" spans="1:9" ht="15" customHeight="1" x14ac:dyDescent="0.15">
      <c r="A15" s="38" t="s">
        <v>199</v>
      </c>
      <c r="B15" s="9">
        <v>4073844</v>
      </c>
      <c r="C15" s="9" t="s">
        <v>70</v>
      </c>
      <c r="D15" s="9" t="s">
        <v>70</v>
      </c>
      <c r="E15" s="9" t="s">
        <v>70</v>
      </c>
      <c r="F15" s="9" t="s">
        <v>70</v>
      </c>
      <c r="G15" s="9" t="s">
        <v>70</v>
      </c>
      <c r="H15" s="9" t="s">
        <v>70</v>
      </c>
      <c r="I15" s="9">
        <v>4073844</v>
      </c>
    </row>
    <row r="16" spans="1:9" ht="15" customHeight="1" x14ac:dyDescent="0.15">
      <c r="A16" s="38" t="s">
        <v>200</v>
      </c>
      <c r="B16" s="9">
        <v>2208088013</v>
      </c>
      <c r="C16" s="9">
        <v>900470424</v>
      </c>
      <c r="D16" s="9" t="s">
        <v>70</v>
      </c>
      <c r="E16" s="9" t="s">
        <v>70</v>
      </c>
      <c r="F16" s="9">
        <v>110240577</v>
      </c>
      <c r="G16" s="9" t="s">
        <v>70</v>
      </c>
      <c r="H16" s="9" t="s">
        <v>70</v>
      </c>
      <c r="I16" s="9">
        <v>3218799014</v>
      </c>
    </row>
    <row r="17" spans="1:9" ht="15" customHeight="1" x14ac:dyDescent="0.15">
      <c r="A17" s="38" t="s">
        <v>201</v>
      </c>
      <c r="B17" s="9" t="s">
        <v>70</v>
      </c>
      <c r="C17" s="9" t="s">
        <v>70</v>
      </c>
      <c r="D17" s="9" t="s">
        <v>70</v>
      </c>
      <c r="E17" s="9" t="s">
        <v>70</v>
      </c>
      <c r="F17" s="9" t="s">
        <v>70</v>
      </c>
      <c r="G17" s="9">
        <v>5564799</v>
      </c>
      <c r="H17" s="9" t="s">
        <v>70</v>
      </c>
      <c r="I17" s="9">
        <v>5564799</v>
      </c>
    </row>
    <row r="18" spans="1:9" ht="15" customHeight="1" x14ac:dyDescent="0.15">
      <c r="A18" s="38" t="s">
        <v>202</v>
      </c>
      <c r="B18" s="9">
        <v>20328</v>
      </c>
      <c r="C18" s="9" t="s">
        <v>70</v>
      </c>
      <c r="D18" s="9" t="s">
        <v>70</v>
      </c>
      <c r="E18" s="9" t="s">
        <v>70</v>
      </c>
      <c r="F18" s="9">
        <v>476740463</v>
      </c>
      <c r="G18" s="9" t="s">
        <v>70</v>
      </c>
      <c r="H18" s="9" t="s">
        <v>70</v>
      </c>
      <c r="I18" s="9">
        <v>476760791</v>
      </c>
    </row>
    <row r="19" spans="1:9" ht="15" customHeight="1" x14ac:dyDescent="0.15">
      <c r="A19" s="38" t="s">
        <v>203</v>
      </c>
      <c r="B19" s="9">
        <v>755340225</v>
      </c>
      <c r="C19" s="9" t="s">
        <v>70</v>
      </c>
      <c r="D19" s="9" t="s">
        <v>70</v>
      </c>
      <c r="E19" s="9" t="s">
        <v>70</v>
      </c>
      <c r="F19" s="9" t="s">
        <v>70</v>
      </c>
      <c r="G19" s="9" t="s">
        <v>70</v>
      </c>
      <c r="H19" s="9">
        <v>333202161</v>
      </c>
      <c r="I19" s="9">
        <v>1088542386</v>
      </c>
    </row>
    <row r="20" spans="1:9" ht="15" customHeight="1" x14ac:dyDescent="0.15">
      <c r="A20" s="38" t="s">
        <v>204</v>
      </c>
      <c r="B20" s="9">
        <v>168014416</v>
      </c>
      <c r="C20" s="9" t="s">
        <v>70</v>
      </c>
      <c r="D20" s="9" t="s">
        <v>70</v>
      </c>
      <c r="E20" s="9" t="s">
        <v>70</v>
      </c>
      <c r="F20" s="9">
        <v>1625619</v>
      </c>
      <c r="G20" s="9" t="s">
        <v>70</v>
      </c>
      <c r="H20" s="9" t="s">
        <v>70</v>
      </c>
      <c r="I20" s="9">
        <v>169640035</v>
      </c>
    </row>
    <row r="21" spans="1:9" ht="15" customHeight="1" x14ac:dyDescent="0.15">
      <c r="A21" s="38" t="s">
        <v>205</v>
      </c>
      <c r="B21" s="9">
        <v>12981563775</v>
      </c>
      <c r="C21" s="9" t="s">
        <v>70</v>
      </c>
      <c r="D21" s="9" t="s">
        <v>70</v>
      </c>
      <c r="E21" s="9" t="s">
        <v>70</v>
      </c>
      <c r="F21" s="9" t="s">
        <v>70</v>
      </c>
      <c r="G21" s="9" t="s">
        <v>70</v>
      </c>
      <c r="H21" s="9" t="s">
        <v>70</v>
      </c>
      <c r="I21" s="9">
        <v>12981563775</v>
      </c>
    </row>
    <row r="22" spans="1:9" ht="15" customHeight="1" x14ac:dyDescent="0.15">
      <c r="A22" s="38" t="s">
        <v>206</v>
      </c>
      <c r="B22" s="9">
        <v>69222207974</v>
      </c>
      <c r="C22" s="9" t="s">
        <v>70</v>
      </c>
      <c r="D22" s="9" t="s">
        <v>70</v>
      </c>
      <c r="E22" s="9" t="s">
        <v>70</v>
      </c>
      <c r="F22" s="9" t="s">
        <v>70</v>
      </c>
      <c r="G22" s="9" t="s">
        <v>70</v>
      </c>
      <c r="H22" s="9" t="s">
        <v>70</v>
      </c>
      <c r="I22" s="9">
        <v>69222207974</v>
      </c>
    </row>
    <row r="23" spans="1:9" ht="15" customHeight="1" x14ac:dyDescent="0.15">
      <c r="A23" s="38" t="s">
        <v>207</v>
      </c>
      <c r="B23" s="9">
        <v>944176905</v>
      </c>
      <c r="C23" s="9" t="s">
        <v>70</v>
      </c>
      <c r="D23" s="9" t="s">
        <v>70</v>
      </c>
      <c r="E23" s="9" t="s">
        <v>70</v>
      </c>
      <c r="F23" s="9" t="s">
        <v>70</v>
      </c>
      <c r="G23" s="9" t="s">
        <v>70</v>
      </c>
      <c r="H23" s="9" t="s">
        <v>70</v>
      </c>
      <c r="I23" s="9">
        <v>944176905</v>
      </c>
    </row>
    <row r="24" spans="1:9" ht="15" customHeight="1" x14ac:dyDescent="0.15">
      <c r="A24" s="38" t="s">
        <v>208</v>
      </c>
      <c r="B24" s="9">
        <v>5889484760</v>
      </c>
      <c r="C24" s="9" t="s">
        <v>70</v>
      </c>
      <c r="D24" s="9" t="s">
        <v>70</v>
      </c>
      <c r="E24" s="9" t="s">
        <v>70</v>
      </c>
      <c r="F24" s="9">
        <v>114384716</v>
      </c>
      <c r="G24" s="9" t="s">
        <v>70</v>
      </c>
      <c r="H24" s="9" t="s">
        <v>70</v>
      </c>
      <c r="I24" s="9">
        <v>6003869476</v>
      </c>
    </row>
    <row r="25" spans="1:9" ht="15" customHeight="1" x14ac:dyDescent="0.15">
      <c r="A25" s="38" t="s">
        <v>209</v>
      </c>
      <c r="B25" s="9" t="s">
        <v>70</v>
      </c>
      <c r="C25" s="9" t="s">
        <v>70</v>
      </c>
      <c r="D25" s="9" t="s">
        <v>70</v>
      </c>
      <c r="E25" s="9" t="s">
        <v>70</v>
      </c>
      <c r="F25" s="9" t="s">
        <v>70</v>
      </c>
      <c r="G25" s="9">
        <v>610211944</v>
      </c>
      <c r="H25" s="9" t="s">
        <v>70</v>
      </c>
      <c r="I25" s="9">
        <v>610211944</v>
      </c>
    </row>
    <row r="26" spans="1:9" ht="15" customHeight="1" x14ac:dyDescent="0.15">
      <c r="A26" s="38" t="s">
        <v>210</v>
      </c>
      <c r="B26" s="9">
        <v>12</v>
      </c>
      <c r="C26" s="9" t="s">
        <v>70</v>
      </c>
      <c r="D26" s="9" t="s">
        <v>70</v>
      </c>
      <c r="E26" s="9" t="s">
        <v>70</v>
      </c>
      <c r="F26" s="9" t="s">
        <v>70</v>
      </c>
      <c r="G26" s="9" t="s">
        <v>70</v>
      </c>
      <c r="H26" s="9" t="s">
        <v>70</v>
      </c>
      <c r="I26" s="9">
        <v>12</v>
      </c>
    </row>
    <row r="27" spans="1:9" ht="15" customHeight="1" x14ac:dyDescent="0.15">
      <c r="A27" s="38" t="s">
        <v>211</v>
      </c>
      <c r="B27" s="9" t="s">
        <v>70</v>
      </c>
      <c r="C27" s="9" t="s">
        <v>70</v>
      </c>
      <c r="D27" s="9" t="s">
        <v>70</v>
      </c>
      <c r="E27" s="9" t="s">
        <v>70</v>
      </c>
      <c r="F27" s="9">
        <v>887051580</v>
      </c>
      <c r="G27" s="9" t="s">
        <v>70</v>
      </c>
      <c r="H27" s="9" t="s">
        <v>70</v>
      </c>
      <c r="I27" s="9">
        <v>887051580</v>
      </c>
    </row>
    <row r="28" spans="1:9" ht="15" customHeight="1" x14ac:dyDescent="0.15">
      <c r="A28" s="38" t="s">
        <v>212</v>
      </c>
      <c r="B28" s="9">
        <v>4929151440</v>
      </c>
      <c r="C28" s="9" t="s">
        <v>70</v>
      </c>
      <c r="D28" s="9" t="s">
        <v>70</v>
      </c>
      <c r="E28" s="9" t="s">
        <v>70</v>
      </c>
      <c r="F28" s="9" t="s">
        <v>70</v>
      </c>
      <c r="G28" s="9">
        <v>538835029</v>
      </c>
      <c r="H28" s="9" t="s">
        <v>70</v>
      </c>
      <c r="I28" s="9">
        <v>5467986469</v>
      </c>
    </row>
    <row r="29" spans="1:9" ht="15" customHeight="1" x14ac:dyDescent="0.15">
      <c r="A29" s="38" t="s">
        <v>213</v>
      </c>
      <c r="B29" s="9">
        <v>869035862</v>
      </c>
      <c r="C29" s="9" t="s">
        <v>70</v>
      </c>
      <c r="D29" s="9" t="s">
        <v>70</v>
      </c>
      <c r="E29" s="9" t="s">
        <v>70</v>
      </c>
      <c r="F29" s="9" t="s">
        <v>70</v>
      </c>
      <c r="G29" s="9">
        <v>507904840</v>
      </c>
      <c r="H29" s="9" t="s">
        <v>70</v>
      </c>
      <c r="I29" s="9">
        <v>1376940702</v>
      </c>
    </row>
    <row r="30" spans="1:9" ht="15" customHeight="1" x14ac:dyDescent="0.15">
      <c r="A30" s="8" t="s">
        <v>214</v>
      </c>
      <c r="B30" s="9">
        <v>13711777</v>
      </c>
      <c r="C30" s="9">
        <v>713327293</v>
      </c>
      <c r="D30" s="9">
        <v>24011195</v>
      </c>
      <c r="E30" s="9">
        <v>10992856</v>
      </c>
      <c r="F30" s="9">
        <v>4444611</v>
      </c>
      <c r="G30" s="9">
        <v>191541176</v>
      </c>
      <c r="H30" s="9">
        <v>153490387</v>
      </c>
      <c r="I30" s="9">
        <v>1111519295</v>
      </c>
    </row>
    <row r="31" spans="1:9" ht="15" customHeight="1" x14ac:dyDescent="0.15">
      <c r="A31" s="8" t="s">
        <v>215</v>
      </c>
      <c r="B31" s="9">
        <v>13711777</v>
      </c>
      <c r="C31" s="9">
        <v>376757255</v>
      </c>
      <c r="D31" s="9">
        <v>24011195</v>
      </c>
      <c r="E31" s="9">
        <v>10992856</v>
      </c>
      <c r="F31" s="9">
        <v>4444611</v>
      </c>
      <c r="G31" s="9">
        <v>191541176</v>
      </c>
      <c r="H31" s="9">
        <v>153490387</v>
      </c>
      <c r="I31" s="9">
        <v>774949257</v>
      </c>
    </row>
    <row r="32" spans="1:9" ht="15" customHeight="1" x14ac:dyDescent="0.15">
      <c r="A32" s="8" t="s">
        <v>216</v>
      </c>
      <c r="B32" s="9" t="s">
        <v>70</v>
      </c>
      <c r="C32" s="9">
        <v>336570038</v>
      </c>
      <c r="D32" s="9" t="s">
        <v>70</v>
      </c>
      <c r="E32" s="9" t="s">
        <v>70</v>
      </c>
      <c r="F32" s="9" t="s">
        <v>70</v>
      </c>
      <c r="G32" s="9" t="s">
        <v>70</v>
      </c>
      <c r="H32" s="9" t="s">
        <v>70</v>
      </c>
      <c r="I32" s="9">
        <v>336570038</v>
      </c>
    </row>
    <row r="33" spans="1:9" ht="15" customHeight="1" x14ac:dyDescent="0.15">
      <c r="A33" s="8" t="s">
        <v>10</v>
      </c>
      <c r="B33" s="9">
        <v>115543818015</v>
      </c>
      <c r="C33" s="9">
        <v>27748574845</v>
      </c>
      <c r="D33" s="9">
        <v>2856987997</v>
      </c>
      <c r="E33" s="9">
        <v>219930118</v>
      </c>
      <c r="F33" s="9">
        <v>1953418336</v>
      </c>
      <c r="G33" s="9">
        <v>3146611220</v>
      </c>
      <c r="H33" s="9">
        <v>13301508607</v>
      </c>
      <c r="I33" s="9">
        <v>164770849138</v>
      </c>
    </row>
  </sheetData>
  <mergeCells count="1">
    <mergeCell ref="A1:I1"/>
  </mergeCells>
  <phoneticPr fontId="3"/>
  <pageMargins left="0.47" right="0.4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引当金の明細</vt:lpstr>
      <vt:lpstr>基金の明細</vt:lpstr>
      <vt:lpstr>財源の明細</vt:lpstr>
      <vt:lpstr>財源情報の明細</vt:lpstr>
      <vt:lpstr>長期延滞債権の明細</vt:lpstr>
      <vt:lpstr>投資及び出資金の明細</vt:lpstr>
      <vt:lpstr>補助金等の明細</vt:lpstr>
      <vt:lpstr>未収金の明細</vt:lpstr>
      <vt:lpstr>有形固定資産に係る行政目的別の明細</vt:lpstr>
      <vt:lpstr>有形固定資産の明細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藤田健</dc:creator>
  <cp:lastModifiedBy>袋井市役所</cp:lastModifiedBy>
  <cp:lastPrinted>2019-03-22T02:07:07Z</cp:lastPrinted>
  <dcterms:created xsi:type="dcterms:W3CDTF">2019-03-22T01:41:07Z</dcterms:created>
  <dcterms:modified xsi:type="dcterms:W3CDTF">2019-03-22T02:11:18Z</dcterms:modified>
</cp:coreProperties>
</file>