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01_市長部局\16_財政部\01_財政課\01_財政係\30_新公会計制度\R7年度（Ｒ６年度決算分）\HP公開用\"/>
    </mc:Choice>
  </mc:AlternateContent>
  <xr:revisionPtr revIDLastSave="0" documentId="13_ncr:1_{8052223A-4F29-4768-8434-6DC5179A6363}" xr6:coauthVersionLast="47" xr6:coauthVersionMax="47" xr10:uidLastSave="{00000000-0000-0000-0000-000000000000}"/>
  <bookViews>
    <workbookView xWindow="-110" yWindow="-110" windowWidth="23260" windowHeight="14860" activeTab="2" xr2:uid="{00000000-000D-0000-FFFF-FFFF00000000}"/>
  </bookViews>
  <sheets>
    <sheet name="基金の明細_全体会計" sheetId="3" r:id="rId1"/>
    <sheet name="長期延滞債権の明細(全体会計)" sheetId="4" r:id="rId2"/>
    <sheet name="未収金の明細(全体会計)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5" l="1"/>
  <c r="C31" i="5"/>
  <c r="B14" i="5"/>
  <c r="B10" i="5"/>
  <c r="B31" i="5" s="1"/>
  <c r="B32" i="5" s="1"/>
  <c r="B19" i="4" l="1"/>
  <c r="B18" i="4"/>
  <c r="B15" i="4"/>
  <c r="B27" i="4" s="1"/>
  <c r="C11" i="4"/>
  <c r="C27" i="4" s="1"/>
  <c r="C28" i="4" s="1"/>
  <c r="B11" i="4"/>
  <c r="B9" i="4"/>
  <c r="B28" i="4" s="1"/>
  <c r="E25" i="3" l="1"/>
  <c r="D25" i="3"/>
  <c r="C25" i="3"/>
  <c r="B25" i="3"/>
  <c r="F22" i="3"/>
  <c r="G22" i="3" s="1"/>
  <c r="G21" i="3"/>
  <c r="F21" i="3"/>
  <c r="B20" i="3"/>
  <c r="F20" i="3" s="1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F12" i="3"/>
  <c r="G12" i="3" s="1"/>
  <c r="F11" i="3"/>
  <c r="G11" i="3" s="1"/>
  <c r="F10" i="3"/>
  <c r="G10" i="3" s="1"/>
  <c r="F9" i="3"/>
  <c r="G9" i="3" s="1"/>
  <c r="F8" i="3"/>
  <c r="G8" i="3" s="1"/>
  <c r="F7" i="3"/>
  <c r="G7" i="3" s="1"/>
  <c r="F6" i="3"/>
  <c r="F25" i="3" l="1"/>
  <c r="G6" i="3"/>
</calcChain>
</file>

<file path=xl/sharedStrings.xml><?xml version="1.0" encoding="utf-8"?>
<sst xmlns="http://schemas.openxmlformats.org/spreadsheetml/2006/main" count="122" uniqueCount="73">
  <si>
    <t>自治体名：袋井市</t>
  </si>
  <si>
    <t>その他</t>
  </si>
  <si>
    <t>合計</t>
  </si>
  <si>
    <t>(単位：円)</t>
    <rPh sb="4" eb="5">
      <t>エン</t>
    </rPh>
    <phoneticPr fontId="3"/>
  </si>
  <si>
    <t>一般会計</t>
    <rPh sb="0" eb="2">
      <t>イッパン</t>
    </rPh>
    <rPh sb="2" eb="4">
      <t>カイケイ</t>
    </rPh>
    <phoneticPr fontId="3"/>
  </si>
  <si>
    <t>年度：令和６年度</t>
    <rPh sb="3" eb="5">
      <t>レイワ</t>
    </rPh>
    <phoneticPr fontId="3"/>
  </si>
  <si>
    <t>基金の明細</t>
  </si>
  <si>
    <t>全体会計</t>
    <rPh sb="0" eb="4">
      <t>ゼンタイカイケイ</t>
    </rPh>
    <phoneticPr fontId="3"/>
  </si>
  <si>
    <t>種類</t>
  </si>
  <si>
    <t>現金預金</t>
  </si>
  <si>
    <t>有価証券</t>
  </si>
  <si>
    <t>土地</t>
  </si>
  <si>
    <t>合計_x000D_
(貸借対照表計上額)</t>
  </si>
  <si>
    <t>(参考)財産に関する
調書記載額(千円）</t>
    <rPh sb="17" eb="19">
      <t>センエン</t>
    </rPh>
    <phoneticPr fontId="3"/>
  </si>
  <si>
    <t>財政調整基金　</t>
    <rPh sb="0" eb="2">
      <t>ザイセイ</t>
    </rPh>
    <rPh sb="2" eb="4">
      <t>チョウセイ</t>
    </rPh>
    <rPh sb="4" eb="6">
      <t>キキン</t>
    </rPh>
    <phoneticPr fontId="2"/>
  </si>
  <si>
    <t>減債基金</t>
    <rPh sb="0" eb="2">
      <t>ゲンサイ</t>
    </rPh>
    <rPh sb="2" eb="4">
      <t>キキン</t>
    </rPh>
    <phoneticPr fontId="2"/>
  </si>
  <si>
    <t>職員退職手当基金</t>
    <rPh sb="0" eb="2">
      <t>ショクイン</t>
    </rPh>
    <rPh sb="2" eb="4">
      <t>タイショク</t>
    </rPh>
    <rPh sb="4" eb="6">
      <t>テアテ</t>
    </rPh>
    <rPh sb="6" eb="8">
      <t>キキン</t>
    </rPh>
    <phoneticPr fontId="4"/>
  </si>
  <si>
    <t>学術交流振興基金</t>
    <rPh sb="0" eb="2">
      <t>ガクジュツ</t>
    </rPh>
    <rPh sb="2" eb="4">
      <t>コウリュウ</t>
    </rPh>
    <rPh sb="4" eb="6">
      <t>シンコウ</t>
    </rPh>
    <rPh sb="6" eb="8">
      <t>キキン</t>
    </rPh>
    <phoneticPr fontId="4"/>
  </si>
  <si>
    <t>社会福祉事業基金</t>
    <rPh sb="0" eb="2">
      <t>シャカイ</t>
    </rPh>
    <rPh sb="2" eb="4">
      <t>フクシ</t>
    </rPh>
    <rPh sb="4" eb="6">
      <t>ジギョウ</t>
    </rPh>
    <rPh sb="6" eb="8">
      <t>キキン</t>
    </rPh>
    <phoneticPr fontId="4"/>
  </si>
  <si>
    <t>地域福祉基金</t>
    <rPh sb="0" eb="2">
      <t>チイキ</t>
    </rPh>
    <rPh sb="2" eb="4">
      <t>フクシ</t>
    </rPh>
    <rPh sb="4" eb="6">
      <t>キキン</t>
    </rPh>
    <phoneticPr fontId="4"/>
  </si>
  <si>
    <t>ふるさと・水と土基金</t>
    <rPh sb="5" eb="6">
      <t>ミズ</t>
    </rPh>
    <rPh sb="7" eb="8">
      <t>ツチ</t>
    </rPh>
    <rPh sb="8" eb="10">
      <t>キキン</t>
    </rPh>
    <phoneticPr fontId="4"/>
  </si>
  <si>
    <t>文化振興基金</t>
    <rPh sb="0" eb="2">
      <t>ブンカ</t>
    </rPh>
    <rPh sb="2" eb="4">
      <t>シンコウ</t>
    </rPh>
    <rPh sb="4" eb="6">
      <t>キキン</t>
    </rPh>
    <phoneticPr fontId="4"/>
  </si>
  <si>
    <t>総合健康センター事業推進基金</t>
    <rPh sb="0" eb="2">
      <t>ソウゴウ</t>
    </rPh>
    <rPh sb="2" eb="4">
      <t>ケンコウ</t>
    </rPh>
    <rPh sb="8" eb="10">
      <t>ジギョウ</t>
    </rPh>
    <rPh sb="10" eb="12">
      <t>スイシン</t>
    </rPh>
    <rPh sb="12" eb="14">
      <t>キキン</t>
    </rPh>
    <phoneticPr fontId="2"/>
  </si>
  <si>
    <t>緊急地震・津波対策事業基金</t>
    <rPh sb="0" eb="2">
      <t>キンキュウ</t>
    </rPh>
    <rPh sb="2" eb="4">
      <t>ジシン</t>
    </rPh>
    <rPh sb="5" eb="7">
      <t>ツナミ</t>
    </rPh>
    <rPh sb="7" eb="9">
      <t>タイサク</t>
    </rPh>
    <rPh sb="9" eb="11">
      <t>ジギョウ</t>
    </rPh>
    <rPh sb="11" eb="13">
      <t>キキン</t>
    </rPh>
    <phoneticPr fontId="2"/>
  </si>
  <si>
    <t>公共施設等適正管理基金</t>
    <rPh sb="0" eb="2">
      <t>コウキョウ</t>
    </rPh>
    <rPh sb="2" eb="4">
      <t>シセツ</t>
    </rPh>
    <rPh sb="4" eb="5">
      <t>トウ</t>
    </rPh>
    <rPh sb="5" eb="7">
      <t>テキセイ</t>
    </rPh>
    <rPh sb="7" eb="9">
      <t>カンリ</t>
    </rPh>
    <rPh sb="9" eb="11">
      <t>キキン</t>
    </rPh>
    <phoneticPr fontId="3"/>
  </si>
  <si>
    <t>経済変動対策貸付資金利子補給基金</t>
    <rPh sb="0" eb="4">
      <t>ケイザイヘンドウ</t>
    </rPh>
    <rPh sb="4" eb="6">
      <t>タイサク</t>
    </rPh>
    <rPh sb="6" eb="8">
      <t>カシツケ</t>
    </rPh>
    <rPh sb="8" eb="10">
      <t>シキン</t>
    </rPh>
    <rPh sb="10" eb="12">
      <t>リシ</t>
    </rPh>
    <rPh sb="12" eb="16">
      <t>ホキュウキキン</t>
    </rPh>
    <phoneticPr fontId="3"/>
  </si>
  <si>
    <t>森林環境譲与税基金</t>
    <rPh sb="0" eb="2">
      <t>シンリン</t>
    </rPh>
    <rPh sb="2" eb="4">
      <t>カンキョウ</t>
    </rPh>
    <rPh sb="4" eb="6">
      <t>ジョウヨ</t>
    </rPh>
    <rPh sb="6" eb="7">
      <t>ゼイ</t>
    </rPh>
    <rPh sb="7" eb="9">
      <t>キキン</t>
    </rPh>
    <phoneticPr fontId="4"/>
  </si>
  <si>
    <t>墓地事業基金</t>
    <rPh sb="0" eb="2">
      <t>ボチ</t>
    </rPh>
    <rPh sb="2" eb="4">
      <t>ジギョウ</t>
    </rPh>
    <rPh sb="4" eb="6">
      <t>キキン</t>
    </rPh>
    <phoneticPr fontId="3"/>
  </si>
  <si>
    <t>国民健康保険事業基金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キキン</t>
    </rPh>
    <phoneticPr fontId="3"/>
  </si>
  <si>
    <t>駐車場事業基金</t>
    <rPh sb="0" eb="3">
      <t>チュウシャジョウ</t>
    </rPh>
    <rPh sb="3" eb="5">
      <t>ジギョウ</t>
    </rPh>
    <rPh sb="5" eb="7">
      <t>キキン</t>
    </rPh>
    <phoneticPr fontId="3"/>
  </si>
  <si>
    <t>介護保険保険給付支払準備基金</t>
    <rPh sb="0" eb="2">
      <t>カイゴ</t>
    </rPh>
    <rPh sb="2" eb="4">
      <t>ホケン</t>
    </rPh>
    <rPh sb="4" eb="6">
      <t>ホケン</t>
    </rPh>
    <rPh sb="6" eb="8">
      <t>キュウフ</t>
    </rPh>
    <rPh sb="8" eb="10">
      <t>シハライ</t>
    </rPh>
    <rPh sb="10" eb="12">
      <t>ジュンビ</t>
    </rPh>
    <rPh sb="12" eb="14">
      <t>キキン</t>
    </rPh>
    <phoneticPr fontId="3"/>
  </si>
  <si>
    <t>長期延滞債権の明細</t>
  </si>
  <si>
    <t>相手先名または種別</t>
  </si>
  <si>
    <t>貸借対照表計上額</t>
  </si>
  <si>
    <t>徴収不能引当金計上額</t>
  </si>
  <si>
    <t>会計</t>
    <rPh sb="0" eb="2">
      <t>カイケイ</t>
    </rPh>
    <phoneticPr fontId="3"/>
  </si>
  <si>
    <t>【貸付金】</t>
  </si>
  <si>
    <t>住宅資金貸付金</t>
    <rPh sb="0" eb="2">
      <t>ジュウタク</t>
    </rPh>
    <rPh sb="2" eb="4">
      <t>シキン</t>
    </rPh>
    <rPh sb="4" eb="6">
      <t>カシツケ</t>
    </rPh>
    <rPh sb="6" eb="7">
      <t>キン</t>
    </rPh>
    <phoneticPr fontId="3"/>
  </si>
  <si>
    <t>小計</t>
  </si>
  <si>
    <t>【未収金】</t>
  </si>
  <si>
    <t>税等未収金_市民税</t>
  </si>
  <si>
    <t>税等未収金_固定資産税</t>
  </si>
  <si>
    <t>税等未収金_軽自動車税</t>
  </si>
  <si>
    <t>税等未収金_都市計画税</t>
  </si>
  <si>
    <t>税等未収金_分担金及び負担金</t>
  </si>
  <si>
    <t>未収金_使用料及び手数料</t>
    <rPh sb="0" eb="2">
      <t>ミシュウ</t>
    </rPh>
    <rPh sb="2" eb="3">
      <t>キン</t>
    </rPh>
    <phoneticPr fontId="3"/>
  </si>
  <si>
    <t>未収金_雑入（諸収入）</t>
    <rPh sb="0" eb="2">
      <t>ミシュウ</t>
    </rPh>
    <rPh sb="2" eb="3">
      <t>キン</t>
    </rPh>
    <rPh sb="4" eb="6">
      <t>ザツニュウ</t>
    </rPh>
    <rPh sb="7" eb="8">
      <t>ショ</t>
    </rPh>
    <rPh sb="8" eb="10">
      <t>シュウニュウ</t>
    </rPh>
    <phoneticPr fontId="3"/>
  </si>
  <si>
    <t>税等未収金_国民健康保険税（一般被保険者）</t>
    <rPh sb="0" eb="1">
      <t>ゼイ</t>
    </rPh>
    <rPh sb="1" eb="2">
      <t>トウ</t>
    </rPh>
    <rPh sb="2" eb="4">
      <t>ミシュウ</t>
    </rPh>
    <rPh sb="4" eb="5">
      <t>キン</t>
    </rPh>
    <rPh sb="6" eb="8">
      <t>コクミン</t>
    </rPh>
    <rPh sb="8" eb="10">
      <t>ケンコウ</t>
    </rPh>
    <rPh sb="10" eb="12">
      <t>ホケン</t>
    </rPh>
    <rPh sb="12" eb="13">
      <t>ゼイ</t>
    </rPh>
    <rPh sb="14" eb="16">
      <t>イッパン</t>
    </rPh>
    <rPh sb="16" eb="20">
      <t>ヒホケンシャ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</si>
  <si>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3"/>
  </si>
  <si>
    <t>税等未収金_国民健康保険税（退職被保険者）</t>
    <rPh sb="6" eb="8">
      <t>コクミン</t>
    </rPh>
    <rPh sb="8" eb="10">
      <t>ケンコウ</t>
    </rPh>
    <rPh sb="10" eb="12">
      <t>ホケン</t>
    </rPh>
    <rPh sb="12" eb="13">
      <t>ゼイ</t>
    </rPh>
    <rPh sb="14" eb="16">
      <t>タイショク</t>
    </rPh>
    <rPh sb="16" eb="20">
      <t>ヒホケンシャ</t>
    </rPh>
    <phoneticPr fontId="2"/>
  </si>
  <si>
    <t>未収金_国保雑入</t>
    <rPh sb="0" eb="3">
      <t>ミシュウキン</t>
    </rPh>
    <rPh sb="4" eb="6">
      <t>コクホ</t>
    </rPh>
    <rPh sb="6" eb="8">
      <t>ザツニュウ</t>
    </rPh>
    <phoneticPr fontId="3"/>
  </si>
  <si>
    <t>税等未収金_介護保険料</t>
    <rPh sb="0" eb="1">
      <t>ゼイ</t>
    </rPh>
    <rPh sb="1" eb="2">
      <t>トウ</t>
    </rPh>
    <rPh sb="2" eb="5">
      <t>ミシュウキン</t>
    </rPh>
    <rPh sb="6" eb="8">
      <t>カイゴ</t>
    </rPh>
    <rPh sb="8" eb="11">
      <t>ホケンリョウ</t>
    </rPh>
    <phoneticPr fontId="3"/>
  </si>
  <si>
    <t>介護保険</t>
    <rPh sb="0" eb="2">
      <t>カイゴ</t>
    </rPh>
    <rPh sb="2" eb="4">
      <t>ホケン</t>
    </rPh>
    <phoneticPr fontId="3"/>
  </si>
  <si>
    <t>税等未収金_後期高齢者医療</t>
    <rPh sb="0" eb="1">
      <t>ゼイ</t>
    </rPh>
    <rPh sb="1" eb="2">
      <t>トウ</t>
    </rPh>
    <rPh sb="2" eb="5">
      <t>ミシュウキン</t>
    </rPh>
    <rPh sb="6" eb="8">
      <t>コウキ</t>
    </rPh>
    <rPh sb="8" eb="11">
      <t>コウレイシャ</t>
    </rPh>
    <rPh sb="11" eb="13">
      <t>イリョウ</t>
    </rPh>
    <phoneticPr fontId="3"/>
  </si>
  <si>
    <t>後期高齢者医療</t>
    <rPh sb="0" eb="2">
      <t>コウキ</t>
    </rPh>
    <rPh sb="2" eb="4">
      <t>コウレイ</t>
    </rPh>
    <rPh sb="4" eb="5">
      <t>シャ</t>
    </rPh>
    <rPh sb="5" eb="7">
      <t>イリョウ</t>
    </rPh>
    <phoneticPr fontId="3"/>
  </si>
  <si>
    <t>未収金の明細</t>
  </si>
  <si>
    <t>未収金_使用料及び手数料</t>
    <rPh sb="0" eb="3">
      <t>ミシュウキン</t>
    </rPh>
    <rPh sb="4" eb="7">
      <t>シヨウリョウ</t>
    </rPh>
    <rPh sb="7" eb="8">
      <t>オヨ</t>
    </rPh>
    <rPh sb="9" eb="12">
      <t>テスウリョウ</t>
    </rPh>
    <phoneticPr fontId="3"/>
  </si>
  <si>
    <t>未収金_雑入（諸収入）</t>
    <rPh sb="0" eb="3">
      <t>ミシュウキン</t>
    </rPh>
    <rPh sb="4" eb="6">
      <t>ザツニュウ</t>
    </rPh>
    <rPh sb="7" eb="10">
      <t>ショシュウニュウ</t>
    </rPh>
    <phoneticPr fontId="3"/>
  </si>
  <si>
    <t>未収金_永代墓地使用料</t>
    <rPh sb="0" eb="3">
      <t>ミシュウキン</t>
    </rPh>
    <rPh sb="4" eb="6">
      <t>エイダイ</t>
    </rPh>
    <rPh sb="6" eb="8">
      <t>ボチ</t>
    </rPh>
    <rPh sb="8" eb="11">
      <t>シヨウリョウ</t>
    </rPh>
    <phoneticPr fontId="3"/>
  </si>
  <si>
    <t>墓地事業</t>
    <rPh sb="0" eb="2">
      <t>ボチ</t>
    </rPh>
    <rPh sb="2" eb="4">
      <t>ジギョウ</t>
    </rPh>
    <phoneticPr fontId="3"/>
  </si>
  <si>
    <t>未収金_国保使用料及び手数料</t>
    <rPh sb="0" eb="3">
      <t>ミシュウキン</t>
    </rPh>
    <rPh sb="4" eb="6">
      <t>コクホ</t>
    </rPh>
    <rPh sb="6" eb="9">
      <t>シヨウリョウ</t>
    </rPh>
    <rPh sb="9" eb="10">
      <t>オヨ</t>
    </rPh>
    <rPh sb="11" eb="14">
      <t>テスウリョウ</t>
    </rPh>
    <phoneticPr fontId="3"/>
  </si>
  <si>
    <t>未収金_国保雑入</t>
    <rPh sb="0" eb="3">
      <t>ミシュウキン</t>
    </rPh>
    <rPh sb="4" eb="6">
      <t>コクホ</t>
    </rPh>
    <rPh sb="6" eb="8">
      <t>ザツニュウ</t>
    </rPh>
    <phoneticPr fontId="6"/>
  </si>
  <si>
    <t>税等未収金_介護保険料</t>
    <rPh sb="0" eb="1">
      <t>ゼイ</t>
    </rPh>
    <rPh sb="1" eb="2">
      <t>トウ</t>
    </rPh>
    <rPh sb="2" eb="5">
      <t>ミシュウキン</t>
    </rPh>
    <rPh sb="6" eb="8">
      <t>カイゴ</t>
    </rPh>
    <rPh sb="8" eb="11">
      <t>ホケンリョウ</t>
    </rPh>
    <phoneticPr fontId="6"/>
  </si>
  <si>
    <t>未収金_介護使用料及び手数料</t>
    <rPh sb="0" eb="3">
      <t>ミシュウキン</t>
    </rPh>
    <rPh sb="4" eb="6">
      <t>カイゴ</t>
    </rPh>
    <rPh sb="6" eb="9">
      <t>シヨウリョウ</t>
    </rPh>
    <rPh sb="9" eb="10">
      <t>オヨ</t>
    </rPh>
    <rPh sb="11" eb="14">
      <t>テスウリョウ</t>
    </rPh>
    <phoneticPr fontId="6"/>
  </si>
  <si>
    <t>税等未収金_後期高齢者医療</t>
    <rPh sb="0" eb="1">
      <t>ゼイ</t>
    </rPh>
    <rPh sb="1" eb="2">
      <t>トウ</t>
    </rPh>
    <rPh sb="2" eb="5">
      <t>ミシュウキン</t>
    </rPh>
    <rPh sb="6" eb="8">
      <t>コウキ</t>
    </rPh>
    <rPh sb="8" eb="11">
      <t>コウレイシャ</t>
    </rPh>
    <rPh sb="11" eb="13">
      <t>イリョウ</t>
    </rPh>
    <phoneticPr fontId="6"/>
  </si>
  <si>
    <t>後期高齢者医療</t>
    <rPh sb="0" eb="2">
      <t>コウキ</t>
    </rPh>
    <rPh sb="2" eb="4">
      <t>コウレイ</t>
    </rPh>
    <rPh sb="4" eb="5">
      <t>シャ</t>
    </rPh>
    <rPh sb="5" eb="7">
      <t>イリョウ</t>
    </rPh>
    <phoneticPr fontId="6"/>
  </si>
  <si>
    <t>未収金_後期高齢者医療使用料及び手数料</t>
    <rPh sb="0" eb="3">
      <t>ミシュウキン</t>
    </rPh>
    <rPh sb="4" eb="6">
      <t>コウキ</t>
    </rPh>
    <rPh sb="6" eb="9">
      <t>コウレイシャ</t>
    </rPh>
    <rPh sb="9" eb="11">
      <t>イリョウ</t>
    </rPh>
    <rPh sb="11" eb="14">
      <t>シヨウリョウ</t>
    </rPh>
    <rPh sb="14" eb="15">
      <t>オヨ</t>
    </rPh>
    <rPh sb="16" eb="19">
      <t>テスウリョウ</t>
    </rPh>
    <phoneticPr fontId="6"/>
  </si>
  <si>
    <t>未収金_水道事業会計</t>
    <rPh sb="0" eb="3">
      <t>ミシュウキン</t>
    </rPh>
    <rPh sb="4" eb="6">
      <t>スイドウ</t>
    </rPh>
    <rPh sb="6" eb="8">
      <t>ジギョウ</t>
    </rPh>
    <rPh sb="8" eb="10">
      <t>カイケイ</t>
    </rPh>
    <phoneticPr fontId="3"/>
  </si>
  <si>
    <t>水道事業会計</t>
    <rPh sb="0" eb="2">
      <t>スイドウ</t>
    </rPh>
    <rPh sb="2" eb="4">
      <t>ジギョウ</t>
    </rPh>
    <rPh sb="4" eb="6">
      <t>カイケイ</t>
    </rPh>
    <phoneticPr fontId="3"/>
  </si>
  <si>
    <t>未収金_聖隷袋井病院会計</t>
    <rPh sb="0" eb="3">
      <t>ミシュウキン</t>
    </rPh>
    <rPh sb="4" eb="8">
      <t>セイレイフクロイ</t>
    </rPh>
    <rPh sb="8" eb="10">
      <t>ビョウイン</t>
    </rPh>
    <rPh sb="10" eb="12">
      <t>カイケイ</t>
    </rPh>
    <phoneticPr fontId="3"/>
  </si>
  <si>
    <t>聖隷袋井病院</t>
    <rPh sb="0" eb="2">
      <t>セイレイ</t>
    </rPh>
    <rPh sb="2" eb="4">
      <t>フクロイ</t>
    </rPh>
    <rPh sb="4" eb="6">
      <t>ビョウイン</t>
    </rPh>
    <phoneticPr fontId="3"/>
  </si>
  <si>
    <t>未収金_下水道事業会計</t>
    <rPh sb="0" eb="3">
      <t>ミシュウキン</t>
    </rPh>
    <rPh sb="4" eb="5">
      <t>ゲ</t>
    </rPh>
    <rPh sb="5" eb="7">
      <t>スイドウ</t>
    </rPh>
    <rPh sb="7" eb="9">
      <t>ジギョウ</t>
    </rPh>
    <rPh sb="9" eb="11">
      <t>カイケイ</t>
    </rPh>
    <phoneticPr fontId="3"/>
  </si>
  <si>
    <t>下水道事業会計</t>
    <rPh sb="0" eb="7">
      <t>ゲスイドウジギョウカイケイ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</si>
</sst>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b/>
      <sz val="18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3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1"/>
      <color theme="0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1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3" fontId="1" fillId="0" borderId="0" xfId="0" applyNumberFormat="1" applyFont="1"/>
    <xf numFmtId="3" fontId="0" fillId="0" borderId="0" xfId="0" applyNumberFormat="1" applyAlignment="1">
      <alignment horizontal="right"/>
    </xf>
    <xf numFmtId="3" fontId="0" fillId="0" borderId="0" xfId="0" applyNumberFormat="1"/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3" fontId="1" fillId="0" borderId="1" xfId="0" applyNumberFormat="1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692E4-356A-4FD6-9D05-D314CF38FD3F}">
  <sheetPr>
    <pageSetUpPr fitToPage="1"/>
  </sheetPr>
  <dimension ref="A1:G25"/>
  <sheetViews>
    <sheetView workbookViewId="0">
      <selection activeCell="G6" sqref="G6"/>
    </sheetView>
  </sheetViews>
  <sheetFormatPr defaultColWidth="8.90625" defaultRowHeight="11" x14ac:dyDescent="0.2"/>
  <cols>
    <col min="1" max="1" width="27.7265625" style="4" bestFit="1" customWidth="1"/>
    <col min="2" max="7" width="19.90625" style="4" customWidth="1"/>
    <col min="8" max="16384" width="8.90625" style="4"/>
  </cols>
  <sheetData>
    <row r="1" spans="1:7" ht="21" x14ac:dyDescent="0.3">
      <c r="A1" s="3" t="s">
        <v>6</v>
      </c>
    </row>
    <row r="2" spans="1:7" ht="13" x14ac:dyDescent="0.2">
      <c r="A2" s="6" t="s">
        <v>0</v>
      </c>
      <c r="G2" s="9" t="s">
        <v>7</v>
      </c>
    </row>
    <row r="3" spans="1:7" ht="13" x14ac:dyDescent="0.2">
      <c r="A3" s="6" t="s">
        <v>5</v>
      </c>
    </row>
    <row r="4" spans="1:7" ht="13" x14ac:dyDescent="0.2">
      <c r="F4" s="10" t="s">
        <v>3</v>
      </c>
      <c r="G4" s="5"/>
    </row>
    <row r="5" spans="1:7" ht="22.5" customHeight="1" x14ac:dyDescent="0.2">
      <c r="A5" s="2" t="s">
        <v>8</v>
      </c>
      <c r="B5" s="2" t="s">
        <v>9</v>
      </c>
      <c r="C5" s="2" t="s">
        <v>10</v>
      </c>
      <c r="D5" s="2" t="s">
        <v>11</v>
      </c>
      <c r="E5" s="2" t="s">
        <v>1</v>
      </c>
      <c r="F5" s="11" t="s">
        <v>12</v>
      </c>
      <c r="G5" s="11" t="s">
        <v>13</v>
      </c>
    </row>
    <row r="6" spans="1:7" ht="18" customHeight="1" x14ac:dyDescent="0.2">
      <c r="A6" s="8" t="s">
        <v>14</v>
      </c>
      <c r="B6" s="7">
        <v>2161781900</v>
      </c>
      <c r="C6" s="7"/>
      <c r="D6" s="7"/>
      <c r="E6" s="7"/>
      <c r="F6" s="7">
        <f>SUM(B6:E6)</f>
        <v>2161781900</v>
      </c>
      <c r="G6" s="7">
        <f t="shared" ref="G6:G22" si="0">ROUND(F6/1000,0)</f>
        <v>2161782</v>
      </c>
    </row>
    <row r="7" spans="1:7" ht="18" customHeight="1" x14ac:dyDescent="0.2">
      <c r="A7" s="8" t="s">
        <v>15</v>
      </c>
      <c r="B7" s="7">
        <v>632277470</v>
      </c>
      <c r="C7" s="7"/>
      <c r="D7" s="7"/>
      <c r="E7" s="7"/>
      <c r="F7" s="7">
        <f t="shared" ref="F7:F22" si="1">SUM(B7:E7)</f>
        <v>632277470</v>
      </c>
      <c r="G7" s="7">
        <f t="shared" si="0"/>
        <v>632277</v>
      </c>
    </row>
    <row r="8" spans="1:7" ht="18" customHeight="1" x14ac:dyDescent="0.2">
      <c r="A8" s="8" t="s">
        <v>16</v>
      </c>
      <c r="B8" s="7">
        <v>525646133</v>
      </c>
      <c r="C8" s="7"/>
      <c r="D8" s="7"/>
      <c r="E8" s="7"/>
      <c r="F8" s="7">
        <f t="shared" si="1"/>
        <v>525646133</v>
      </c>
      <c r="G8" s="7">
        <f t="shared" si="0"/>
        <v>525646</v>
      </c>
    </row>
    <row r="9" spans="1:7" ht="18" customHeight="1" x14ac:dyDescent="0.2">
      <c r="A9" s="8" t="s">
        <v>17</v>
      </c>
      <c r="B9" s="7">
        <v>247758470</v>
      </c>
      <c r="C9" s="7"/>
      <c r="D9" s="7"/>
      <c r="E9" s="7"/>
      <c r="F9" s="7">
        <f t="shared" si="1"/>
        <v>247758470</v>
      </c>
      <c r="G9" s="7">
        <f t="shared" si="0"/>
        <v>247758</v>
      </c>
    </row>
    <row r="10" spans="1:7" ht="18" customHeight="1" x14ac:dyDescent="0.2">
      <c r="A10" s="8" t="s">
        <v>18</v>
      </c>
      <c r="B10" s="7">
        <v>38131863</v>
      </c>
      <c r="C10" s="7"/>
      <c r="D10" s="7"/>
      <c r="E10" s="7"/>
      <c r="F10" s="7">
        <f t="shared" si="1"/>
        <v>38131863</v>
      </c>
      <c r="G10" s="7">
        <f t="shared" si="0"/>
        <v>38132</v>
      </c>
    </row>
    <row r="11" spans="1:7" ht="18" customHeight="1" x14ac:dyDescent="0.2">
      <c r="A11" s="8" t="s">
        <v>19</v>
      </c>
      <c r="B11" s="7">
        <v>41845943</v>
      </c>
      <c r="C11" s="7"/>
      <c r="D11" s="7"/>
      <c r="E11" s="7"/>
      <c r="F11" s="7">
        <f t="shared" si="1"/>
        <v>41845943</v>
      </c>
      <c r="G11" s="7">
        <f t="shared" si="0"/>
        <v>41846</v>
      </c>
    </row>
    <row r="12" spans="1:7" ht="18" customHeight="1" x14ac:dyDescent="0.2">
      <c r="A12" s="8" t="s">
        <v>20</v>
      </c>
      <c r="B12" s="7">
        <v>0</v>
      </c>
      <c r="C12" s="7"/>
      <c r="D12" s="7"/>
      <c r="E12" s="7"/>
      <c r="F12" s="7">
        <f t="shared" si="1"/>
        <v>0</v>
      </c>
      <c r="G12" s="7">
        <f t="shared" si="0"/>
        <v>0</v>
      </c>
    </row>
    <row r="13" spans="1:7" ht="18" customHeight="1" x14ac:dyDescent="0.2">
      <c r="A13" s="8" t="s">
        <v>21</v>
      </c>
      <c r="B13" s="7">
        <v>971776501</v>
      </c>
      <c r="C13" s="7"/>
      <c r="D13" s="7"/>
      <c r="E13" s="7"/>
      <c r="F13" s="7">
        <f t="shared" si="1"/>
        <v>971776501</v>
      </c>
      <c r="G13" s="7">
        <f t="shared" si="0"/>
        <v>971777</v>
      </c>
    </row>
    <row r="14" spans="1:7" ht="18" customHeight="1" x14ac:dyDescent="0.2">
      <c r="A14" s="8" t="s">
        <v>22</v>
      </c>
      <c r="B14" s="7">
        <v>13111106</v>
      </c>
      <c r="C14" s="7"/>
      <c r="D14" s="7"/>
      <c r="E14" s="7"/>
      <c r="F14" s="7">
        <f t="shared" si="1"/>
        <v>13111106</v>
      </c>
      <c r="G14" s="7">
        <f t="shared" si="0"/>
        <v>13111</v>
      </c>
    </row>
    <row r="15" spans="1:7" ht="18" customHeight="1" x14ac:dyDescent="0.2">
      <c r="A15" s="8" t="s">
        <v>23</v>
      </c>
      <c r="B15" s="7">
        <v>58620462</v>
      </c>
      <c r="C15" s="7"/>
      <c r="D15" s="7"/>
      <c r="E15" s="7"/>
      <c r="F15" s="7">
        <f t="shared" si="1"/>
        <v>58620462</v>
      </c>
      <c r="G15" s="7">
        <f t="shared" si="0"/>
        <v>58620</v>
      </c>
    </row>
    <row r="16" spans="1:7" ht="18" customHeight="1" x14ac:dyDescent="0.2">
      <c r="A16" s="8" t="s">
        <v>24</v>
      </c>
      <c r="B16" s="7">
        <v>781645533</v>
      </c>
      <c r="C16" s="7"/>
      <c r="D16" s="7"/>
      <c r="E16" s="7"/>
      <c r="F16" s="7">
        <f t="shared" si="1"/>
        <v>781645533</v>
      </c>
      <c r="G16" s="7">
        <f t="shared" si="0"/>
        <v>781646</v>
      </c>
    </row>
    <row r="17" spans="1:7" ht="18" customHeight="1" x14ac:dyDescent="0.2">
      <c r="A17" s="8" t="s">
        <v>25</v>
      </c>
      <c r="B17" s="7">
        <v>0</v>
      </c>
      <c r="C17" s="7"/>
      <c r="D17" s="7"/>
      <c r="E17" s="7"/>
      <c r="F17" s="7">
        <f t="shared" si="1"/>
        <v>0</v>
      </c>
      <c r="G17" s="7">
        <f t="shared" si="0"/>
        <v>0</v>
      </c>
    </row>
    <row r="18" spans="1:7" ht="18" customHeight="1" x14ac:dyDescent="0.2">
      <c r="A18" s="8" t="s">
        <v>26</v>
      </c>
      <c r="B18" s="7">
        <v>4532015</v>
      </c>
      <c r="C18" s="7"/>
      <c r="D18" s="7"/>
      <c r="E18" s="7"/>
      <c r="F18" s="7">
        <f t="shared" si="1"/>
        <v>4532015</v>
      </c>
      <c r="G18" s="7">
        <f t="shared" si="0"/>
        <v>4532</v>
      </c>
    </row>
    <row r="19" spans="1:7" ht="18" customHeight="1" x14ac:dyDescent="0.2">
      <c r="A19" s="8" t="s">
        <v>27</v>
      </c>
      <c r="B19" s="7">
        <v>96612133</v>
      </c>
      <c r="C19" s="7"/>
      <c r="D19" s="7"/>
      <c r="E19" s="7"/>
      <c r="F19" s="7">
        <f t="shared" si="1"/>
        <v>96612133</v>
      </c>
      <c r="G19" s="7">
        <f t="shared" si="0"/>
        <v>96612</v>
      </c>
    </row>
    <row r="20" spans="1:7" ht="18" customHeight="1" x14ac:dyDescent="0.2">
      <c r="A20" s="8" t="s">
        <v>28</v>
      </c>
      <c r="B20" s="7">
        <f>856730780-E20</f>
        <v>848730780</v>
      </c>
      <c r="C20" s="7"/>
      <c r="D20" s="7"/>
      <c r="E20" s="7">
        <v>8000000</v>
      </c>
      <c r="F20" s="7">
        <f t="shared" si="1"/>
        <v>856730780</v>
      </c>
      <c r="G20" s="7">
        <f>ROUND(F20/1000,0)-8000</f>
        <v>848731</v>
      </c>
    </row>
    <row r="21" spans="1:7" ht="18" customHeight="1" x14ac:dyDescent="0.2">
      <c r="A21" s="8" t="s">
        <v>29</v>
      </c>
      <c r="B21" s="7">
        <v>184117553</v>
      </c>
      <c r="C21" s="7"/>
      <c r="D21" s="7"/>
      <c r="E21" s="7"/>
      <c r="F21" s="7">
        <f t="shared" si="1"/>
        <v>184117553</v>
      </c>
      <c r="G21" s="7">
        <f t="shared" si="0"/>
        <v>184118</v>
      </c>
    </row>
    <row r="22" spans="1:7" ht="18" customHeight="1" x14ac:dyDescent="0.2">
      <c r="A22" s="8" t="s">
        <v>30</v>
      </c>
      <c r="B22" s="7">
        <v>398941465</v>
      </c>
      <c r="C22" s="7"/>
      <c r="D22" s="7"/>
      <c r="E22" s="7"/>
      <c r="F22" s="7">
        <f t="shared" si="1"/>
        <v>398941465</v>
      </c>
      <c r="G22" s="7">
        <f t="shared" si="0"/>
        <v>398941</v>
      </c>
    </row>
    <row r="23" spans="1:7" ht="18" customHeight="1" x14ac:dyDescent="0.2">
      <c r="A23" s="8"/>
      <c r="B23" s="7"/>
      <c r="C23" s="7"/>
      <c r="D23" s="7"/>
      <c r="E23" s="7"/>
      <c r="F23" s="7"/>
      <c r="G23" s="7"/>
    </row>
    <row r="24" spans="1:7" ht="18" customHeight="1" x14ac:dyDescent="0.2">
      <c r="A24" s="8"/>
      <c r="B24" s="7"/>
      <c r="C24" s="7"/>
      <c r="D24" s="7"/>
      <c r="E24" s="7"/>
      <c r="F24" s="7"/>
      <c r="G24" s="7"/>
    </row>
    <row r="25" spans="1:7" ht="18" customHeight="1" x14ac:dyDescent="0.2">
      <c r="A25" s="1" t="s">
        <v>2</v>
      </c>
      <c r="B25" s="7">
        <f>SUM(B6:B24)</f>
        <v>7005529327</v>
      </c>
      <c r="C25" s="7">
        <f t="shared" ref="C25:F25" si="2">SUM(C6:C24)</f>
        <v>0</v>
      </c>
      <c r="D25" s="7">
        <f t="shared" si="2"/>
        <v>0</v>
      </c>
      <c r="E25" s="7">
        <f t="shared" si="2"/>
        <v>8000000</v>
      </c>
      <c r="F25" s="7">
        <f t="shared" si="2"/>
        <v>7013529327</v>
      </c>
      <c r="G25" s="7"/>
    </row>
  </sheetData>
  <phoneticPr fontId="3"/>
  <pageMargins left="0.39370078740157483" right="0.39370078740157483" top="0.78740157480314965" bottom="0.39370078740157483" header="0.19685039370078741" footer="0.19685039370078741"/>
  <pageSetup paperSize="9" scale="96" fitToHeight="0" orientation="landscape"/>
  <headerFoot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4E446-0C86-4BD0-8925-3DE73AF02DC2}">
  <dimension ref="A1:D28"/>
  <sheetViews>
    <sheetView workbookViewId="0">
      <selection activeCell="B11" sqref="B11:B15"/>
    </sheetView>
  </sheetViews>
  <sheetFormatPr defaultColWidth="8.90625" defaultRowHeight="11" x14ac:dyDescent="0.2"/>
  <cols>
    <col min="1" max="1" width="30.90625" style="4" customWidth="1"/>
    <col min="2" max="3" width="19.90625" style="4" customWidth="1"/>
    <col min="4" max="4" width="14.08984375" style="12" bestFit="1" customWidth="1"/>
    <col min="5" max="16384" width="8.90625" style="4"/>
  </cols>
  <sheetData>
    <row r="1" spans="1:4" ht="21" x14ac:dyDescent="0.3">
      <c r="A1" s="3" t="s">
        <v>31</v>
      </c>
    </row>
    <row r="2" spans="1:4" ht="13" x14ac:dyDescent="0.2">
      <c r="A2" s="6" t="s">
        <v>0</v>
      </c>
    </row>
    <row r="3" spans="1:4" ht="13" x14ac:dyDescent="0.2">
      <c r="A3" s="6" t="s">
        <v>5</v>
      </c>
    </row>
    <row r="4" spans="1:4" ht="13" x14ac:dyDescent="0.2">
      <c r="C4" s="5" t="s">
        <v>3</v>
      </c>
    </row>
    <row r="5" spans="1:4" ht="22.5" customHeight="1" x14ac:dyDescent="0.2">
      <c r="A5" s="2" t="s">
        <v>32</v>
      </c>
      <c r="B5" s="2" t="s">
        <v>33</v>
      </c>
      <c r="C5" s="2" t="s">
        <v>34</v>
      </c>
      <c r="D5" s="2" t="s">
        <v>35</v>
      </c>
    </row>
    <row r="6" spans="1:4" ht="18" customHeight="1" x14ac:dyDescent="0.2">
      <c r="A6" s="8" t="s">
        <v>36</v>
      </c>
      <c r="B6" s="7"/>
      <c r="C6" s="7"/>
      <c r="D6" s="1"/>
    </row>
    <row r="7" spans="1:4" ht="18" customHeight="1" x14ac:dyDescent="0.2">
      <c r="A7" s="8" t="s">
        <v>37</v>
      </c>
      <c r="B7" s="7">
        <v>7367502</v>
      </c>
      <c r="C7" s="7"/>
      <c r="D7" s="1" t="s">
        <v>4</v>
      </c>
    </row>
    <row r="8" spans="1:4" ht="18" customHeight="1" x14ac:dyDescent="0.2">
      <c r="A8" s="8"/>
      <c r="B8" s="7"/>
      <c r="C8" s="7"/>
      <c r="D8" s="1"/>
    </row>
    <row r="9" spans="1:4" ht="18" customHeight="1" thickBot="1" x14ac:dyDescent="0.25">
      <c r="A9" s="13" t="s">
        <v>38</v>
      </c>
      <c r="B9" s="14">
        <f>SUM(B7:B8)</f>
        <v>7367502</v>
      </c>
      <c r="C9" s="14">
        <v>0</v>
      </c>
      <c r="D9" s="15"/>
    </row>
    <row r="10" spans="1:4" ht="18" customHeight="1" thickTop="1" x14ac:dyDescent="0.2">
      <c r="A10" s="8" t="s">
        <v>39</v>
      </c>
      <c r="B10" s="7"/>
      <c r="C10" s="7"/>
      <c r="D10" s="16"/>
    </row>
    <row r="11" spans="1:4" ht="18" customHeight="1" x14ac:dyDescent="0.2">
      <c r="A11" s="8" t="s">
        <v>40</v>
      </c>
      <c r="B11" s="7">
        <f>87787845+1708600</f>
        <v>89496445</v>
      </c>
      <c r="C11" s="7">
        <f>17634125+235423</f>
        <v>17869548</v>
      </c>
      <c r="D11" s="1" t="s">
        <v>4</v>
      </c>
    </row>
    <row r="12" spans="1:4" ht="18" customHeight="1" x14ac:dyDescent="0.2">
      <c r="A12" s="8" t="s">
        <v>41</v>
      </c>
      <c r="B12" s="7">
        <v>50528282</v>
      </c>
      <c r="C12" s="7">
        <v>9346977</v>
      </c>
      <c r="D12" s="1" t="s">
        <v>4</v>
      </c>
    </row>
    <row r="13" spans="1:4" ht="18" customHeight="1" x14ac:dyDescent="0.2">
      <c r="A13" s="8" t="s">
        <v>42</v>
      </c>
      <c r="B13" s="7">
        <v>7064958</v>
      </c>
      <c r="C13" s="7">
        <v>1703553</v>
      </c>
      <c r="D13" s="1" t="s">
        <v>4</v>
      </c>
    </row>
    <row r="14" spans="1:4" ht="18" customHeight="1" x14ac:dyDescent="0.2">
      <c r="A14" s="8" t="s">
        <v>43</v>
      </c>
      <c r="B14" s="7">
        <v>9226257</v>
      </c>
      <c r="C14" s="7">
        <v>1706591</v>
      </c>
      <c r="D14" s="1" t="s">
        <v>4</v>
      </c>
    </row>
    <row r="15" spans="1:4" ht="18" customHeight="1" x14ac:dyDescent="0.2">
      <c r="A15" s="8" t="s">
        <v>44</v>
      </c>
      <c r="B15" s="7">
        <f>15800+3248280</f>
        <v>3264080</v>
      </c>
      <c r="C15" s="7">
        <v>393338</v>
      </c>
      <c r="D15" s="1" t="s">
        <v>4</v>
      </c>
    </row>
    <row r="16" spans="1:4" ht="18" customHeight="1" x14ac:dyDescent="0.2">
      <c r="A16" s="8" t="s">
        <v>45</v>
      </c>
      <c r="B16" s="7">
        <v>22110</v>
      </c>
      <c r="C16" s="7">
        <v>7077</v>
      </c>
      <c r="D16" s="1" t="s">
        <v>4</v>
      </c>
    </row>
    <row r="17" spans="1:4" ht="18" customHeight="1" x14ac:dyDescent="0.2">
      <c r="A17" s="8" t="s">
        <v>46</v>
      </c>
      <c r="B17" s="7">
        <v>105996302</v>
      </c>
      <c r="C17" s="7">
        <v>6399897</v>
      </c>
      <c r="D17" s="1" t="s">
        <v>4</v>
      </c>
    </row>
    <row r="18" spans="1:4" ht="18" customHeight="1" x14ac:dyDescent="0.2">
      <c r="A18" s="8" t="s">
        <v>47</v>
      </c>
      <c r="B18" s="7">
        <f>112902417-B19</f>
        <v>112355168</v>
      </c>
      <c r="C18" s="7">
        <v>24643425</v>
      </c>
      <c r="D18" s="1" t="s">
        <v>48</v>
      </c>
    </row>
    <row r="19" spans="1:4" ht="18" customHeight="1" x14ac:dyDescent="0.2">
      <c r="A19" s="8" t="s">
        <v>49</v>
      </c>
      <c r="B19" s="7">
        <f>398647+74541+74061</f>
        <v>547249</v>
      </c>
      <c r="C19" s="7">
        <v>102883</v>
      </c>
      <c r="D19" s="1" t="s">
        <v>48</v>
      </c>
    </row>
    <row r="20" spans="1:4" ht="18" customHeight="1" x14ac:dyDescent="0.2">
      <c r="A20" s="8" t="s">
        <v>50</v>
      </c>
      <c r="B20" s="7">
        <v>365782</v>
      </c>
      <c r="C20" s="7">
        <v>0</v>
      </c>
      <c r="D20" s="1" t="s">
        <v>48</v>
      </c>
    </row>
    <row r="21" spans="1:4" ht="18" customHeight="1" x14ac:dyDescent="0.2">
      <c r="A21" s="8" t="s">
        <v>51</v>
      </c>
      <c r="B21" s="7">
        <v>8192500</v>
      </c>
      <c r="C21" s="7">
        <v>6405300</v>
      </c>
      <c r="D21" s="1" t="s">
        <v>52</v>
      </c>
    </row>
    <row r="22" spans="1:4" ht="18" customHeight="1" x14ac:dyDescent="0.2">
      <c r="A22" s="8" t="s">
        <v>46</v>
      </c>
      <c r="B22" s="7">
        <v>116080</v>
      </c>
      <c r="C22" s="7">
        <v>0</v>
      </c>
      <c r="D22" s="1" t="s">
        <v>52</v>
      </c>
    </row>
    <row r="23" spans="1:4" ht="18" customHeight="1" x14ac:dyDescent="0.2">
      <c r="A23" s="8" t="s">
        <v>53</v>
      </c>
      <c r="B23" s="7">
        <v>0</v>
      </c>
      <c r="C23" s="7">
        <v>423071</v>
      </c>
      <c r="D23" s="1" t="s">
        <v>54</v>
      </c>
    </row>
    <row r="24" spans="1:4" ht="18" customHeight="1" x14ac:dyDescent="0.2">
      <c r="A24" s="8"/>
      <c r="B24" s="7"/>
      <c r="C24" s="7"/>
      <c r="D24" s="1"/>
    </row>
    <row r="25" spans="1:4" ht="18" customHeight="1" x14ac:dyDescent="0.2">
      <c r="A25" s="8"/>
      <c r="B25" s="7"/>
      <c r="C25" s="7"/>
      <c r="D25" s="1"/>
    </row>
    <row r="26" spans="1:4" ht="18" customHeight="1" x14ac:dyDescent="0.2">
      <c r="A26" s="8"/>
      <c r="B26" s="7"/>
      <c r="C26" s="7"/>
      <c r="D26" s="1"/>
    </row>
    <row r="27" spans="1:4" ht="18" customHeight="1" thickBot="1" x14ac:dyDescent="0.25">
      <c r="A27" s="13" t="s">
        <v>38</v>
      </c>
      <c r="B27" s="14">
        <f>SUM(B11:B26)</f>
        <v>387175213</v>
      </c>
      <c r="C27" s="14">
        <f>SUM(C11:C26)</f>
        <v>69001660</v>
      </c>
      <c r="D27" s="15"/>
    </row>
    <row r="28" spans="1:4" ht="18" customHeight="1" thickTop="1" x14ac:dyDescent="0.2">
      <c r="A28" s="1" t="s">
        <v>2</v>
      </c>
      <c r="B28" s="7">
        <f>B9+B27</f>
        <v>394542715</v>
      </c>
      <c r="C28" s="7">
        <f>C9+C27</f>
        <v>69001660</v>
      </c>
      <c r="D28" s="16"/>
    </row>
  </sheetData>
  <phoneticPr fontId="3"/>
  <pageMargins left="0.39370078740157483" right="0.39370078740157483" top="0.78740157480314965" bottom="0.39370078740157483" header="0.19685039370078741" footer="0.19685039370078741"/>
  <pageSetup paperSize="9" orientation="landscape"/>
  <headerFoot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BBA17-0F70-4C45-B2A8-83773A9FF837}">
  <dimension ref="A1:G32"/>
  <sheetViews>
    <sheetView tabSelected="1" workbookViewId="0">
      <selection activeCell="F11" sqref="F11"/>
    </sheetView>
  </sheetViews>
  <sheetFormatPr defaultColWidth="8.90625" defaultRowHeight="11" x14ac:dyDescent="0.2"/>
  <cols>
    <col min="1" max="1" width="38" style="4" bestFit="1" customWidth="1"/>
    <col min="2" max="3" width="19.90625" style="4" customWidth="1"/>
    <col min="4" max="4" width="14.08984375" style="17" bestFit="1" customWidth="1"/>
    <col min="5" max="6" width="8.90625" style="4"/>
    <col min="7" max="7" width="11.7265625" style="4" bestFit="1" customWidth="1"/>
    <col min="8" max="16384" width="8.90625" style="4"/>
  </cols>
  <sheetData>
    <row r="1" spans="1:7" ht="21" x14ac:dyDescent="0.3">
      <c r="A1" s="3" t="s">
        <v>55</v>
      </c>
    </row>
    <row r="2" spans="1:7" ht="13" x14ac:dyDescent="0.2">
      <c r="A2" s="6" t="s">
        <v>0</v>
      </c>
    </row>
    <row r="3" spans="1:7" ht="13" x14ac:dyDescent="0.2">
      <c r="A3" s="6" t="s">
        <v>5</v>
      </c>
    </row>
    <row r="4" spans="1:7" ht="13" x14ac:dyDescent="0.2">
      <c r="C4" s="5" t="s">
        <v>3</v>
      </c>
    </row>
    <row r="5" spans="1:7" ht="22.5" customHeight="1" x14ac:dyDescent="0.2">
      <c r="A5" s="2" t="s">
        <v>32</v>
      </c>
      <c r="B5" s="2" t="s">
        <v>33</v>
      </c>
      <c r="C5" s="2" t="s">
        <v>34</v>
      </c>
      <c r="D5" s="2" t="s">
        <v>35</v>
      </c>
    </row>
    <row r="6" spans="1:7" ht="18" customHeight="1" x14ac:dyDescent="0.2">
      <c r="A6" s="8" t="s">
        <v>36</v>
      </c>
      <c r="B6" s="7"/>
      <c r="C6" s="7"/>
      <c r="D6" s="18"/>
    </row>
    <row r="7" spans="1:7" ht="18" customHeight="1" x14ac:dyDescent="0.2">
      <c r="A7" s="8"/>
      <c r="B7" s="7"/>
      <c r="C7" s="7"/>
      <c r="D7" s="18"/>
    </row>
    <row r="8" spans="1:7" ht="18" customHeight="1" thickBot="1" x14ac:dyDescent="0.25">
      <c r="A8" s="13" t="s">
        <v>38</v>
      </c>
      <c r="B8" s="14"/>
      <c r="C8" s="14"/>
      <c r="D8" s="19"/>
    </row>
    <row r="9" spans="1:7" ht="18" customHeight="1" thickTop="1" x14ac:dyDescent="0.2">
      <c r="A9" s="8" t="s">
        <v>39</v>
      </c>
      <c r="B9" s="7"/>
      <c r="C9" s="7"/>
      <c r="D9" s="20"/>
    </row>
    <row r="10" spans="1:7" ht="18" customHeight="1" x14ac:dyDescent="0.2">
      <c r="A10" s="8" t="s">
        <v>40</v>
      </c>
      <c r="B10" s="7">
        <f>49978756+1447200</f>
        <v>51425956</v>
      </c>
      <c r="C10" s="7">
        <v>649665</v>
      </c>
      <c r="D10" s="18" t="s">
        <v>4</v>
      </c>
      <c r="G10" s="21"/>
    </row>
    <row r="11" spans="1:7" ht="18" customHeight="1" x14ac:dyDescent="0.2">
      <c r="A11" s="8" t="s">
        <v>41</v>
      </c>
      <c r="B11" s="7">
        <v>38321313</v>
      </c>
      <c r="C11" s="7">
        <v>235778</v>
      </c>
      <c r="D11" s="18" t="s">
        <v>4</v>
      </c>
      <c r="G11" s="21"/>
    </row>
    <row r="12" spans="1:7" ht="18" customHeight="1" x14ac:dyDescent="0.2">
      <c r="A12" s="8" t="s">
        <v>42</v>
      </c>
      <c r="B12" s="7">
        <v>4383650</v>
      </c>
      <c r="C12" s="7">
        <v>34747</v>
      </c>
      <c r="D12" s="18" t="s">
        <v>4</v>
      </c>
      <c r="G12" s="21"/>
    </row>
    <row r="13" spans="1:7" ht="18" customHeight="1" x14ac:dyDescent="0.2">
      <c r="A13" s="8" t="s">
        <v>43</v>
      </c>
      <c r="B13" s="7">
        <v>6996094</v>
      </c>
      <c r="C13" s="7">
        <v>43063</v>
      </c>
      <c r="D13" s="18" t="s">
        <v>4</v>
      </c>
      <c r="G13" s="21"/>
    </row>
    <row r="14" spans="1:7" ht="18" customHeight="1" x14ac:dyDescent="0.2">
      <c r="A14" s="8" t="s">
        <v>44</v>
      </c>
      <c r="B14" s="7">
        <f>310666+553000</f>
        <v>863666</v>
      </c>
      <c r="C14" s="7">
        <v>0</v>
      </c>
      <c r="D14" s="18" t="s">
        <v>4</v>
      </c>
      <c r="G14" s="21"/>
    </row>
    <row r="15" spans="1:7" ht="18" customHeight="1" x14ac:dyDescent="0.2">
      <c r="A15" s="8" t="s">
        <v>56</v>
      </c>
      <c r="B15" s="7">
        <v>11700</v>
      </c>
      <c r="C15" s="7">
        <v>0</v>
      </c>
      <c r="D15" s="18" t="s">
        <v>4</v>
      </c>
    </row>
    <row r="16" spans="1:7" ht="18" customHeight="1" x14ac:dyDescent="0.2">
      <c r="A16" s="8" t="s">
        <v>57</v>
      </c>
      <c r="B16" s="7">
        <v>12582449</v>
      </c>
      <c r="C16" s="7">
        <v>0</v>
      </c>
      <c r="D16" s="18" t="s">
        <v>4</v>
      </c>
    </row>
    <row r="17" spans="1:4" ht="18" customHeight="1" x14ac:dyDescent="0.2">
      <c r="A17" s="8" t="s">
        <v>58</v>
      </c>
      <c r="B17" s="7">
        <v>0</v>
      </c>
      <c r="C17" s="7">
        <v>0</v>
      </c>
      <c r="D17" s="18" t="s">
        <v>59</v>
      </c>
    </row>
    <row r="18" spans="1:4" ht="18" customHeight="1" x14ac:dyDescent="0.2">
      <c r="A18" s="8" t="s">
        <v>47</v>
      </c>
      <c r="B18" s="7">
        <v>71550985</v>
      </c>
      <c r="C18" s="7">
        <v>211508</v>
      </c>
      <c r="D18" s="18" t="s">
        <v>48</v>
      </c>
    </row>
    <row r="19" spans="1:4" ht="18" customHeight="1" x14ac:dyDescent="0.2">
      <c r="A19" s="8" t="s">
        <v>49</v>
      </c>
      <c r="B19" s="7">
        <v>0</v>
      </c>
      <c r="C19" s="7">
        <v>0</v>
      </c>
      <c r="D19" s="18" t="s">
        <v>48</v>
      </c>
    </row>
    <row r="20" spans="1:4" ht="18" customHeight="1" x14ac:dyDescent="0.2">
      <c r="A20" s="8" t="s">
        <v>60</v>
      </c>
      <c r="B20" s="7">
        <v>0</v>
      </c>
      <c r="C20" s="7">
        <v>0</v>
      </c>
      <c r="D20" s="18" t="s">
        <v>48</v>
      </c>
    </row>
    <row r="21" spans="1:4" ht="18" customHeight="1" x14ac:dyDescent="0.2">
      <c r="A21" s="8" t="s">
        <v>61</v>
      </c>
      <c r="B21" s="7">
        <v>0</v>
      </c>
      <c r="C21" s="7">
        <v>0</v>
      </c>
      <c r="D21" s="18" t="s">
        <v>48</v>
      </c>
    </row>
    <row r="22" spans="1:4" ht="18" customHeight="1" x14ac:dyDescent="0.2">
      <c r="A22" s="8" t="s">
        <v>62</v>
      </c>
      <c r="B22" s="7">
        <v>9600000</v>
      </c>
      <c r="C22" s="7">
        <v>0</v>
      </c>
      <c r="D22" s="18" t="s">
        <v>52</v>
      </c>
    </row>
    <row r="23" spans="1:4" ht="18" customHeight="1" x14ac:dyDescent="0.2">
      <c r="A23" s="8" t="s">
        <v>63</v>
      </c>
      <c r="B23" s="7">
        <v>0</v>
      </c>
      <c r="C23" s="7">
        <v>0</v>
      </c>
      <c r="D23" s="18" t="s">
        <v>52</v>
      </c>
    </row>
    <row r="24" spans="1:4" ht="18" customHeight="1" x14ac:dyDescent="0.2">
      <c r="A24" s="8" t="s">
        <v>64</v>
      </c>
      <c r="B24" s="7">
        <v>1175389</v>
      </c>
      <c r="C24" s="7">
        <v>93443</v>
      </c>
      <c r="D24" s="18" t="s">
        <v>65</v>
      </c>
    </row>
    <row r="25" spans="1:4" ht="18" customHeight="1" x14ac:dyDescent="0.2">
      <c r="A25" s="8" t="s">
        <v>66</v>
      </c>
      <c r="B25" s="7">
        <v>0</v>
      </c>
      <c r="C25" s="7">
        <v>0</v>
      </c>
      <c r="D25" s="18" t="s">
        <v>65</v>
      </c>
    </row>
    <row r="26" spans="1:4" ht="18" customHeight="1" x14ac:dyDescent="0.2">
      <c r="A26" s="8" t="s">
        <v>67</v>
      </c>
      <c r="B26" s="7">
        <v>75636131</v>
      </c>
      <c r="C26" s="7">
        <v>6299918</v>
      </c>
      <c r="D26" s="18" t="s">
        <v>68</v>
      </c>
    </row>
    <row r="27" spans="1:4" ht="18" customHeight="1" x14ac:dyDescent="0.2">
      <c r="A27" s="8" t="s">
        <v>69</v>
      </c>
      <c r="B27" s="7">
        <v>261248494</v>
      </c>
      <c r="C27" s="7">
        <v>4257038</v>
      </c>
      <c r="D27" s="18" t="s">
        <v>70</v>
      </c>
    </row>
    <row r="28" spans="1:4" ht="18" customHeight="1" x14ac:dyDescent="0.2">
      <c r="A28" s="8" t="s">
        <v>71</v>
      </c>
      <c r="B28" s="22">
        <v>115771563</v>
      </c>
      <c r="C28" s="22">
        <v>595796</v>
      </c>
      <c r="D28" s="18" t="s">
        <v>72</v>
      </c>
    </row>
    <row r="29" spans="1:4" ht="18" customHeight="1" x14ac:dyDescent="0.2">
      <c r="A29" s="8"/>
      <c r="B29" s="22"/>
      <c r="C29" s="22"/>
      <c r="D29" s="18"/>
    </row>
    <row r="30" spans="1:4" ht="18" customHeight="1" x14ac:dyDescent="0.2">
      <c r="A30" s="8"/>
      <c r="B30" s="7"/>
      <c r="C30" s="7"/>
      <c r="D30" s="18"/>
    </row>
    <row r="31" spans="1:4" ht="18" customHeight="1" thickBot="1" x14ac:dyDescent="0.25">
      <c r="A31" s="13" t="s">
        <v>38</v>
      </c>
      <c r="B31" s="14">
        <f>SUM(B10:B30)</f>
        <v>649567390</v>
      </c>
      <c r="C31" s="14">
        <f>SUM(C10:C30)</f>
        <v>12420956</v>
      </c>
      <c r="D31" s="19"/>
    </row>
    <row r="32" spans="1:4" ht="18" customHeight="1" thickTop="1" x14ac:dyDescent="0.2">
      <c r="A32" s="1" t="s">
        <v>2</v>
      </c>
      <c r="B32" s="7">
        <f>B31</f>
        <v>649567390</v>
      </c>
      <c r="C32" s="7">
        <f>C31</f>
        <v>12420956</v>
      </c>
      <c r="D32" s="20"/>
    </row>
  </sheetData>
  <phoneticPr fontId="3"/>
  <pageMargins left="0.39370078740157483" right="0.39370078740157483" top="0.39370078740157483" bottom="0.39370078740157483" header="0.19685039370078741" footer="0.19685039370078741"/>
  <pageSetup paperSize="9" orientation="landscape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基金の明細_全体会計</vt:lpstr>
      <vt:lpstr>長期延滞債権の明細(全体会計)</vt:lpstr>
      <vt:lpstr>未収金の明細(全体会計)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白井啓資</cp:lastModifiedBy>
  <dcterms:modified xsi:type="dcterms:W3CDTF">2026-04-03T07:12:04Z</dcterms:modified>
</cp:coreProperties>
</file>