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0004009\Desktop\"/>
    </mc:Choice>
  </mc:AlternateContent>
  <bookViews>
    <workbookView xWindow="-105" yWindow="105" windowWidth="9315" windowHeight="5880"/>
  </bookViews>
  <sheets>
    <sheet name="その他市内全域" sheetId="5" r:id="rId1"/>
    <sheet name="津波避難困難地域等" sheetId="4" r:id="rId2"/>
  </sheets>
  <definedNames>
    <definedName name="_xlnm.Print_Area" localSheetId="0">その他市内全域!$A$1:$AG$37</definedName>
    <definedName name="_xlnm.Print_Area" localSheetId="1">津波避難困難地域等!$A$1:$AH$36</definedName>
  </definedNames>
  <calcPr calcId="162913"/>
  <customWorkbookViews>
    <customWorkbookView name="袋井市役所 - 個人用ビュー" guid="{A6BC9BC4-C315-44C0-866F-7D46FA43D1FD}" mergeInterval="0" personalView="1" maximized="1" windowWidth="1044" windowHeight="834" activeSheetId="1"/>
  </customWorkbookViews>
</workbook>
</file>

<file path=xl/calcChain.xml><?xml version="1.0" encoding="utf-8"?>
<calcChain xmlns="http://schemas.openxmlformats.org/spreadsheetml/2006/main">
  <c r="V30" i="4" l="1"/>
  <c r="L18" i="5" l="1"/>
  <c r="L16" i="4"/>
  <c r="L25" i="5" l="1"/>
  <c r="L20" i="5"/>
  <c r="Z20" i="5" s="1"/>
  <c r="V25" i="5" s="1"/>
  <c r="T24" i="5" s="1"/>
  <c r="C28" i="5" l="1"/>
  <c r="C29" i="5"/>
  <c r="L23" i="4"/>
  <c r="L18" i="4"/>
  <c r="Z18" i="4" s="1"/>
  <c r="V23" i="4" s="1"/>
  <c r="T22" i="4" l="1"/>
  <c r="C27" i="4" s="1"/>
  <c r="V32" i="5"/>
  <c r="V29" i="5"/>
  <c r="C26" i="4" l="1"/>
  <c r="V27" i="4"/>
</calcChain>
</file>

<file path=xl/comments1.xml><?xml version="1.0" encoding="utf-8"?>
<comments xmlns="http://schemas.openxmlformats.org/spreadsheetml/2006/main">
  <authors>
    <author>袋井市役所</author>
  </authors>
  <commentList>
    <comment ref="L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①工事業者さんから受領した見積もり金額（税込）を入力してください</t>
        </r>
      </text>
    </comment>
    <comment ref="S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②撤去するブロック塀の長さ（メートル）を入力してください</t>
        </r>
      </text>
    </comment>
  </commentList>
</comments>
</file>

<file path=xl/comments2.xml><?xml version="1.0" encoding="utf-8"?>
<comments xmlns="http://schemas.openxmlformats.org/spreadsheetml/2006/main">
  <authors>
    <author>袋井市役所</author>
  </authors>
  <commentList>
    <comment ref="L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①工事業者さんから受領した見積もり金額（税込）を入力してください</t>
        </r>
      </text>
    </comment>
    <comment ref="S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②撤去するブロック塀の長さ（メートル）を入力してください</t>
        </r>
      </text>
    </comment>
  </commentList>
</comments>
</file>

<file path=xl/sharedStrings.xml><?xml version="1.0" encoding="utf-8"?>
<sst xmlns="http://schemas.openxmlformats.org/spreadsheetml/2006/main" count="61" uniqueCount="32">
  <si>
    <t>＝</t>
    <phoneticPr fontId="2"/>
  </si>
  <si>
    <t>基準額</t>
    <rPh sb="0" eb="3">
      <t>キジュンガク</t>
    </rPh>
    <phoneticPr fontId="2"/>
  </si>
  <si>
    <t>●</t>
    <phoneticPr fontId="2"/>
  </si>
  <si>
    <t>ﾌﾞﾛｯｸ塀等撤去事業＝8,900円</t>
    <rPh sb="5" eb="6">
      <t>ヘイ</t>
    </rPh>
    <rPh sb="6" eb="7">
      <t>トウ</t>
    </rPh>
    <rPh sb="7" eb="9">
      <t>テッキョ</t>
    </rPh>
    <rPh sb="9" eb="11">
      <t>ジギョウ</t>
    </rPh>
    <rPh sb="17" eb="18">
      <t>エン</t>
    </rPh>
    <phoneticPr fontId="2"/>
  </si>
  <si>
    <t>◎</t>
    <phoneticPr fontId="2"/>
  </si>
  <si>
    <t>補助金額</t>
    <rPh sb="0" eb="2">
      <t>ホジョ</t>
    </rPh>
    <rPh sb="2" eb="4">
      <t>キンガク</t>
    </rPh>
    <phoneticPr fontId="2"/>
  </si>
  <si>
    <t>×</t>
    <phoneticPr fontId="2"/>
  </si>
  <si>
    <t>撤去延長</t>
    <rPh sb="0" eb="2">
      <t>テッキョ</t>
    </rPh>
    <rPh sb="2" eb="4">
      <t>エンチョウ</t>
    </rPh>
    <phoneticPr fontId="2"/>
  </si>
  <si>
    <t xml:space="preserve"> &lt;補助金上限額&gt;</t>
    <rPh sb="2" eb="5">
      <t>ホジョキン</t>
    </rPh>
    <rPh sb="5" eb="7">
      <t>ジョウゲン</t>
    </rPh>
    <rPh sb="7" eb="8">
      <t>ガク</t>
    </rPh>
    <phoneticPr fontId="2"/>
  </si>
  <si>
    <t>事業に要する経費</t>
    <rPh sb="0" eb="2">
      <t>ジギョウ</t>
    </rPh>
    <rPh sb="3" eb="4">
      <t>ヨウ</t>
    </rPh>
    <rPh sb="6" eb="8">
      <t>ケイヒ</t>
    </rPh>
    <phoneticPr fontId="2"/>
  </si>
  <si>
    <t xml:space="preserve"> 見積書の工事費用(対象経費) </t>
    <rPh sb="1" eb="4">
      <t>ミツモリショ</t>
    </rPh>
    <rPh sb="5" eb="7">
      <t>コウジ</t>
    </rPh>
    <rPh sb="7" eb="9">
      <t>ヒヨウ</t>
    </rPh>
    <rPh sb="10" eb="12">
      <t>タイショウ</t>
    </rPh>
    <rPh sb="12" eb="14">
      <t>ケイヒ</t>
    </rPh>
    <phoneticPr fontId="2"/>
  </si>
  <si>
    <t>基準単価</t>
    <rPh sb="0" eb="2">
      <t>キジュン</t>
    </rPh>
    <rPh sb="2" eb="4">
      <t>タンカ</t>
    </rPh>
    <phoneticPr fontId="2"/>
  </si>
  <si>
    <t>補助率</t>
    <rPh sb="0" eb="3">
      <t>ホジョリツ</t>
    </rPh>
    <phoneticPr fontId="2"/>
  </si>
  <si>
    <t>補助金額</t>
    <rPh sb="0" eb="3">
      <t>ホジョキン</t>
    </rPh>
    <rPh sb="3" eb="4">
      <t>ガク</t>
    </rPh>
    <phoneticPr fontId="2"/>
  </si>
  <si>
    <t>補助金額の算出方法（撤去事業）</t>
    <rPh sb="0" eb="2">
      <t>ホジョ</t>
    </rPh>
    <rPh sb="2" eb="4">
      <t>キンガク</t>
    </rPh>
    <rPh sb="5" eb="7">
      <t>サンシュツ</t>
    </rPh>
    <rPh sb="7" eb="9">
      <t>ホウホウ</t>
    </rPh>
    <rPh sb="10" eb="12">
      <t>テッキョ</t>
    </rPh>
    <rPh sb="12" eb="14">
      <t>ジギョウ</t>
    </rPh>
    <phoneticPr fontId="2"/>
  </si>
  <si>
    <t>工事見積額（税込）</t>
    <rPh sb="0" eb="2">
      <t>コウジ</t>
    </rPh>
    <rPh sb="2" eb="4">
      <t>ミツ</t>
    </rPh>
    <rPh sb="4" eb="5">
      <t>ガク</t>
    </rPh>
    <rPh sb="6" eb="8">
      <t>ゼイコ</t>
    </rPh>
    <phoneticPr fontId="2"/>
  </si>
  <si>
    <t xml:space="preserve"> &lt;補助率&gt;</t>
    <rPh sb="2" eb="5">
      <t>ホジョリツ</t>
    </rPh>
    <phoneticPr fontId="2"/>
  </si>
  <si>
    <t>千円未満は端数処理</t>
    <rPh sb="0" eb="1">
      <t>セン</t>
    </rPh>
    <rPh sb="1" eb="4">
      <t>エンミマン</t>
    </rPh>
    <rPh sb="5" eb="7">
      <t>ハスウ</t>
    </rPh>
    <rPh sb="7" eb="9">
      <t>ショリ</t>
    </rPh>
    <phoneticPr fontId="2"/>
  </si>
  <si>
    <t>基 準 額</t>
    <rPh sb="0" eb="1">
      <t>モト</t>
    </rPh>
    <rPh sb="2" eb="3">
      <t>ジュン</t>
    </rPh>
    <rPh sb="4" eb="5">
      <t>ガク</t>
    </rPh>
    <phoneticPr fontId="2"/>
  </si>
  <si>
    <t>※ その他市内全域
　（津波避難困難地域・緊急輸送路・通学路沿いを除いた地域）の場合</t>
    <rPh sb="4" eb="5">
      <t>タ</t>
    </rPh>
    <rPh sb="5" eb="7">
      <t>シナイ</t>
    </rPh>
    <rPh sb="7" eb="9">
      <t>ゼンイキ</t>
    </rPh>
    <rPh sb="12" eb="14">
      <t>ツナミ</t>
    </rPh>
    <rPh sb="14" eb="16">
      <t>ヒナン</t>
    </rPh>
    <rPh sb="16" eb="18">
      <t>コンナン</t>
    </rPh>
    <rPh sb="18" eb="20">
      <t>チイキ</t>
    </rPh>
    <rPh sb="21" eb="23">
      <t>キンキュウ</t>
    </rPh>
    <rPh sb="23" eb="26">
      <t>ユソウロ</t>
    </rPh>
    <rPh sb="27" eb="30">
      <t>ツウガクロ</t>
    </rPh>
    <rPh sb="30" eb="31">
      <t>ゾ</t>
    </rPh>
    <rPh sb="33" eb="34">
      <t>ノゾ</t>
    </rPh>
    <rPh sb="36" eb="38">
      <t>チイキ</t>
    </rPh>
    <rPh sb="40" eb="42">
      <t>バアイ</t>
    </rPh>
    <phoneticPr fontId="2"/>
  </si>
  <si>
    <r>
      <t>基準額を、比較して、いずれか少ない額の</t>
    </r>
    <r>
      <rPr>
        <vertAlign val="superscript"/>
        <sz val="12"/>
        <rFont val="HG丸ｺﾞｼｯｸM-PRO"/>
        <family val="3"/>
        <charset val="128"/>
      </rPr>
      <t>※</t>
    </r>
    <r>
      <rPr>
        <sz val="12"/>
        <rFont val="HG丸ｺﾞｼｯｸM-PRO"/>
        <family val="3"/>
        <charset val="128"/>
      </rPr>
      <t>２分の１（千円未満切り捨て）となります</t>
    </r>
    <rPh sb="21" eb="22">
      <t>ブン</t>
    </rPh>
    <phoneticPr fontId="2"/>
  </si>
  <si>
    <t>・その他市内全域
　　20万円</t>
    <rPh sb="3" eb="4">
      <t>タ</t>
    </rPh>
    <rPh sb="4" eb="6">
      <t>シナイ</t>
    </rPh>
    <rPh sb="6" eb="8">
      <t>ゼンイキ</t>
    </rPh>
    <rPh sb="13" eb="15">
      <t>マンエン</t>
    </rPh>
    <phoneticPr fontId="2"/>
  </si>
  <si>
    <t>2/3</t>
    <phoneticPr fontId="2"/>
  </si>
  <si>
    <t>×</t>
    <phoneticPr fontId="2"/>
  </si>
  <si>
    <t>・津波避難困難地域
・緊急輸送路沿い
・通学路沿い
　２／３</t>
    <phoneticPr fontId="2"/>
  </si>
  <si>
    <t>※津波避難困難地域・緊急輸送路沿い・通学路沿いの場合</t>
    <rPh sb="1" eb="3">
      <t>ツナミ</t>
    </rPh>
    <rPh sb="3" eb="5">
      <t>ヒナン</t>
    </rPh>
    <rPh sb="5" eb="7">
      <t>コンナン</t>
    </rPh>
    <rPh sb="7" eb="9">
      <t>チイキ</t>
    </rPh>
    <rPh sb="10" eb="12">
      <t>キンキュウ</t>
    </rPh>
    <rPh sb="12" eb="15">
      <t>ユソウロ</t>
    </rPh>
    <rPh sb="15" eb="16">
      <t>ゾ</t>
    </rPh>
    <rPh sb="18" eb="21">
      <t>ツウガクロ</t>
    </rPh>
    <rPh sb="21" eb="22">
      <t>ゾ</t>
    </rPh>
    <rPh sb="24" eb="26">
      <t>バアイ</t>
    </rPh>
    <phoneticPr fontId="2"/>
  </si>
  <si>
    <t>の部分（2箇所）に金額と撤去するブロック塀の長さを入力してください。</t>
    <rPh sb="1" eb="3">
      <t>ブブン</t>
    </rPh>
    <rPh sb="5" eb="7">
      <t>カショ</t>
    </rPh>
    <rPh sb="9" eb="11">
      <t>キンガク</t>
    </rPh>
    <rPh sb="12" eb="14">
      <t>テッキョ</t>
    </rPh>
    <rPh sb="20" eb="21">
      <t>ヘイ</t>
    </rPh>
    <rPh sb="22" eb="23">
      <t>ナガ</t>
    </rPh>
    <rPh sb="25" eb="27">
      <t>ニュウリョク</t>
    </rPh>
    <phoneticPr fontId="2"/>
  </si>
  <si>
    <t>←補助金額が算出できます。</t>
    <rPh sb="1" eb="4">
      <t>ホジョキン</t>
    </rPh>
    <rPh sb="4" eb="5">
      <t>ガク</t>
    </rPh>
    <rPh sb="6" eb="8">
      <t>サンシュツ</t>
    </rPh>
    <phoneticPr fontId="2"/>
  </si>
  <si>
    <t>　補助限度額は、工事見積もり金額と１ｍあたりの基準単価に撤去延長を乗じて得た</t>
    <rPh sb="3" eb="5">
      <t>ゲンド</t>
    </rPh>
    <rPh sb="5" eb="6">
      <t>ガク</t>
    </rPh>
    <rPh sb="8" eb="10">
      <t>コウジ</t>
    </rPh>
    <rPh sb="10" eb="12">
      <t>ミツ</t>
    </rPh>
    <rPh sb="14" eb="16">
      <t>キンガク</t>
    </rPh>
    <rPh sb="23" eb="25">
      <t>キジュン</t>
    </rPh>
    <rPh sb="25" eb="27">
      <t>タンカ</t>
    </rPh>
    <rPh sb="28" eb="30">
      <t>テッキョ</t>
    </rPh>
    <rPh sb="30" eb="32">
      <t>エンチョウ</t>
    </rPh>
    <rPh sb="33" eb="34">
      <t>ジョウ</t>
    </rPh>
    <rPh sb="36" eb="37">
      <t>エ</t>
    </rPh>
    <phoneticPr fontId="2"/>
  </si>
  <si>
    <r>
      <t>基準額を、比較して、いずれか少ない額の</t>
    </r>
    <r>
      <rPr>
        <vertAlign val="superscript"/>
        <sz val="12"/>
        <rFont val="HG丸ｺﾞｼｯｸM-PRO"/>
        <family val="3"/>
        <charset val="128"/>
      </rPr>
      <t>※</t>
    </r>
    <r>
      <rPr>
        <sz val="12"/>
        <rFont val="HG丸ｺﾞｼｯｸM-PRO"/>
        <family val="3"/>
        <charset val="128"/>
      </rPr>
      <t>３分の２（千円未満切り捨て）となります。</t>
    </r>
    <rPh sb="21" eb="22">
      <t>ブン</t>
    </rPh>
    <phoneticPr fontId="2"/>
  </si>
  <si>
    <t>・その他市内全域
　1／2</t>
    <rPh sb="3" eb="4">
      <t>タ</t>
    </rPh>
    <rPh sb="4" eb="6">
      <t>シナイ</t>
    </rPh>
    <rPh sb="6" eb="8">
      <t>ゼンイキ</t>
    </rPh>
    <phoneticPr fontId="2"/>
  </si>
  <si>
    <t>・津波避難困難地域
・緊急輸送路沿い
・通学路沿い
　　26万６,０００円</t>
    <rPh sb="30" eb="31">
      <t>マン</t>
    </rPh>
    <rPh sb="36" eb="3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</si>
</sst>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円&quot;"/>
    <numFmt numFmtId="177" formatCode="&quot;&lt;&quot;General&quot;&gt;&quot;"/>
    <numFmt numFmtId="178" formatCode="&quot;&quot;\&lt;&quot;&quot;#,##0&quot;&quot;\&gt;&quot;&quot;"/>
    <numFmt numFmtId="179" formatCode="&quot;（&quot;#,##0&quot;円 + 消費税）&quot;"/>
    <numFmt numFmtId="180" formatCode="#,##0.00&quot;ｍ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trike/>
      <sz val="12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vertAlign val="superscript"/>
      <sz val="12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4" fillId="0" borderId="0">
      <alignment vertical="center"/>
    </xf>
    <xf numFmtId="0" fontId="1" fillId="0" borderId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8" fontId="9" fillId="0" borderId="0" xfId="0" applyNumberFormat="1" applyFont="1" applyAlignment="1">
      <alignment horizontal="center"/>
    </xf>
    <xf numFmtId="0" fontId="3" fillId="0" borderId="0" xfId="0" applyFont="1" applyAlignment="1"/>
    <xf numFmtId="176" fontId="10" fillId="0" borderId="0" xfId="1" applyNumberFormat="1" applyFont="1" applyAlignment="1">
      <alignment horizontal="center" vertical="center"/>
    </xf>
    <xf numFmtId="179" fontId="7" fillId="0" borderId="0" xfId="1" applyNumberFormat="1" applyFont="1" applyBorder="1" applyAlignment="1">
      <alignment vertical="top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78" fontId="9" fillId="0" borderId="0" xfId="0" applyNumberFormat="1" applyFont="1" applyFill="1" applyBorder="1" applyAlignment="1">
      <alignment horizontal="center"/>
    </xf>
    <xf numFmtId="179" fontId="3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9" fontId="7" fillId="0" borderId="0" xfId="1" applyNumberFormat="1" applyFont="1" applyBorder="1" applyAlignment="1" applyProtection="1">
      <alignment vertical="top"/>
      <protection locked="0"/>
    </xf>
    <xf numFmtId="0" fontId="4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2" fontId="3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 wrapText="1" shrinkToFi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wrapText="1" shrinkToFit="1"/>
    </xf>
    <xf numFmtId="0" fontId="4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2" fontId="3" fillId="0" borderId="7" xfId="0" applyNumberFormat="1" applyFont="1" applyBorder="1" applyAlignment="1">
      <alignment horizontal="center" vertical="center"/>
    </xf>
    <xf numFmtId="12" fontId="3" fillId="0" borderId="1" xfId="0" applyNumberFormat="1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2" fillId="3" borderId="13" xfId="0" applyNumberFormat="1" applyFont="1" applyFill="1" applyBorder="1" applyAlignment="1">
      <alignment horizontal="center" vertical="center"/>
    </xf>
    <xf numFmtId="176" fontId="12" fillId="3" borderId="14" xfId="0" applyNumberFormat="1" applyFont="1" applyFill="1" applyBorder="1" applyAlignment="1">
      <alignment horizontal="center" vertical="center"/>
    </xf>
    <xf numFmtId="176" fontId="12" fillId="3" borderId="15" xfId="0" applyNumberFormat="1" applyFont="1" applyFill="1" applyBorder="1" applyAlignment="1">
      <alignment horizontal="center" vertical="center"/>
    </xf>
    <xf numFmtId="176" fontId="12" fillId="3" borderId="16" xfId="0" applyNumberFormat="1" applyFont="1" applyFill="1" applyBorder="1" applyAlignment="1">
      <alignment horizontal="center" vertical="center"/>
    </xf>
    <xf numFmtId="176" fontId="12" fillId="3" borderId="17" xfId="0" applyNumberFormat="1" applyFont="1" applyFill="1" applyBorder="1" applyAlignment="1">
      <alignment horizontal="center" vertical="center"/>
    </xf>
    <xf numFmtId="176" fontId="12" fillId="3" borderId="1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 shrinkToFit="1"/>
    </xf>
    <xf numFmtId="177" fontId="3" fillId="0" borderId="12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9" fontId="7" fillId="0" borderId="0" xfId="1" applyNumberFormat="1" applyFont="1" applyBorder="1" applyAlignment="1">
      <alignment horizontal="center" vertical="top"/>
    </xf>
    <xf numFmtId="179" fontId="3" fillId="0" borderId="5" xfId="1" applyNumberFormat="1" applyFont="1" applyBorder="1" applyAlignment="1">
      <alignment horizontal="center" vertical="center"/>
    </xf>
    <xf numFmtId="180" fontId="3" fillId="2" borderId="8" xfId="0" applyNumberFormat="1" applyFont="1" applyFill="1" applyBorder="1" applyAlignment="1" applyProtection="1">
      <alignment horizontal="center" vertical="center"/>
      <protection locked="0"/>
    </xf>
    <xf numFmtId="180" fontId="3" fillId="2" borderId="9" xfId="0" applyNumberFormat="1" applyFont="1" applyFill="1" applyBorder="1" applyAlignment="1" applyProtection="1">
      <alignment horizontal="center" vertical="center"/>
      <protection locked="0"/>
    </xf>
    <xf numFmtId="18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2" borderId="8" xfId="0" applyNumberFormat="1" applyFont="1" applyFill="1" applyBorder="1" applyAlignment="1" applyProtection="1">
      <alignment horizontal="center" vertical="center"/>
      <protection locked="0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176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56" fontId="3" fillId="0" borderId="7" xfId="0" quotePrefix="1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22364</xdr:colOff>
      <xdr:row>29</xdr:row>
      <xdr:rowOff>80754</xdr:rowOff>
    </xdr:from>
    <xdr:to>
      <xdr:col>26</xdr:col>
      <xdr:colOff>182217</xdr:colOff>
      <xdr:row>30</xdr:row>
      <xdr:rowOff>182217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4793147" y="6789667"/>
          <a:ext cx="557418" cy="349941"/>
        </a:xfrm>
        <a:prstGeom prst="downArrow">
          <a:avLst>
            <a:gd name="adj1" fmla="val 50000"/>
            <a:gd name="adj2" fmla="val 4736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22</xdr:row>
      <xdr:rowOff>115958</xdr:rowOff>
    </xdr:from>
    <xdr:to>
      <xdr:col>29</xdr:col>
      <xdr:colOff>152400</xdr:colOff>
      <xdr:row>25</xdr:row>
      <xdr:rowOff>152401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2054501" y="5085523"/>
          <a:ext cx="3862595" cy="781878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41412</xdr:colOff>
      <xdr:row>27</xdr:row>
      <xdr:rowOff>124240</xdr:rowOff>
    </xdr:from>
    <xdr:to>
      <xdr:col>26</xdr:col>
      <xdr:colOff>174625</xdr:colOff>
      <xdr:row>28</xdr:row>
      <xdr:rowOff>190500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4771067" y="6863999"/>
          <a:ext cx="527351" cy="315880"/>
        </a:xfrm>
        <a:prstGeom prst="downArrow">
          <a:avLst>
            <a:gd name="adj1" fmla="val 50000"/>
            <a:gd name="adj2" fmla="val 5130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20</xdr:row>
      <xdr:rowOff>124240</xdr:rowOff>
    </xdr:from>
    <xdr:to>
      <xdr:col>29</xdr:col>
      <xdr:colOff>152400</xdr:colOff>
      <xdr:row>23</xdr:row>
      <xdr:rowOff>152401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2054501" y="4845327"/>
          <a:ext cx="3862595" cy="773596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325"/>
  <sheetViews>
    <sheetView tabSelected="1" view="pageBreakPreview" zoomScale="115" zoomScaleNormal="100" zoomScaleSheetLayoutView="115" workbookViewId="0">
      <selection activeCell="C29" sqref="C29:J29"/>
    </sheetView>
  </sheetViews>
  <sheetFormatPr defaultRowHeight="13.5" x14ac:dyDescent="0.15"/>
  <cols>
    <col min="1" max="44" width="2.625" customWidth="1"/>
  </cols>
  <sheetData>
    <row r="1" spans="1:33" ht="20.100000000000001" customHeight="1" x14ac:dyDescent="0.15">
      <c r="A1" s="92" t="s">
        <v>14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3" ht="20.100000000000001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3" ht="20.100000000000001" customHeight="1" x14ac:dyDescent="0.15">
      <c r="A3" s="2"/>
      <c r="B3" s="97" t="s">
        <v>19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</row>
    <row r="4" spans="1:33" ht="20.100000000000001" customHeight="1" x14ac:dyDescent="0.15">
      <c r="A4" s="2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</row>
    <row r="5" spans="1:33" ht="20.100000000000001" customHeight="1" thickBot="1" x14ac:dyDescent="0.2">
      <c r="A5" s="2"/>
      <c r="B5" s="16"/>
      <c r="C5" s="1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20.100000000000001" customHeight="1" thickBot="1" x14ac:dyDescent="0.2">
      <c r="A6" s="2"/>
      <c r="B6" s="20"/>
      <c r="C6" s="21"/>
      <c r="D6" s="22"/>
      <c r="E6" s="23"/>
      <c r="F6" s="45" t="s">
        <v>26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</row>
    <row r="7" spans="1:33" ht="20.100000000000001" customHeight="1" x14ac:dyDescent="0.15">
      <c r="A7" s="2"/>
      <c r="B7" s="25"/>
      <c r="C7" s="26"/>
      <c r="D7" s="27"/>
      <c r="E7" s="27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</row>
    <row r="8" spans="1:33" ht="20.100000000000001" customHeight="1" thickBot="1" x14ac:dyDescent="0.2">
      <c r="A8" s="2"/>
      <c r="B8" s="25"/>
      <c r="C8" s="26"/>
      <c r="D8" s="27"/>
      <c r="E8" s="27"/>
      <c r="F8" s="1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0.100000000000001" customHeight="1" thickBot="1" x14ac:dyDescent="0.2">
      <c r="A9" s="2"/>
      <c r="B9" s="28"/>
      <c r="C9" s="29"/>
      <c r="D9" s="30"/>
      <c r="E9" s="31"/>
      <c r="F9" s="16" t="s">
        <v>27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0.100000000000001" customHeight="1" x14ac:dyDescent="0.15">
      <c r="A10" s="2"/>
      <c r="B10" s="16"/>
      <c r="C10" s="1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0.100000000000001" customHeight="1" x14ac:dyDescent="0.15">
      <c r="A11" s="93" t="s">
        <v>28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</row>
    <row r="12" spans="1:33" ht="20.100000000000001" customHeight="1" x14ac:dyDescent="0.15">
      <c r="A12" s="93" t="s">
        <v>20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</row>
    <row r="13" spans="1:33" ht="20.100000000000001" customHeight="1" x14ac:dyDescent="0.1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</row>
    <row r="14" spans="1:33" ht="20.10000000000000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20.100000000000001" customHeight="1" x14ac:dyDescent="0.15">
      <c r="A16" s="1"/>
      <c r="B16" s="1"/>
      <c r="C16" s="1"/>
      <c r="D16" s="1"/>
      <c r="E16" s="1"/>
      <c r="F16" s="1"/>
      <c r="G16" s="3"/>
      <c r="H16" s="1"/>
      <c r="I16" s="1"/>
      <c r="J16" s="1"/>
      <c r="K16" s="1"/>
      <c r="L16" s="1" t="s">
        <v>10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48" ht="20.100000000000001" customHeight="1" x14ac:dyDescent="0.15">
      <c r="A17" s="1"/>
      <c r="B17" s="69" t="s">
        <v>15</v>
      </c>
      <c r="C17" s="69"/>
      <c r="D17" s="69"/>
      <c r="E17" s="69"/>
      <c r="F17" s="69"/>
      <c r="G17" s="69"/>
      <c r="H17" s="69"/>
      <c r="I17" s="69"/>
      <c r="J17" s="69" t="s">
        <v>0</v>
      </c>
      <c r="K17" s="69"/>
      <c r="L17" s="94">
        <v>380000</v>
      </c>
      <c r="M17" s="95"/>
      <c r="N17" s="95"/>
      <c r="O17" s="95"/>
      <c r="P17" s="95"/>
      <c r="Q17" s="95"/>
      <c r="R17" s="95"/>
      <c r="S17" s="95"/>
      <c r="T17" s="96"/>
      <c r="U17" s="36"/>
      <c r="V17" s="36"/>
      <c r="W17" s="36"/>
      <c r="X17" s="1"/>
      <c r="Y17" s="9"/>
      <c r="Z17" s="9"/>
      <c r="AA17" s="9"/>
      <c r="AB17" s="9"/>
      <c r="AC17" s="9"/>
      <c r="AD17" s="9"/>
      <c r="AE17" s="1"/>
      <c r="AF17" s="1"/>
      <c r="AG17" s="1"/>
    </row>
    <row r="18" spans="1:48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8"/>
      <c r="K18" s="8"/>
      <c r="L18" s="87">
        <f>ROUND(L17/1.1,0)</f>
        <v>345455</v>
      </c>
      <c r="M18" s="87"/>
      <c r="N18" s="87"/>
      <c r="O18" s="87"/>
      <c r="P18" s="87"/>
      <c r="Q18" s="87"/>
      <c r="R18" s="87"/>
      <c r="S18" s="87"/>
      <c r="T18" s="87"/>
      <c r="U18" s="8"/>
      <c r="V18" s="19"/>
      <c r="W18" s="8"/>
      <c r="X18" s="8"/>
      <c r="Y18" s="1"/>
      <c r="Z18" s="1"/>
      <c r="AA18" s="1"/>
      <c r="AB18" s="1"/>
      <c r="AC18" s="1"/>
      <c r="AD18" s="1"/>
      <c r="AE18" s="1"/>
      <c r="AF18" s="1"/>
      <c r="AG18" s="1"/>
    </row>
    <row r="19" spans="1:48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8"/>
      <c r="K19" s="8"/>
      <c r="L19" s="88" t="s">
        <v>11</v>
      </c>
      <c r="M19" s="88"/>
      <c r="N19" s="88"/>
      <c r="O19" s="88"/>
      <c r="P19" s="88"/>
      <c r="Q19" s="1"/>
      <c r="R19" s="1"/>
      <c r="S19" s="88" t="s">
        <v>7</v>
      </c>
      <c r="T19" s="88"/>
      <c r="U19" s="88"/>
      <c r="V19" s="88"/>
      <c r="W19" s="88"/>
      <c r="X19" s="14"/>
      <c r="Y19" s="14"/>
      <c r="Z19" s="1"/>
      <c r="AA19" s="1"/>
      <c r="AB19" s="1"/>
      <c r="AC19" s="1"/>
      <c r="AD19" s="1"/>
      <c r="AE19" s="1"/>
      <c r="AF19" s="1"/>
      <c r="AG19" s="1"/>
    </row>
    <row r="20" spans="1:48" ht="20.100000000000001" customHeight="1" x14ac:dyDescent="0.15">
      <c r="A20" s="1"/>
      <c r="B20" s="69" t="s">
        <v>18</v>
      </c>
      <c r="C20" s="69"/>
      <c r="D20" s="69"/>
      <c r="E20" s="69"/>
      <c r="F20" s="69"/>
      <c r="G20" s="69"/>
      <c r="H20" s="69"/>
      <c r="I20" s="69"/>
      <c r="J20" s="69" t="s">
        <v>0</v>
      </c>
      <c r="K20" s="69"/>
      <c r="L20" s="71">
        <f>IF(A1="補助金額の算出方法（撤去事業）",8900,IF(A1="補助金額の算出方法（緊急改善）",38400))</f>
        <v>8900</v>
      </c>
      <c r="M20" s="72"/>
      <c r="N20" s="72"/>
      <c r="O20" s="72"/>
      <c r="P20" s="73"/>
      <c r="Q20" s="68" t="s">
        <v>6</v>
      </c>
      <c r="R20" s="70"/>
      <c r="S20" s="89">
        <v>40</v>
      </c>
      <c r="T20" s="90"/>
      <c r="U20" s="90"/>
      <c r="V20" s="90"/>
      <c r="W20" s="91"/>
      <c r="X20" s="68" t="s">
        <v>0</v>
      </c>
      <c r="Y20" s="70"/>
      <c r="Z20" s="71">
        <f>L20*S20</f>
        <v>356000</v>
      </c>
      <c r="AA20" s="72"/>
      <c r="AB20" s="72"/>
      <c r="AC20" s="72"/>
      <c r="AD20" s="72"/>
      <c r="AE20" s="72"/>
      <c r="AF20" s="73"/>
      <c r="AG20" s="36"/>
    </row>
    <row r="21" spans="1:48" ht="20.100000000000001" customHeight="1" x14ac:dyDescent="0.15">
      <c r="A21" s="1"/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4"/>
      <c r="M21" s="4"/>
      <c r="N21" s="3"/>
      <c r="O21" s="3"/>
      <c r="P21" s="36"/>
      <c r="Q21" s="37"/>
      <c r="R21" s="37"/>
      <c r="S21" s="37"/>
      <c r="T21" s="3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48" ht="20.100000000000001" customHeight="1" x14ac:dyDescent="0.15">
      <c r="A22" s="1"/>
      <c r="B22" s="10"/>
      <c r="C22" s="10"/>
      <c r="D22" s="10"/>
      <c r="E22" s="10"/>
      <c r="F22" s="10"/>
      <c r="G22" s="1"/>
      <c r="H22" s="1"/>
      <c r="I22" s="11"/>
      <c r="J22" s="11"/>
      <c r="K22" s="11"/>
      <c r="L22" s="4" t="s">
        <v>2</v>
      </c>
      <c r="M22" s="4" t="s">
        <v>3</v>
      </c>
      <c r="N22" s="12"/>
      <c r="O22" s="12"/>
      <c r="P22" s="12"/>
      <c r="Q22" s="12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48" ht="20.100000000000001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48" ht="20.100000000000001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74" t="s">
        <v>9</v>
      </c>
      <c r="M24" s="75"/>
      <c r="N24" s="75"/>
      <c r="O24" s="75"/>
      <c r="P24" s="75"/>
      <c r="Q24" s="75"/>
      <c r="R24" s="75"/>
      <c r="S24" s="76"/>
      <c r="T24" s="77" t="str">
        <f>IF(L25&gt;V25,"≧",IF(L25&lt;V25,"≦"))</f>
        <v>≧</v>
      </c>
      <c r="U24" s="78"/>
      <c r="V24" s="79" t="s">
        <v>1</v>
      </c>
      <c r="W24" s="80"/>
      <c r="X24" s="80"/>
      <c r="Y24" s="80"/>
      <c r="Z24" s="80"/>
      <c r="AA24" s="80"/>
      <c r="AB24" s="80"/>
      <c r="AC24" s="81"/>
      <c r="AD24" s="1"/>
      <c r="AE24" s="1"/>
      <c r="AF24" s="1"/>
      <c r="AG24" s="1"/>
    </row>
    <row r="25" spans="1:48" ht="20.100000000000001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49">
        <f>L17</f>
        <v>380000</v>
      </c>
      <c r="M25" s="82"/>
      <c r="N25" s="82"/>
      <c r="O25" s="82"/>
      <c r="P25" s="82"/>
      <c r="Q25" s="82"/>
      <c r="R25" s="82"/>
      <c r="S25" s="83"/>
      <c r="T25" s="77"/>
      <c r="U25" s="78"/>
      <c r="V25" s="84">
        <f>Z20</f>
        <v>356000</v>
      </c>
      <c r="W25" s="85"/>
      <c r="X25" s="85"/>
      <c r="Y25" s="85"/>
      <c r="Z25" s="85"/>
      <c r="AA25" s="85"/>
      <c r="AB25" s="85"/>
      <c r="AC25" s="86"/>
      <c r="AD25" s="1"/>
      <c r="AE25" s="1"/>
      <c r="AF25" s="1"/>
      <c r="AG25" s="1"/>
    </row>
    <row r="26" spans="1:48" ht="20.100000000000001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9"/>
      <c r="L26" s="9"/>
      <c r="M26" s="9"/>
      <c r="N26" s="9"/>
      <c r="O26" s="9"/>
      <c r="P26" s="9"/>
      <c r="Q26" s="9"/>
      <c r="R26" s="11"/>
      <c r="S26" s="11"/>
      <c r="T26" s="11"/>
      <c r="U26" s="10"/>
      <c r="V26" s="9"/>
      <c r="W26" s="9"/>
      <c r="X26" s="9"/>
      <c r="Y26" s="9"/>
      <c r="Z26" s="9"/>
      <c r="AA26" s="13"/>
      <c r="AB26" s="1"/>
      <c r="AC26" s="5"/>
      <c r="AD26" s="5"/>
      <c r="AE26" s="5"/>
      <c r="AF26" s="1"/>
      <c r="AG26" s="1"/>
    </row>
    <row r="27" spans="1:48" ht="20.100000000000001" customHeight="1" x14ac:dyDescent="0.15">
      <c r="A27" s="66" t="s">
        <v>4</v>
      </c>
      <c r="B27" s="66"/>
      <c r="C27" s="67" t="s">
        <v>5</v>
      </c>
      <c r="D27" s="67"/>
      <c r="E27" s="67"/>
      <c r="F27" s="6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48" ht="20.100000000000001" customHeight="1" x14ac:dyDescent="0.15">
      <c r="A28" s="1"/>
      <c r="B28" s="1"/>
      <c r="C28" s="46" t="str">
        <f>IF(T24="≧",V24,IF(T24="≦",L24))</f>
        <v>基準額</v>
      </c>
      <c r="D28" s="47"/>
      <c r="E28" s="47"/>
      <c r="F28" s="47"/>
      <c r="G28" s="47"/>
      <c r="H28" s="47"/>
      <c r="I28" s="47"/>
      <c r="J28" s="48"/>
      <c r="K28" s="68" t="s">
        <v>6</v>
      </c>
      <c r="L28" s="69"/>
      <c r="M28" s="70"/>
      <c r="N28" s="46" t="s">
        <v>12</v>
      </c>
      <c r="O28" s="47"/>
      <c r="P28" s="47"/>
      <c r="Q28" s="47"/>
      <c r="R28" s="48"/>
      <c r="S28" s="68" t="s">
        <v>0</v>
      </c>
      <c r="T28" s="69"/>
      <c r="U28" s="70"/>
      <c r="V28" s="46" t="s">
        <v>13</v>
      </c>
      <c r="W28" s="47"/>
      <c r="X28" s="47"/>
      <c r="Y28" s="47"/>
      <c r="Z28" s="47"/>
      <c r="AA28" s="47"/>
      <c r="AB28" s="47"/>
      <c r="AC28" s="47"/>
      <c r="AD28" s="48"/>
      <c r="AE28" s="1"/>
      <c r="AF28" s="1"/>
      <c r="AG28" s="1"/>
      <c r="AN28" s="44"/>
      <c r="AO28" s="44"/>
      <c r="AP28" s="44"/>
      <c r="AQ28" s="44"/>
      <c r="AR28" s="44"/>
      <c r="AS28" s="44"/>
      <c r="AT28" s="44"/>
      <c r="AU28" s="44"/>
      <c r="AV28" s="44"/>
    </row>
    <row r="29" spans="1:48" ht="20.100000000000001" customHeight="1" x14ac:dyDescent="0.15">
      <c r="A29" s="1"/>
      <c r="B29" s="1"/>
      <c r="C29" s="49">
        <f>IF(T24="≧",V25,IF(T24="≦",L25))</f>
        <v>356000</v>
      </c>
      <c r="D29" s="50"/>
      <c r="E29" s="50"/>
      <c r="F29" s="50"/>
      <c r="G29" s="50"/>
      <c r="H29" s="50"/>
      <c r="I29" s="50"/>
      <c r="J29" s="51"/>
      <c r="K29" s="68"/>
      <c r="L29" s="69"/>
      <c r="M29" s="70"/>
      <c r="N29" s="52">
        <v>0.5</v>
      </c>
      <c r="O29" s="53"/>
      <c r="P29" s="53"/>
      <c r="Q29" s="53"/>
      <c r="R29" s="54"/>
      <c r="S29" s="68"/>
      <c r="T29" s="69"/>
      <c r="U29" s="70"/>
      <c r="V29" s="55">
        <f>C29/2</f>
        <v>178000</v>
      </c>
      <c r="W29" s="56"/>
      <c r="X29" s="56"/>
      <c r="Y29" s="56"/>
      <c r="Z29" s="56"/>
      <c r="AA29" s="56"/>
      <c r="AB29" s="56"/>
      <c r="AC29" s="56"/>
      <c r="AD29" s="57"/>
      <c r="AE29" s="1"/>
      <c r="AF29" s="1"/>
      <c r="AG29" s="1"/>
      <c r="AN29" s="44"/>
      <c r="AO29" s="44"/>
      <c r="AP29" s="44"/>
      <c r="AQ29" s="44"/>
      <c r="AR29" s="44"/>
      <c r="AS29" s="44"/>
      <c r="AT29" s="44"/>
      <c r="AU29" s="44"/>
      <c r="AV29" s="44"/>
    </row>
    <row r="30" spans="1:48" ht="20.100000000000001" customHeight="1" x14ac:dyDescent="0.15">
      <c r="A30" s="1"/>
      <c r="B30" s="1"/>
      <c r="C30" s="38"/>
      <c r="D30" s="38"/>
      <c r="E30" s="38"/>
      <c r="F30" s="38"/>
      <c r="G30" s="38"/>
      <c r="H30" s="38"/>
      <c r="I30" s="38"/>
      <c r="J30" s="38"/>
      <c r="K30" s="37"/>
      <c r="L30" s="37"/>
      <c r="M30" s="37"/>
      <c r="N30" s="39"/>
      <c r="O30" s="39"/>
      <c r="P30" s="39"/>
      <c r="Q30" s="39"/>
      <c r="R30" s="39"/>
      <c r="S30" s="37"/>
      <c r="T30" s="37"/>
      <c r="U30" s="37"/>
      <c r="V30" s="40"/>
      <c r="W30" s="40"/>
      <c r="X30" s="40"/>
      <c r="Y30" s="40"/>
      <c r="Z30" s="40"/>
      <c r="AA30" s="40"/>
      <c r="AB30" s="40"/>
      <c r="AC30" s="40"/>
      <c r="AD30" s="40"/>
      <c r="AE30" s="1"/>
      <c r="AF30" s="1"/>
      <c r="AG30" s="1"/>
      <c r="AN30" s="44"/>
      <c r="AO30" s="44"/>
      <c r="AP30" s="44"/>
      <c r="AQ30" s="44"/>
      <c r="AR30" s="44"/>
      <c r="AS30" s="44"/>
      <c r="AT30" s="44"/>
      <c r="AU30" s="44"/>
      <c r="AV30" s="44"/>
    </row>
    <row r="31" spans="1:48" ht="20.100000000000001" customHeight="1" thickBot="1" x14ac:dyDescent="0.2">
      <c r="A31" s="1"/>
      <c r="B31" s="6" t="s">
        <v>8</v>
      </c>
      <c r="C31" s="1"/>
      <c r="D31" s="6"/>
      <c r="E31" s="6"/>
      <c r="F31" s="1"/>
      <c r="G31" s="1"/>
      <c r="H31" s="1"/>
      <c r="I31" s="1"/>
      <c r="J31" s="1"/>
      <c r="K31" s="1"/>
      <c r="L31" s="6" t="s">
        <v>16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N31" s="44"/>
      <c r="AO31" s="44"/>
      <c r="AP31" s="44"/>
      <c r="AQ31" s="44"/>
      <c r="AR31" s="44"/>
      <c r="AS31" s="44"/>
      <c r="AT31" s="44"/>
      <c r="AU31" s="44"/>
      <c r="AV31" s="44"/>
    </row>
    <row r="32" spans="1:48" ht="20.25" customHeight="1" x14ac:dyDescent="0.15">
      <c r="A32" s="1"/>
      <c r="B32" s="64" t="s">
        <v>21</v>
      </c>
      <c r="C32" s="65"/>
      <c r="D32" s="65"/>
      <c r="E32" s="65"/>
      <c r="F32" s="65"/>
      <c r="G32" s="65"/>
      <c r="H32" s="65"/>
      <c r="I32" s="65"/>
      <c r="J32" s="65"/>
      <c r="K32" s="1"/>
      <c r="L32" s="44" t="s">
        <v>30</v>
      </c>
      <c r="M32" s="44"/>
      <c r="N32" s="44"/>
      <c r="O32" s="44"/>
      <c r="P32" s="44"/>
      <c r="Q32" s="44"/>
      <c r="R32" s="44"/>
      <c r="S32" s="44"/>
      <c r="T32" s="41"/>
      <c r="U32" s="1"/>
      <c r="V32" s="58">
        <f>ROUNDDOWN(IF(C29/2&gt;=200000,200000,(C29)/2),-3)</f>
        <v>178000</v>
      </c>
      <c r="W32" s="59"/>
      <c r="X32" s="59"/>
      <c r="Y32" s="59"/>
      <c r="Z32" s="59"/>
      <c r="AA32" s="59"/>
      <c r="AB32" s="59"/>
      <c r="AC32" s="59"/>
      <c r="AD32" s="60"/>
      <c r="AE32" s="1"/>
      <c r="AF32" s="1"/>
      <c r="AG32" s="1"/>
      <c r="AN32" s="44"/>
      <c r="AO32" s="44"/>
      <c r="AP32" s="44"/>
      <c r="AQ32" s="44"/>
      <c r="AR32" s="44"/>
      <c r="AS32" s="44"/>
      <c r="AT32" s="44"/>
      <c r="AU32" s="44"/>
      <c r="AV32" s="44"/>
    </row>
    <row r="33" spans="1:33" ht="20.25" customHeight="1" thickBot="1" x14ac:dyDescent="0.2">
      <c r="A33" s="1"/>
      <c r="B33" s="65"/>
      <c r="C33" s="65"/>
      <c r="D33" s="65"/>
      <c r="E33" s="65"/>
      <c r="F33" s="65"/>
      <c r="G33" s="65"/>
      <c r="H33" s="65"/>
      <c r="I33" s="65"/>
      <c r="J33" s="65"/>
      <c r="K33" s="1"/>
      <c r="L33" s="44"/>
      <c r="M33" s="44"/>
      <c r="N33" s="44"/>
      <c r="O33" s="44"/>
      <c r="P33" s="44"/>
      <c r="Q33" s="44"/>
      <c r="R33" s="44"/>
      <c r="S33" s="44"/>
      <c r="T33" s="41"/>
      <c r="U33" s="1"/>
      <c r="V33" s="61"/>
      <c r="W33" s="62"/>
      <c r="X33" s="62"/>
      <c r="Y33" s="62"/>
      <c r="Z33" s="62"/>
      <c r="AA33" s="62"/>
      <c r="AB33" s="62"/>
      <c r="AC33" s="62"/>
      <c r="AD33" s="63"/>
      <c r="AE33" s="1"/>
      <c r="AF33" s="1"/>
      <c r="AG33" s="1"/>
    </row>
    <row r="34" spans="1:33" ht="20.100000000000001" customHeight="1" x14ac:dyDescent="0.15">
      <c r="A34" s="1"/>
      <c r="B34" s="42"/>
      <c r="C34" s="42"/>
      <c r="D34" s="42"/>
      <c r="E34" s="42"/>
      <c r="F34" s="42"/>
      <c r="G34" s="42"/>
      <c r="H34" s="42"/>
      <c r="I34" s="42"/>
      <c r="J34" s="42"/>
      <c r="K34" s="1"/>
      <c r="L34" s="41"/>
      <c r="M34" s="41"/>
      <c r="N34" s="41"/>
      <c r="O34" s="41"/>
      <c r="P34" s="41"/>
      <c r="Q34" s="41"/>
      <c r="R34" s="41"/>
      <c r="S34" s="41"/>
      <c r="T34" s="41"/>
      <c r="U34" s="1"/>
      <c r="V34" s="1"/>
      <c r="W34" s="1"/>
      <c r="X34" s="7"/>
      <c r="Y34" s="7"/>
      <c r="Z34" s="7"/>
      <c r="AA34" s="7"/>
      <c r="AB34" s="7"/>
      <c r="AC34" s="1"/>
      <c r="AD34" s="17" t="s">
        <v>17</v>
      </c>
      <c r="AE34" s="1"/>
      <c r="AF34" s="1"/>
      <c r="AG34" s="1"/>
    </row>
    <row r="35" spans="1:33" ht="20.100000000000001" customHeight="1" x14ac:dyDescent="0.15">
      <c r="A35" s="1"/>
      <c r="B35" s="42"/>
      <c r="C35" s="42"/>
      <c r="D35" s="42"/>
      <c r="E35" s="42"/>
      <c r="F35" s="42"/>
      <c r="G35" s="42"/>
      <c r="H35" s="42"/>
      <c r="I35" s="42"/>
      <c r="J35" s="42"/>
      <c r="K35" s="1"/>
      <c r="L35" s="41"/>
      <c r="M35" s="41"/>
      <c r="N35" s="41"/>
      <c r="O35" s="41"/>
      <c r="P35" s="41"/>
      <c r="Q35" s="41"/>
      <c r="R35" s="41"/>
      <c r="S35" s="41"/>
      <c r="T35" s="41"/>
      <c r="U35" s="1"/>
      <c r="V35" s="1"/>
      <c r="W35" s="1"/>
      <c r="X35" s="7"/>
      <c r="Y35" s="7"/>
      <c r="Z35" s="7"/>
      <c r="AA35" s="7"/>
      <c r="AB35" s="7"/>
      <c r="AC35" s="1"/>
      <c r="AD35" s="1"/>
      <c r="AE35" s="1"/>
      <c r="AF35" s="1"/>
      <c r="AG35" s="1"/>
    </row>
    <row r="36" spans="1:33" ht="20.100000000000001" customHeight="1" x14ac:dyDescent="0.15">
      <c r="A36" s="1"/>
      <c r="B36" s="42"/>
      <c r="C36" s="42"/>
      <c r="D36" s="42"/>
      <c r="E36" s="42"/>
      <c r="F36" s="42"/>
      <c r="G36" s="42"/>
      <c r="H36" s="42"/>
      <c r="I36" s="42"/>
      <c r="J36" s="42"/>
      <c r="K36" s="1"/>
      <c r="L36" s="41"/>
      <c r="M36" s="41"/>
      <c r="N36" s="41"/>
      <c r="O36" s="41"/>
      <c r="P36" s="41"/>
      <c r="Q36" s="41"/>
      <c r="R36" s="41"/>
      <c r="S36" s="41"/>
      <c r="T36" s="4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20.100000000000001" customHeight="1" x14ac:dyDescent="0.15">
      <c r="B37" s="42"/>
      <c r="C37" s="42"/>
      <c r="D37" s="42"/>
      <c r="E37" s="42"/>
      <c r="F37" s="42"/>
      <c r="G37" s="42"/>
      <c r="H37" s="42"/>
      <c r="I37" s="42"/>
      <c r="J37" s="42"/>
    </row>
    <row r="38" spans="1:33" ht="20.100000000000001" customHeight="1" x14ac:dyDescent="0.15"/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</sheetData>
  <sheetProtection password="C7EC" sheet="1" objects="1" scenarios="1"/>
  <mergeCells count="37">
    <mergeCell ref="A1:AG1"/>
    <mergeCell ref="A11:AG11"/>
    <mergeCell ref="A12:AG12"/>
    <mergeCell ref="B17:I17"/>
    <mergeCell ref="J17:K17"/>
    <mergeCell ref="L17:T17"/>
    <mergeCell ref="B3:AG4"/>
    <mergeCell ref="L18:T18"/>
    <mergeCell ref="L19:P19"/>
    <mergeCell ref="S19:W19"/>
    <mergeCell ref="B20:I20"/>
    <mergeCell ref="J20:K20"/>
    <mergeCell ref="L20:P20"/>
    <mergeCell ref="Q20:R20"/>
    <mergeCell ref="S20:W20"/>
    <mergeCell ref="Z20:AF20"/>
    <mergeCell ref="L24:S24"/>
    <mergeCell ref="T24:U25"/>
    <mergeCell ref="V24:AC24"/>
    <mergeCell ref="L25:S25"/>
    <mergeCell ref="V25:AC25"/>
    <mergeCell ref="L32:S33"/>
    <mergeCell ref="AN28:AV32"/>
    <mergeCell ref="F6:AG7"/>
    <mergeCell ref="V28:AD28"/>
    <mergeCell ref="C29:J29"/>
    <mergeCell ref="N29:R29"/>
    <mergeCell ref="V29:AD29"/>
    <mergeCell ref="V32:AD33"/>
    <mergeCell ref="B32:J33"/>
    <mergeCell ref="A27:B27"/>
    <mergeCell ref="C27:F27"/>
    <mergeCell ref="C28:J28"/>
    <mergeCell ref="K28:M29"/>
    <mergeCell ref="N28:R28"/>
    <mergeCell ref="S28:U29"/>
    <mergeCell ref="X20:Y20"/>
  </mergeCells>
  <phoneticPr fontId="2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35"/>
  <sheetViews>
    <sheetView view="pageBreakPreview" topLeftCell="A19" zoomScaleNormal="70" zoomScaleSheetLayoutView="100" workbookViewId="0">
      <selection activeCell="U29" sqref="U29"/>
    </sheetView>
  </sheetViews>
  <sheetFormatPr defaultRowHeight="13.5" x14ac:dyDescent="0.15"/>
  <cols>
    <col min="1" max="45" width="2.625" customWidth="1"/>
  </cols>
  <sheetData>
    <row r="1" spans="1:34" ht="20.100000000000001" customHeight="1" x14ac:dyDescent="0.15">
      <c r="A1" s="92" t="s">
        <v>14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18"/>
    </row>
    <row r="2" spans="1:34" ht="20.100000000000001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4" ht="20.100000000000001" customHeight="1" x14ac:dyDescent="0.15">
      <c r="A3" s="2"/>
      <c r="B3" s="24" t="s">
        <v>25</v>
      </c>
      <c r="C3" s="1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4" ht="20.100000000000001" customHeight="1" thickBot="1" x14ac:dyDescent="0.2">
      <c r="A4" s="2"/>
      <c r="B4" s="16"/>
      <c r="C4" s="1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4" ht="20.100000000000001" customHeight="1" thickBot="1" x14ac:dyDescent="0.2">
      <c r="A5" s="2"/>
      <c r="B5" s="20"/>
      <c r="C5" s="21"/>
      <c r="D5" s="22"/>
      <c r="E5" s="23"/>
      <c r="F5" s="45" t="s">
        <v>26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2"/>
    </row>
    <row r="6" spans="1:34" ht="20.100000000000001" customHeight="1" x14ac:dyDescent="0.15">
      <c r="A6" s="2"/>
      <c r="B6" s="25"/>
      <c r="C6" s="26"/>
      <c r="D6" s="27"/>
      <c r="E6" s="27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2"/>
    </row>
    <row r="7" spans="1:34" ht="20.100000000000001" customHeight="1" thickBot="1" x14ac:dyDescent="0.2">
      <c r="A7" s="2"/>
      <c r="B7" s="25"/>
      <c r="C7" s="26"/>
      <c r="D7" s="27"/>
      <c r="E7" s="27"/>
      <c r="F7" s="1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4" ht="20.100000000000001" customHeight="1" thickBot="1" x14ac:dyDescent="0.2">
      <c r="A8" s="2"/>
      <c r="B8" s="28"/>
      <c r="C8" s="29"/>
      <c r="D8" s="30"/>
      <c r="E8" s="31"/>
      <c r="F8" s="16" t="s">
        <v>27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4" ht="20.100000000000001" customHeight="1" x14ac:dyDescent="0.15">
      <c r="A9" s="2"/>
      <c r="B9" s="16"/>
      <c r="C9" s="1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4" ht="20.100000000000001" customHeight="1" x14ac:dyDescent="0.15">
      <c r="A10" s="99" t="s">
        <v>28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</row>
    <row r="11" spans="1:34" ht="20.100000000000001" customHeight="1" x14ac:dyDescent="0.15">
      <c r="A11" s="99" t="s">
        <v>29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</row>
    <row r="12" spans="1:34" ht="20.10000000000000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4" ht="20.10000000000000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4" ht="20.100000000000001" customHeight="1" x14ac:dyDescent="0.15">
      <c r="A14" s="1"/>
      <c r="B14" s="1"/>
      <c r="C14" s="1"/>
      <c r="D14" s="1"/>
      <c r="E14" s="1"/>
      <c r="F14" s="1"/>
      <c r="G14" s="3"/>
      <c r="H14" s="1"/>
      <c r="I14" s="1"/>
      <c r="J14" s="1"/>
      <c r="K14" s="1"/>
      <c r="L14" s="1" t="s">
        <v>10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4" ht="20.100000000000001" customHeight="1" x14ac:dyDescent="0.15">
      <c r="A15" s="1"/>
      <c r="B15" s="69" t="s">
        <v>15</v>
      </c>
      <c r="C15" s="69"/>
      <c r="D15" s="69"/>
      <c r="E15" s="69"/>
      <c r="F15" s="69"/>
      <c r="G15" s="69"/>
      <c r="H15" s="69"/>
      <c r="I15" s="69"/>
      <c r="J15" s="69" t="s">
        <v>0</v>
      </c>
      <c r="K15" s="69"/>
      <c r="L15" s="94">
        <v>550000</v>
      </c>
      <c r="M15" s="95"/>
      <c r="N15" s="95"/>
      <c r="O15" s="95"/>
      <c r="P15" s="95"/>
      <c r="Q15" s="95"/>
      <c r="R15" s="95"/>
      <c r="S15" s="95"/>
      <c r="T15" s="96"/>
      <c r="U15" s="34"/>
      <c r="V15" s="34"/>
      <c r="W15" s="34"/>
      <c r="X15" s="1"/>
      <c r="Y15" s="9"/>
      <c r="Z15" s="9"/>
      <c r="AA15" s="9"/>
      <c r="AB15" s="9"/>
      <c r="AC15" s="9"/>
      <c r="AD15" s="9"/>
      <c r="AE15" s="1"/>
      <c r="AF15" s="1"/>
      <c r="AG15" s="1"/>
    </row>
    <row r="16" spans="1:34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8"/>
      <c r="K16" s="8"/>
      <c r="L16" s="87">
        <f>ROUND(L15/1.1,0)</f>
        <v>500000</v>
      </c>
      <c r="M16" s="87"/>
      <c r="N16" s="87"/>
      <c r="O16" s="87"/>
      <c r="P16" s="87"/>
      <c r="Q16" s="87"/>
      <c r="R16" s="87"/>
      <c r="S16" s="87"/>
      <c r="T16" s="87"/>
      <c r="U16" s="8"/>
      <c r="V16" s="19"/>
      <c r="W16" s="8"/>
      <c r="X16" s="8"/>
      <c r="Y16" s="1"/>
      <c r="Z16" s="1"/>
      <c r="AA16" s="1"/>
      <c r="AB16" s="1"/>
      <c r="AC16" s="1"/>
      <c r="AD16" s="1"/>
      <c r="AE16" s="1"/>
      <c r="AF16" s="1"/>
      <c r="AG16" s="1"/>
    </row>
    <row r="17" spans="1:51" ht="20.100000000000001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8"/>
      <c r="K17" s="8"/>
      <c r="L17" s="88" t="s">
        <v>11</v>
      </c>
      <c r="M17" s="88"/>
      <c r="N17" s="88"/>
      <c r="O17" s="88"/>
      <c r="P17" s="88"/>
      <c r="Q17" s="1"/>
      <c r="R17" s="1"/>
      <c r="S17" s="88" t="s">
        <v>7</v>
      </c>
      <c r="T17" s="88"/>
      <c r="U17" s="88"/>
      <c r="V17" s="88"/>
      <c r="W17" s="88"/>
      <c r="X17" s="14"/>
      <c r="Y17" s="14"/>
      <c r="Z17" s="1"/>
      <c r="AA17" s="1"/>
      <c r="AB17" s="1"/>
      <c r="AC17" s="1"/>
      <c r="AD17" s="1"/>
      <c r="AE17" s="1"/>
      <c r="AF17" s="1"/>
      <c r="AG17" s="1"/>
    </row>
    <row r="18" spans="1:51" ht="20.100000000000001" customHeight="1" x14ac:dyDescent="0.15">
      <c r="A18" s="1"/>
      <c r="B18" s="69" t="s">
        <v>18</v>
      </c>
      <c r="C18" s="69"/>
      <c r="D18" s="69"/>
      <c r="E18" s="69"/>
      <c r="F18" s="69"/>
      <c r="G18" s="69"/>
      <c r="H18" s="69"/>
      <c r="I18" s="69"/>
      <c r="J18" s="69" t="s">
        <v>0</v>
      </c>
      <c r="K18" s="69"/>
      <c r="L18" s="71">
        <f>IF(A1="補助金額の算出方法（撤去事業）",8900,IF(A1="補助金額の算出方法（緊急改善）",38400))</f>
        <v>8900</v>
      </c>
      <c r="M18" s="72"/>
      <c r="N18" s="72"/>
      <c r="O18" s="72"/>
      <c r="P18" s="73"/>
      <c r="Q18" s="68" t="s">
        <v>6</v>
      </c>
      <c r="R18" s="70"/>
      <c r="S18" s="89">
        <v>50</v>
      </c>
      <c r="T18" s="90"/>
      <c r="U18" s="90"/>
      <c r="V18" s="90"/>
      <c r="W18" s="91"/>
      <c r="X18" s="68" t="s">
        <v>0</v>
      </c>
      <c r="Y18" s="70"/>
      <c r="Z18" s="71">
        <f>L18*S18</f>
        <v>445000</v>
      </c>
      <c r="AA18" s="72"/>
      <c r="AB18" s="72"/>
      <c r="AC18" s="72"/>
      <c r="AD18" s="72"/>
      <c r="AE18" s="72"/>
      <c r="AF18" s="73"/>
      <c r="AG18" s="34"/>
    </row>
    <row r="19" spans="1:51" ht="20.100000000000001" customHeight="1" x14ac:dyDescent="0.15">
      <c r="A19" s="1"/>
      <c r="B19" s="34"/>
      <c r="C19" s="32"/>
      <c r="D19" s="32"/>
      <c r="E19" s="32"/>
      <c r="F19" s="32"/>
      <c r="G19" s="32"/>
      <c r="H19" s="32"/>
      <c r="I19" s="32"/>
      <c r="J19" s="32"/>
      <c r="K19" s="32"/>
      <c r="L19" s="1"/>
      <c r="M19" s="1"/>
      <c r="N19" s="3"/>
      <c r="O19" s="3"/>
      <c r="P19" s="34"/>
      <c r="Q19" s="32"/>
      <c r="R19" s="32"/>
      <c r="S19" s="32"/>
      <c r="T19" s="32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51" ht="20.100000000000001" customHeight="1" x14ac:dyDescent="0.15">
      <c r="A20" s="1"/>
      <c r="B20" s="10"/>
      <c r="C20" s="10"/>
      <c r="D20" s="10"/>
      <c r="E20" s="10"/>
      <c r="F20" s="10"/>
      <c r="G20" s="1"/>
      <c r="H20" s="1"/>
      <c r="I20" s="11"/>
      <c r="J20" s="11"/>
      <c r="K20" s="11"/>
      <c r="L20" s="4" t="s">
        <v>2</v>
      </c>
      <c r="M20" s="4" t="s">
        <v>3</v>
      </c>
      <c r="N20" s="12"/>
      <c r="O20" s="12"/>
      <c r="P20" s="12"/>
      <c r="Q20" s="12"/>
      <c r="R20" s="10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51" ht="20.100000000000001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51" ht="20.100000000000001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74" t="s">
        <v>9</v>
      </c>
      <c r="M22" s="75"/>
      <c r="N22" s="75"/>
      <c r="O22" s="75"/>
      <c r="P22" s="75"/>
      <c r="Q22" s="75"/>
      <c r="R22" s="75"/>
      <c r="S22" s="76"/>
      <c r="T22" s="77" t="str">
        <f>IF(L23&gt;V23,"≧",IF(L23&lt;V23,"≦"))</f>
        <v>≧</v>
      </c>
      <c r="U22" s="78"/>
      <c r="V22" s="79" t="s">
        <v>1</v>
      </c>
      <c r="W22" s="80"/>
      <c r="X22" s="80"/>
      <c r="Y22" s="80"/>
      <c r="Z22" s="80"/>
      <c r="AA22" s="80"/>
      <c r="AB22" s="80"/>
      <c r="AC22" s="81"/>
      <c r="AD22" s="1"/>
      <c r="AE22" s="1"/>
      <c r="AF22" s="1"/>
      <c r="AG22" s="1"/>
    </row>
    <row r="23" spans="1:51" ht="20.100000000000001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49">
        <f>L15</f>
        <v>550000</v>
      </c>
      <c r="M23" s="82"/>
      <c r="N23" s="82"/>
      <c r="O23" s="82"/>
      <c r="P23" s="82"/>
      <c r="Q23" s="82"/>
      <c r="R23" s="82"/>
      <c r="S23" s="83"/>
      <c r="T23" s="77"/>
      <c r="U23" s="78"/>
      <c r="V23" s="84">
        <f>Z18</f>
        <v>445000</v>
      </c>
      <c r="W23" s="85"/>
      <c r="X23" s="85"/>
      <c r="Y23" s="85"/>
      <c r="Z23" s="85"/>
      <c r="AA23" s="85"/>
      <c r="AB23" s="85"/>
      <c r="AC23" s="86"/>
      <c r="AD23" s="1"/>
      <c r="AE23" s="1"/>
      <c r="AF23" s="1"/>
      <c r="AG23" s="1"/>
    </row>
    <row r="24" spans="1:51" ht="20.100000000000001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9"/>
      <c r="L24" s="9"/>
      <c r="M24" s="9"/>
      <c r="N24" s="9"/>
      <c r="O24" s="9"/>
      <c r="P24" s="9"/>
      <c r="Q24" s="9"/>
      <c r="R24" s="11"/>
      <c r="S24" s="11"/>
      <c r="T24" s="11"/>
      <c r="U24" s="10"/>
      <c r="V24" s="9"/>
      <c r="W24" s="9"/>
      <c r="X24" s="9"/>
      <c r="Y24" s="9"/>
      <c r="Z24" s="9"/>
      <c r="AA24" s="13"/>
      <c r="AB24" s="1"/>
      <c r="AC24" s="5"/>
      <c r="AD24" s="5"/>
      <c r="AE24" s="5"/>
      <c r="AF24" s="1"/>
      <c r="AG24" s="1"/>
    </row>
    <row r="25" spans="1:51" ht="20.100000000000001" customHeight="1" x14ac:dyDescent="0.15">
      <c r="A25" s="66" t="s">
        <v>4</v>
      </c>
      <c r="B25" s="66"/>
      <c r="C25" s="67" t="s">
        <v>5</v>
      </c>
      <c r="D25" s="67"/>
      <c r="E25" s="67"/>
      <c r="F25" s="6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51" ht="20.100000000000001" customHeight="1" x14ac:dyDescent="0.15">
      <c r="A26" s="1"/>
      <c r="B26" s="1"/>
      <c r="C26" s="46" t="str">
        <f>IF(T22="≧",V22,IF(T22="≦",L22))</f>
        <v>基準額</v>
      </c>
      <c r="D26" s="47"/>
      <c r="E26" s="47"/>
      <c r="F26" s="47"/>
      <c r="G26" s="47"/>
      <c r="H26" s="47"/>
      <c r="I26" s="47"/>
      <c r="J26" s="48"/>
      <c r="K26" s="68" t="s">
        <v>23</v>
      </c>
      <c r="L26" s="69"/>
      <c r="M26" s="70"/>
      <c r="N26" s="46" t="s">
        <v>12</v>
      </c>
      <c r="O26" s="47"/>
      <c r="P26" s="47"/>
      <c r="Q26" s="47"/>
      <c r="R26" s="48"/>
      <c r="S26" s="68" t="s">
        <v>0</v>
      </c>
      <c r="T26" s="69"/>
      <c r="U26" s="70"/>
      <c r="V26" s="46" t="s">
        <v>13</v>
      </c>
      <c r="W26" s="47"/>
      <c r="X26" s="47"/>
      <c r="Y26" s="47"/>
      <c r="Z26" s="47"/>
      <c r="AA26" s="47"/>
      <c r="AB26" s="47"/>
      <c r="AC26" s="47"/>
      <c r="AD26" s="48"/>
      <c r="AE26" s="1"/>
      <c r="AF26" s="1"/>
      <c r="AG26" s="1"/>
    </row>
    <row r="27" spans="1:51" ht="20.100000000000001" customHeight="1" x14ac:dyDescent="0.15">
      <c r="A27" s="1"/>
      <c r="B27" s="1"/>
      <c r="C27" s="49">
        <f>IF(T22="≧",V23,IF(T22="≦",L23))</f>
        <v>445000</v>
      </c>
      <c r="D27" s="50"/>
      <c r="E27" s="50"/>
      <c r="F27" s="50"/>
      <c r="G27" s="50"/>
      <c r="H27" s="50"/>
      <c r="I27" s="50"/>
      <c r="J27" s="51"/>
      <c r="K27" s="68"/>
      <c r="L27" s="69"/>
      <c r="M27" s="70"/>
      <c r="N27" s="100" t="s">
        <v>22</v>
      </c>
      <c r="O27" s="82"/>
      <c r="P27" s="82"/>
      <c r="Q27" s="82"/>
      <c r="R27" s="83"/>
      <c r="S27" s="68"/>
      <c r="T27" s="69"/>
      <c r="U27" s="70"/>
      <c r="V27" s="55">
        <f>C27*2/3</f>
        <v>296666.66666666669</v>
      </c>
      <c r="W27" s="56"/>
      <c r="X27" s="56"/>
      <c r="Y27" s="56"/>
      <c r="Z27" s="56"/>
      <c r="AA27" s="56"/>
      <c r="AB27" s="56"/>
      <c r="AC27" s="56"/>
      <c r="AD27" s="57"/>
      <c r="AE27" s="1"/>
      <c r="AF27" s="1"/>
      <c r="AG27" s="1"/>
    </row>
    <row r="28" spans="1:51" ht="20.100000000000001" customHeight="1" x14ac:dyDescent="0.15">
      <c r="A28" s="1"/>
      <c r="B28" s="1"/>
      <c r="C28" s="38"/>
      <c r="D28" s="38"/>
      <c r="E28" s="38"/>
      <c r="F28" s="38"/>
      <c r="G28" s="38"/>
      <c r="H28" s="38"/>
      <c r="I28" s="38"/>
      <c r="J28" s="38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40"/>
      <c r="W28" s="40"/>
      <c r="X28" s="40"/>
      <c r="Y28" s="40"/>
      <c r="Z28" s="40"/>
      <c r="AA28" s="40"/>
      <c r="AB28" s="40"/>
      <c r="AC28" s="40"/>
      <c r="AD28" s="40"/>
      <c r="AE28" s="1"/>
      <c r="AF28" s="1"/>
      <c r="AG28" s="1"/>
    </row>
    <row r="29" spans="1:51" ht="20.100000000000001" customHeight="1" thickBot="1" x14ac:dyDescent="0.2">
      <c r="A29" s="1"/>
      <c r="B29" s="6" t="s">
        <v>8</v>
      </c>
      <c r="C29" s="1"/>
      <c r="D29" s="6"/>
      <c r="E29" s="6"/>
      <c r="F29" s="1"/>
      <c r="G29" s="1"/>
      <c r="H29" s="1"/>
      <c r="I29" s="1"/>
      <c r="J29" s="1"/>
      <c r="K29" s="1"/>
      <c r="L29" s="6" t="s">
        <v>16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"/>
      <c r="AH29" s="1"/>
      <c r="AI29" s="6"/>
      <c r="AJ29" s="6"/>
      <c r="AK29" s="1"/>
      <c r="AL29" s="1"/>
      <c r="AM29" s="1"/>
      <c r="AN29" s="1"/>
      <c r="AO29" s="1"/>
      <c r="AP29" s="1"/>
      <c r="AQ29" s="6"/>
      <c r="AR29" s="1"/>
      <c r="AS29" s="1"/>
      <c r="AT29" s="1"/>
      <c r="AU29" s="1"/>
      <c r="AV29" s="1"/>
      <c r="AW29" s="1"/>
      <c r="AX29" s="1"/>
      <c r="AY29" s="1"/>
    </row>
    <row r="30" spans="1:51" ht="20.100000000000001" customHeight="1" x14ac:dyDescent="0.15">
      <c r="A30" s="1"/>
      <c r="B30" s="64" t="s">
        <v>31</v>
      </c>
      <c r="C30" s="64"/>
      <c r="D30" s="64"/>
      <c r="E30" s="64"/>
      <c r="F30" s="64"/>
      <c r="G30" s="64"/>
      <c r="H30" s="64"/>
      <c r="I30" s="64"/>
      <c r="J30" s="64"/>
      <c r="K30" s="1"/>
      <c r="L30" s="44" t="s">
        <v>24</v>
      </c>
      <c r="M30" s="44"/>
      <c r="N30" s="44"/>
      <c r="O30" s="44"/>
      <c r="P30" s="44"/>
      <c r="Q30" s="44"/>
      <c r="R30" s="44"/>
      <c r="S30" s="44"/>
      <c r="T30" s="41"/>
      <c r="U30" s="1"/>
      <c r="V30" s="58">
        <f>ROUNDDOWN(IF(C27*2/3&gt;=266000,266000,(C27)*2/3),-3)</f>
        <v>266000</v>
      </c>
      <c r="W30" s="59"/>
      <c r="X30" s="59"/>
      <c r="Y30" s="59"/>
      <c r="Z30" s="59"/>
      <c r="AA30" s="59"/>
      <c r="AB30" s="59"/>
      <c r="AC30" s="59"/>
      <c r="AD30" s="60"/>
      <c r="AE30" s="1"/>
      <c r="AF30" s="1"/>
      <c r="AG30" s="64"/>
      <c r="AH30" s="65"/>
      <c r="AI30" s="65"/>
      <c r="AJ30" s="65"/>
      <c r="AK30" s="65"/>
      <c r="AL30" s="65"/>
      <c r="AM30" s="65"/>
      <c r="AN30" s="65"/>
      <c r="AO30" s="65"/>
      <c r="AP30" s="1"/>
      <c r="AQ30" s="44"/>
      <c r="AR30" s="44"/>
      <c r="AS30" s="44"/>
      <c r="AT30" s="44"/>
      <c r="AU30" s="44"/>
      <c r="AV30" s="44"/>
      <c r="AW30" s="44"/>
      <c r="AX30" s="44"/>
      <c r="AY30" s="44"/>
    </row>
    <row r="31" spans="1:51" ht="20.100000000000001" customHeight="1" thickBot="1" x14ac:dyDescent="0.2">
      <c r="A31" s="1"/>
      <c r="B31" s="64"/>
      <c r="C31" s="64"/>
      <c r="D31" s="64"/>
      <c r="E31" s="64"/>
      <c r="F31" s="64"/>
      <c r="G31" s="64"/>
      <c r="H31" s="64"/>
      <c r="I31" s="64"/>
      <c r="J31" s="64"/>
      <c r="K31" s="1"/>
      <c r="L31" s="44"/>
      <c r="M31" s="44"/>
      <c r="N31" s="44"/>
      <c r="O31" s="44"/>
      <c r="P31" s="44"/>
      <c r="Q31" s="44"/>
      <c r="R31" s="44"/>
      <c r="S31" s="44"/>
      <c r="T31" s="41"/>
      <c r="U31" s="1"/>
      <c r="V31" s="61"/>
      <c r="W31" s="62"/>
      <c r="X31" s="62"/>
      <c r="Y31" s="62"/>
      <c r="Z31" s="62"/>
      <c r="AA31" s="62"/>
      <c r="AB31" s="62"/>
      <c r="AC31" s="62"/>
      <c r="AD31" s="63"/>
      <c r="AE31" s="1"/>
      <c r="AF31" s="1"/>
      <c r="AG31" s="65"/>
      <c r="AH31" s="65"/>
      <c r="AI31" s="65"/>
      <c r="AJ31" s="65"/>
      <c r="AK31" s="65"/>
      <c r="AL31" s="65"/>
      <c r="AM31" s="65"/>
      <c r="AN31" s="65"/>
      <c r="AO31" s="65"/>
      <c r="AP31" s="1"/>
      <c r="AQ31" s="44"/>
      <c r="AR31" s="44"/>
      <c r="AS31" s="44"/>
      <c r="AT31" s="44"/>
      <c r="AU31" s="44"/>
      <c r="AV31" s="44"/>
      <c r="AW31" s="44"/>
      <c r="AX31" s="44"/>
      <c r="AY31" s="44"/>
    </row>
    <row r="32" spans="1:51" ht="20.100000000000001" customHeight="1" x14ac:dyDescent="0.15">
      <c r="A32" s="1"/>
      <c r="B32" s="64"/>
      <c r="C32" s="64"/>
      <c r="D32" s="64"/>
      <c r="E32" s="64"/>
      <c r="F32" s="64"/>
      <c r="G32" s="64"/>
      <c r="H32" s="64"/>
      <c r="I32" s="64"/>
      <c r="J32" s="64"/>
      <c r="K32" s="1"/>
      <c r="L32" s="44"/>
      <c r="M32" s="44"/>
      <c r="N32" s="44"/>
      <c r="O32" s="44"/>
      <c r="P32" s="44"/>
      <c r="Q32" s="44"/>
      <c r="R32" s="44"/>
      <c r="S32" s="44"/>
      <c r="T32" s="41"/>
      <c r="U32" s="1"/>
      <c r="V32" s="1"/>
      <c r="W32" s="1"/>
      <c r="X32" s="7"/>
      <c r="Y32" s="7"/>
      <c r="Z32" s="7"/>
      <c r="AA32" s="7"/>
      <c r="AB32" s="7"/>
      <c r="AC32" s="1"/>
      <c r="AD32" s="17" t="s">
        <v>17</v>
      </c>
      <c r="AE32" s="1"/>
      <c r="AF32" s="1"/>
      <c r="AG32" s="64"/>
      <c r="AH32" s="64"/>
      <c r="AI32" s="64"/>
      <c r="AJ32" s="64"/>
      <c r="AK32" s="64"/>
      <c r="AL32" s="64"/>
      <c r="AM32" s="64"/>
      <c r="AN32" s="64"/>
      <c r="AO32" s="64"/>
      <c r="AP32" s="1"/>
      <c r="AQ32" s="44"/>
      <c r="AR32" s="44"/>
      <c r="AS32" s="44"/>
      <c r="AT32" s="44"/>
      <c r="AU32" s="44"/>
      <c r="AV32" s="44"/>
      <c r="AW32" s="44"/>
      <c r="AX32" s="44"/>
      <c r="AY32" s="44"/>
    </row>
    <row r="33" spans="1:51" ht="14.25" x14ac:dyDescent="0.15">
      <c r="A33" s="1"/>
      <c r="B33" s="64"/>
      <c r="C33" s="64"/>
      <c r="D33" s="64"/>
      <c r="E33" s="64"/>
      <c r="F33" s="64"/>
      <c r="G33" s="64"/>
      <c r="H33" s="64"/>
      <c r="I33" s="64"/>
      <c r="J33" s="64"/>
      <c r="K33" s="1"/>
      <c r="L33" s="44"/>
      <c r="M33" s="44"/>
      <c r="N33" s="44"/>
      <c r="O33" s="44"/>
      <c r="P33" s="44"/>
      <c r="Q33" s="44"/>
      <c r="R33" s="44"/>
      <c r="S33" s="44"/>
      <c r="T33" s="41"/>
      <c r="U33" s="1"/>
      <c r="V33" s="1"/>
      <c r="W33" s="1"/>
      <c r="X33" s="7"/>
      <c r="Y33" s="7"/>
      <c r="Z33" s="7"/>
      <c r="AA33" s="7"/>
      <c r="AB33" s="7"/>
      <c r="AC33" s="1"/>
      <c r="AD33" s="1"/>
      <c r="AE33" s="1"/>
      <c r="AF33" s="1"/>
      <c r="AG33" s="64"/>
      <c r="AH33" s="64"/>
      <c r="AI33" s="64"/>
      <c r="AJ33" s="64"/>
      <c r="AK33" s="64"/>
      <c r="AL33" s="64"/>
      <c r="AM33" s="64"/>
      <c r="AN33" s="64"/>
      <c r="AO33" s="64"/>
      <c r="AP33" s="1"/>
      <c r="AQ33" s="44"/>
      <c r="AR33" s="44"/>
      <c r="AS33" s="44"/>
      <c r="AT33" s="44"/>
      <c r="AU33" s="44"/>
      <c r="AV33" s="44"/>
      <c r="AW33" s="44"/>
      <c r="AX33" s="44"/>
      <c r="AY33" s="44"/>
    </row>
    <row r="34" spans="1:51" ht="14.25" x14ac:dyDescent="0.15">
      <c r="A34" s="1"/>
      <c r="B34" s="42"/>
      <c r="C34" s="43"/>
      <c r="D34" s="43"/>
      <c r="E34" s="43"/>
      <c r="F34" s="43"/>
      <c r="G34" s="43"/>
      <c r="H34" s="43"/>
      <c r="I34" s="43"/>
      <c r="J34" s="43"/>
      <c r="K34" s="1"/>
      <c r="L34" s="41"/>
      <c r="M34" s="41"/>
      <c r="N34" s="41"/>
      <c r="O34" s="41"/>
      <c r="P34" s="41"/>
      <c r="Q34" s="41"/>
      <c r="R34" s="41"/>
      <c r="S34" s="41"/>
      <c r="T34" s="4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4"/>
      <c r="AH34" s="64"/>
      <c r="AI34" s="64"/>
      <c r="AJ34" s="64"/>
      <c r="AK34" s="64"/>
      <c r="AL34" s="64"/>
      <c r="AM34" s="64"/>
      <c r="AN34" s="64"/>
      <c r="AO34" s="64"/>
      <c r="AP34" s="1"/>
      <c r="AQ34" s="44"/>
      <c r="AR34" s="44"/>
      <c r="AS34" s="44"/>
      <c r="AT34" s="44"/>
      <c r="AU34" s="44"/>
      <c r="AV34" s="44"/>
      <c r="AW34" s="44"/>
      <c r="AX34" s="44"/>
      <c r="AY34" s="44"/>
    </row>
    <row r="35" spans="1:51" x14ac:dyDescent="0.15">
      <c r="B35" s="43"/>
      <c r="C35" s="43"/>
      <c r="D35" s="43"/>
      <c r="E35" s="43"/>
      <c r="F35" s="43"/>
      <c r="G35" s="43"/>
      <c r="H35" s="43"/>
      <c r="I35" s="43"/>
      <c r="J35" s="43"/>
      <c r="L35" s="41"/>
      <c r="M35" s="41"/>
      <c r="N35" s="41"/>
      <c r="O35" s="41"/>
      <c r="P35" s="41"/>
      <c r="Q35" s="41"/>
      <c r="R35" s="41"/>
      <c r="S35" s="41"/>
      <c r="T35" s="41"/>
      <c r="AG35" s="64"/>
      <c r="AH35" s="64"/>
      <c r="AI35" s="64"/>
      <c r="AJ35" s="64"/>
      <c r="AK35" s="64"/>
      <c r="AL35" s="64"/>
      <c r="AM35" s="64"/>
      <c r="AN35" s="64"/>
      <c r="AO35" s="64"/>
    </row>
  </sheetData>
  <sheetProtection password="C7EC" sheet="1" objects="1" scenarios="1"/>
  <mergeCells count="38">
    <mergeCell ref="V26:AD26"/>
    <mergeCell ref="C27:J27"/>
    <mergeCell ref="N27:R27"/>
    <mergeCell ref="V27:AD27"/>
    <mergeCell ref="V30:AD31"/>
    <mergeCell ref="S26:U27"/>
    <mergeCell ref="A25:B25"/>
    <mergeCell ref="C25:F25"/>
    <mergeCell ref="C26:J26"/>
    <mergeCell ref="K26:M27"/>
    <mergeCell ref="N26:R26"/>
    <mergeCell ref="X18:Y18"/>
    <mergeCell ref="Z18:AF18"/>
    <mergeCell ref="L22:S22"/>
    <mergeCell ref="T22:U23"/>
    <mergeCell ref="V22:AC22"/>
    <mergeCell ref="L23:S23"/>
    <mergeCell ref="V23:AC23"/>
    <mergeCell ref="L16:T16"/>
    <mergeCell ref="L17:P17"/>
    <mergeCell ref="S17:W17"/>
    <mergeCell ref="B18:I18"/>
    <mergeCell ref="J18:K18"/>
    <mergeCell ref="L18:P18"/>
    <mergeCell ref="Q18:R18"/>
    <mergeCell ref="S18:W18"/>
    <mergeCell ref="B15:I15"/>
    <mergeCell ref="J15:K15"/>
    <mergeCell ref="L15:T15"/>
    <mergeCell ref="A1:AF1"/>
    <mergeCell ref="F5:AF6"/>
    <mergeCell ref="A10:AH10"/>
    <mergeCell ref="A11:AH11"/>
    <mergeCell ref="AG30:AO31"/>
    <mergeCell ref="AQ30:AY34"/>
    <mergeCell ref="AG32:AO35"/>
    <mergeCell ref="B30:J33"/>
    <mergeCell ref="L30:S33"/>
  </mergeCells>
  <phoneticPr fontId="2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その他市内全域</vt:lpstr>
      <vt:lpstr>津波避難困難地域等</vt:lpstr>
      <vt:lpstr>その他市内全域!Print_Area</vt:lpstr>
      <vt:lpstr>津波避難困難地域等!Print_Area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hoishi</dc:creator>
  <cp:lastModifiedBy>袋井市役所</cp:lastModifiedBy>
  <cp:lastPrinted>2019-05-17T08:29:55Z</cp:lastPrinted>
  <dcterms:created xsi:type="dcterms:W3CDTF">2003-03-25T04:18:42Z</dcterms:created>
  <dcterms:modified xsi:type="dcterms:W3CDTF">2019-12-18T09:42:22Z</dcterms:modified>
</cp:coreProperties>
</file>